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20001_{FA95D496-995E-4CC6-A4C5-2A43A8C361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 Instrucciones" sheetId="1" r:id="rId1"/>
    <sheet name="2 Glosario" sheetId="2" r:id="rId2"/>
    <sheet name="3 Diagnostico" sheetId="3" r:id="rId3"/>
    <sheet name="4 Brechas" sheetId="4" r:id="rId4"/>
    <sheet name="5 Resumen" sheetId="5" r:id="rId5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5" l="1"/>
  <c r="F18" i="4"/>
  <c r="G18" i="4" s="1"/>
  <c r="D18" i="4"/>
  <c r="C18" i="4"/>
  <c r="B18" i="4"/>
  <c r="A18" i="4"/>
  <c r="D17" i="4"/>
  <c r="F17" i="4" s="1"/>
  <c r="G17" i="4" s="1"/>
  <c r="C17" i="4"/>
  <c r="B17" i="4"/>
  <c r="A17" i="4"/>
  <c r="F16" i="4"/>
  <c r="G16" i="4" s="1"/>
  <c r="D16" i="4"/>
  <c r="C16" i="4"/>
  <c r="B16" i="4"/>
  <c r="A16" i="4"/>
  <c r="D15" i="4"/>
  <c r="F15" i="4" s="1"/>
  <c r="G15" i="4" s="1"/>
  <c r="C15" i="4"/>
  <c r="B15" i="4"/>
  <c r="A15" i="4"/>
  <c r="F14" i="4"/>
  <c r="G14" i="4" s="1"/>
  <c r="D14" i="4"/>
  <c r="C14" i="4"/>
  <c r="B14" i="4"/>
  <c r="A14" i="4"/>
  <c r="D13" i="4"/>
  <c r="F13" i="4" s="1"/>
  <c r="G13" i="4" s="1"/>
  <c r="C13" i="4"/>
  <c r="B13" i="4"/>
  <c r="A13" i="4"/>
  <c r="F12" i="4"/>
  <c r="G12" i="4" s="1"/>
  <c r="D12" i="4"/>
  <c r="C12" i="4"/>
  <c r="B12" i="4"/>
  <c r="A12" i="4"/>
  <c r="D11" i="4"/>
  <c r="F11" i="4" s="1"/>
  <c r="G11" i="4" s="1"/>
  <c r="C11" i="4"/>
  <c r="B11" i="4"/>
  <c r="A11" i="4"/>
  <c r="F10" i="4"/>
  <c r="G10" i="4" s="1"/>
  <c r="D10" i="4"/>
  <c r="C10" i="4"/>
  <c r="B10" i="4"/>
  <c r="A10" i="4"/>
  <c r="D9" i="4"/>
  <c r="F9" i="4" s="1"/>
  <c r="G9" i="4" s="1"/>
  <c r="C9" i="4"/>
  <c r="B9" i="4"/>
  <c r="A9" i="4"/>
  <c r="F8" i="4"/>
  <c r="G8" i="4" s="1"/>
  <c r="D8" i="4"/>
  <c r="C8" i="4"/>
  <c r="B8" i="4"/>
  <c r="A8" i="4"/>
  <c r="D7" i="4"/>
  <c r="F7" i="4" s="1"/>
  <c r="G7" i="4" s="1"/>
  <c r="C7" i="4"/>
  <c r="B7" i="4"/>
  <c r="A7" i="4"/>
  <c r="B25" i="3"/>
  <c r="B13" i="5" s="1"/>
  <c r="B24" i="3"/>
  <c r="C24" i="3" s="1"/>
  <c r="C12" i="5" s="1"/>
  <c r="B23" i="3"/>
  <c r="C23" i="3" s="1"/>
  <c r="C11" i="5" s="1"/>
  <c r="G18" i="3"/>
  <c r="G17" i="3"/>
  <c r="G16" i="3"/>
  <c r="G15" i="3"/>
  <c r="G14" i="3"/>
  <c r="G13" i="3"/>
  <c r="G12" i="3"/>
  <c r="G11" i="3"/>
  <c r="G10" i="3"/>
  <c r="G9" i="3"/>
  <c r="G8" i="3"/>
  <c r="G7" i="3"/>
  <c r="B19" i="5" l="1"/>
  <c r="B18" i="5"/>
  <c r="G5" i="5"/>
  <c r="C25" i="3"/>
  <c r="C13" i="5" s="1"/>
  <c r="B11" i="5"/>
  <c r="A5" i="5" s="1"/>
  <c r="B12" i="5"/>
  <c r="E10" i="5" l="1"/>
  <c r="D5" i="5"/>
</calcChain>
</file>

<file path=xl/sharedStrings.xml><?xml version="1.0" encoding="utf-8"?>
<sst xmlns="http://schemas.openxmlformats.org/spreadsheetml/2006/main" count="302" uniqueCount="231">
  <si>
    <t>Plantilla de diagnóstico — Modelo Delta de Hax y Wilde</t>
  </si>
  <si>
    <t>Objetivo de la plantilla</t>
  </si>
  <si>
    <t>Esta plantilla ayuda a identificar la posición estratégica predominante de tu negocio —Mejor producto, Solución total al cliente o Consolidación del sistema—, detectar brechas y convertirlas en acciones prioritarias.</t>
  </si>
  <si>
    <t>Nivel: básico–intermedio. Está pensada para diagnóstico y priorización, no sustituye un proceso completo de planeación estratégica.</t>
  </si>
  <si>
    <t>Cómo usarla</t>
  </si>
  <si>
    <t>Paso</t>
  </si>
  <si>
    <t>Qué hacer</t>
  </si>
  <si>
    <t>1</t>
  </si>
  <si>
    <t>Lee esta hoja y el Glosario antes de modificar datos.</t>
  </si>
  <si>
    <t>2</t>
  </si>
  <si>
    <t>En '3 Diagnostico', reemplaza el ejemplo de RestSoft por la realidad de tu negocio. Califica cada criterio de 1 a 5 y asigna una importancia de 1 a 3.</t>
  </si>
  <si>
    <t>3</t>
  </si>
  <si>
    <t>No cambies los nombres de las posiciones estratégicas: Mejor producto, Solución total al cliente y Consolidación del sistema.</t>
  </si>
  <si>
    <t>4</t>
  </si>
  <si>
    <t>En '4 Brechas', define el nivel deseado, revisa la brecha calculada y registra una acción concreta, responsable y estado.</t>
  </si>
  <si>
    <t>5</t>
  </si>
  <si>
    <t>Consulta '5 Resumen' para ver la posición predominante, la secundaria, el nivel de cada posición y las prioridades abiertas.</t>
  </si>
  <si>
    <t>6</t>
  </si>
  <si>
    <t>Borra o sustituye todos los datos del ejemplo RestSoft. No necesitas crear hojas nuevas para usar la plantilla.</t>
  </si>
  <si>
    <t>Escalas de captura</t>
  </si>
  <si>
    <t>Campo</t>
  </si>
  <si>
    <t>Escala</t>
  </si>
  <si>
    <t>Interpretación</t>
  </si>
  <si>
    <t>Nivel actual</t>
  </si>
  <si>
    <t>1 a 5</t>
  </si>
  <si>
    <t>1 = inexistente o muy débil; 3 = presente de forma parcial; 5 = sólido y consistente.</t>
  </si>
  <si>
    <t>Importancia</t>
  </si>
  <si>
    <t>1 a 3</t>
  </si>
  <si>
    <t>1 = baja; 2 = media; 3 = alta para la estrategia del negocio.</t>
  </si>
  <si>
    <t>Nivel deseado</t>
  </si>
  <si>
    <t>Nivel que razonablemente se quiere alcanzar en el próximo periodo.</t>
  </si>
  <si>
    <t>Estado</t>
  </si>
  <si>
    <t>No iniciado / En curso / Completado</t>
  </si>
  <si>
    <t>Permite dar seguimiento básico a las acciones.</t>
  </si>
  <si>
    <t>Importante antes de empezar</t>
  </si>
  <si>
    <t>El ejemplo utiliza a RestSoft, una empresa ficticia de software para restaurantes. El caso muestra una empresa con fortalezas en producto y solución al cliente, pero con una consolidación del sistema todavía en desarrollo. Para usar la plantilla, reemplaza las calificaciones, evidencias, niveles deseados y acciones por información propia. Evita sobrevalorar capacidades sin evidencia: el objetivo es obtener un diagnóstico útil, no un puntaje alto.</t>
  </si>
  <si>
    <t>Qué puedes editar</t>
  </si>
  <si>
    <t>Edita únicamente las celdas de entrada del ejemplo: Nivel actual, Importancia, Evidencia / nota breve, Nivel deseado, Acción prioritaria, Responsable y Estado.</t>
  </si>
  <si>
    <t>Qué no debes modificar</t>
  </si>
  <si>
    <t>No sobrescribas fórmulas, nombres de posiciones, IDs, criterios ni celdas de resultados. Si pegas información, revisa que las escalas sigan siendo válidas.</t>
  </si>
  <si>
    <t>Alertas y limitaciones</t>
  </si>
  <si>
    <t>FALTA INFORMACIÓN = falta un dato requerido. REVISAR = existe un valor no válido o inconsistente. EMPATE - REVISAR = no hay una posición predominante única. La plantilla orienta un diagnóstico básico–intermedio; no reemplaza investigación de clientes, análisis financiero ni planeación estratégica completa.</t>
  </si>
  <si>
    <t>Glosario — Modelo Delta</t>
  </si>
  <si>
    <t>Término</t>
  </si>
  <si>
    <t>Definición</t>
  </si>
  <si>
    <t>Cómo se usa en la plantilla</t>
  </si>
  <si>
    <t>Ejemplo RestSoft</t>
  </si>
  <si>
    <t>Tipo</t>
  </si>
  <si>
    <t>Modelo Delta</t>
  </si>
  <si>
    <t>Marco de estrategia de Hax y Wilde que plantea tres posiciones: mejor producto, solución total al cliente y consolidación del sistema.</t>
  </si>
  <si>
    <t>Sirve como marco general del diagnóstico.</t>
  </si>
  <si>
    <t>RestSoft evalúa cuál de las tres posiciones describe mejor su estrategia actual.</t>
  </si>
  <si>
    <t>Concepto</t>
  </si>
  <si>
    <t>Mejor producto</t>
  </si>
  <si>
    <t>Posición centrada en competir mediante precio, costo, calidad, desempeño, diseño o características del producto.</t>
  </si>
  <si>
    <t>Se evalúa con criterios de ventaja de producto y eficiencia.</t>
  </si>
  <si>
    <t>Software sencillo, rápido y competitivo en precio.</t>
  </si>
  <si>
    <t>Posición</t>
  </si>
  <si>
    <t>Solución total al cliente</t>
  </si>
  <si>
    <t>Posición centrada en comprender y resolver una parte más amplia del problema del cliente.</t>
  </si>
  <si>
    <t>Se evalúa con criterios de conocimiento, personalización, acompañamiento e integración de necesidades.</t>
  </si>
  <si>
    <t>Implementación, capacitación, inventarios y reportes para restaurantes.</t>
  </si>
  <si>
    <t>Consolidación del sistema</t>
  </si>
  <si>
    <t>Posición basada en un ecosistema de clientes, aliados, integraciones y complementadores que aumenta el valor del sistema.</t>
  </si>
  <si>
    <t>Se evalúa con criterios de integraciones, complementadores, estándares y efectos del sistema.</t>
  </si>
  <si>
    <t>Integraciones con pagos, delivery, contabilidad y fidelización.</t>
  </si>
  <si>
    <t>System Lock-In</t>
  </si>
  <si>
    <t>Término original en inglés para la posición de consolidación del sistema.</t>
  </si>
  <si>
    <t>Aparece como referencia conceptual; la plantilla usa 'Consolidación del sistema'.</t>
  </si>
  <si>
    <t>RestSoft busca que las integraciones hagan el entorno más útil para restaurantes y socios.</t>
  </si>
  <si>
    <t>Customer bonding</t>
  </si>
  <si>
    <t>Vinculación con el cliente basada en valor creciente, conocimiento y relación estratégica.</t>
  </si>
  <si>
    <t>Ayuda a interpretar por qué una posición puede fortalecer la relación con el cliente.</t>
  </si>
  <si>
    <t>RestSoft aprende de los procesos del restaurante y ofrece acompañamiento.</t>
  </si>
  <si>
    <t>Complementador</t>
  </si>
  <si>
    <t>Actor cuya oferta aumenta el valor de la oferta propia.</t>
  </si>
  <si>
    <t>Se considera en criterios de consolidación del sistema.</t>
  </si>
  <si>
    <t>Proveedor de pagos o software contable integrado con RestSoft.</t>
  </si>
  <si>
    <t>Calificación de 1 a 5 sobre qué tan desarrollado está hoy un criterio.</t>
  </si>
  <si>
    <t>Dato ingresado por el usuario en Diagnóstico.</t>
  </si>
  <si>
    <t>RestSoft puede calificar con 4 su conocimiento del cliente.</t>
  </si>
  <si>
    <t>Entrada</t>
  </si>
  <si>
    <t>Peso de 1 a 3 que refleja la relevancia del criterio para el negocio.</t>
  </si>
  <si>
    <t>Ajusta el puntaje de cada criterio.</t>
  </si>
  <si>
    <t>La integración con terceros puede tener importancia 3.</t>
  </si>
  <si>
    <t>Puntaje ponderado</t>
  </si>
  <si>
    <t>Resultado de multiplicar nivel actual por importancia.</t>
  </si>
  <si>
    <t>Permite dar más peso a criterios estratégicamente relevantes.</t>
  </si>
  <si>
    <t>Nivel 4 × importancia 3 = 12.</t>
  </si>
  <si>
    <t>Cálculo</t>
  </si>
  <si>
    <t>Meta de desarrollo de 1 a 5 para un criterio.</t>
  </si>
  <si>
    <t>Se captura en la hoja Brechas.</t>
  </si>
  <si>
    <t>RestSoft desea llevar integraciones de 2 a 4.</t>
  </si>
  <si>
    <t>Brecha</t>
  </si>
  <si>
    <t>Diferencia entre nivel deseado y nivel actual.</t>
  </si>
  <si>
    <t>Se calcula automáticamente y orienta la priorización.</t>
  </si>
  <si>
    <t>Deseado 4 – actual 2 = brecha 2.</t>
  </si>
  <si>
    <t>Prioridad</t>
  </si>
  <si>
    <t>Clasificación automática de la brecha en Alta, Media o Baja.</t>
  </si>
  <si>
    <t>Ayuda a ordenar acciones.</t>
  </si>
  <si>
    <t>Brecha 2 = prioridad Alta.</t>
  </si>
  <si>
    <t>Posición predominante</t>
  </si>
  <si>
    <t>Posición con mayor puntaje ponderado promedio.</t>
  </si>
  <si>
    <t>Se muestra en Resumen.</t>
  </si>
  <si>
    <t>Puede ser Solución total al cliente.</t>
  </si>
  <si>
    <t>Resultado</t>
  </si>
  <si>
    <t>Posición secundaria</t>
  </si>
  <si>
    <t>Segunda posición con mejor puntaje ponderado promedio.</t>
  </si>
  <si>
    <t>Se muestra en Resumen para reconocer capacidades complementarias.</t>
  </si>
  <si>
    <t>Puede ser Mejor producto.</t>
  </si>
  <si>
    <t>FALTA INFORMACIÓN</t>
  </si>
  <si>
    <t>Alerta que aparece cuando falta un dato necesario para calcular con seguridad.</t>
  </si>
  <si>
    <t>Impide interpretar resultados incompletos como válidos.</t>
  </si>
  <si>
    <t>Si falta una calificación o un nivel deseado, la plantilla detiene ese cálculo.</t>
  </si>
  <si>
    <t>Alerta</t>
  </si>
  <si>
    <t>REVISAR</t>
  </si>
  <si>
    <t>Alerta que aparece cuando un valor no cumple la escala o la configuración esperada.</t>
  </si>
  <si>
    <t>Indica que debe corregirse la entrada antes de usar el resultado.</t>
  </si>
  <si>
    <t>Un valor pegado fuera de 1–5 provoca REVISAR.</t>
  </si>
  <si>
    <t>EMPATE - REVISAR</t>
  </si>
  <si>
    <t>Alerta que aparece cuando dos o más posiciones obtienen el mismo puntaje máximo.</t>
  </si>
  <si>
    <t>Evita declarar una posición predominante de forma arbitraria.</t>
  </si>
  <si>
    <t>Si Mejor producto y Solución total obtienen el mismo máximo, se requiere interpretación adicional.</t>
  </si>
  <si>
    <t>Diagnóstico de posición estratégica — Ejemplo RestSoft</t>
  </si>
  <si>
    <t>Reemplaza las calificaciones y evidencias del ejemplo por datos de tu negocio. Usa Nivel actual 1–5 e Importancia 1–3.</t>
  </si>
  <si>
    <t>ID</t>
  </si>
  <si>
    <t>Criterio</t>
  </si>
  <si>
    <t>Pregunta de diagnóstico</t>
  </si>
  <si>
    <t>Nivel actual (1-5)</t>
  </si>
  <si>
    <t>Importancia (1-3)</t>
  </si>
  <si>
    <t>Evidencia / nota breve</t>
  </si>
  <si>
    <t>MP1</t>
  </si>
  <si>
    <t>Desempeño del producto</t>
  </si>
  <si>
    <t>¿El producto ofrece desempeño, facilidad de uso o calidad claramente valorados frente a alternativas?</t>
  </si>
  <si>
    <t>Usuarios destacan rapidez y facilidad de uso.</t>
  </si>
  <si>
    <t>MP2</t>
  </si>
  <si>
    <t>Precio o eficiencia</t>
  </si>
  <si>
    <t>¿La empresa puede competir con una relación precio/valor o una estructura de costos favorable?</t>
  </si>
  <si>
    <t>Precio competitivo para restaurantes pequeños y medianos.</t>
  </si>
  <si>
    <t>MP3</t>
  </si>
  <si>
    <t>Diferenciación funcional</t>
  </si>
  <si>
    <t>¿Existen características o funcionalidades que el cliente reconoce como diferentes?</t>
  </si>
  <si>
    <t>Inventario y reportes son valorados, pero algunos competidores ofrecen funciones similares.</t>
  </si>
  <si>
    <t>MP4</t>
  </si>
  <si>
    <t>Velocidad de mejora</t>
  </si>
  <si>
    <t>¿La empresa mejora el producto con suficiente rapidez para mantener su atractivo?</t>
  </si>
  <si>
    <t>Lanzamientos trimestrales; todavía hay solicitudes pendientes.</t>
  </si>
  <si>
    <t>ST1</t>
  </si>
  <si>
    <t>Conocimiento del cliente</t>
  </si>
  <si>
    <t>¿La empresa comprende procesos, problemas y resultados que importan al cliente, más allá del producto?</t>
  </si>
  <si>
    <t>El equipo conoce operación de restaurantes por implementación y soporte.</t>
  </si>
  <si>
    <t>ST2</t>
  </si>
  <si>
    <t>Personalización y adaptación</t>
  </si>
  <si>
    <t>¿La solución puede adaptarse a segmentos o necesidades relevantes sin generar complejidad excesiva?</t>
  </si>
  <si>
    <t>Hay configuraciones por tipo de restaurante, aunque no todo es personalizable.</t>
  </si>
  <si>
    <t>ST3</t>
  </si>
  <si>
    <t>Servicios complementarios</t>
  </si>
  <si>
    <t>¿Se ofrecen implementación, capacitación, acompañamiento u otros servicios que amplían el valor?</t>
  </si>
  <si>
    <t>Incluye onboarding, capacitación y acompañamiento.</t>
  </si>
  <si>
    <t>ST4</t>
  </si>
  <si>
    <t>Resultados del cliente</t>
  </si>
  <si>
    <t>¿La empresa mide o comprende el impacto que genera en el negocio del cliente?</t>
  </si>
  <si>
    <t>Se revisan métricas de uso, pero no siempre el impacto financiero del cliente.</t>
  </si>
  <si>
    <t>CS1</t>
  </si>
  <si>
    <t>Integraciones</t>
  </si>
  <si>
    <t>¿La oferta se conecta con soluciones externas que aumentan su utilidad?</t>
  </si>
  <si>
    <t>Actualmente existen pocas integraciones externas.</t>
  </si>
  <si>
    <t>CS2</t>
  </si>
  <si>
    <t>Complementadores</t>
  </si>
  <si>
    <t>¿Existen aliados o terceros cuya oferta aumenta el valor de la solución?</t>
  </si>
  <si>
    <t>Relaciones iniciales con dos proveedores tecnológicos.</t>
  </si>
  <si>
    <t>CS3</t>
  </si>
  <si>
    <t>Valor del ecosistema</t>
  </si>
  <si>
    <t>¿La participación de más actores aumenta el valor para clientes y demás participantes?</t>
  </si>
  <si>
    <t>El valor del ecosistema todavía depende principalmente de RestSoft.</t>
  </si>
  <si>
    <t>CS4</t>
  </si>
  <si>
    <t>Estándares o plataforma</t>
  </si>
  <si>
    <t>¿La empresa facilita que terceros se conecten, complementen o desarrollen sobre su solución?</t>
  </si>
  <si>
    <t>No existe API abierta ni programa formal para terceros.</t>
  </si>
  <si>
    <t>Resultado por posición</t>
  </si>
  <si>
    <t>Puntaje ponderado promedio</t>
  </si>
  <si>
    <t>Lectura</t>
  </si>
  <si>
    <t>Brechas y prioridades — Ejemplo RestSoft</t>
  </si>
  <si>
    <t>Define un nivel deseado realista. La brecha y prioridad se calculan automáticamente; después registra una acción concreta y su seguimiento.</t>
  </si>
  <si>
    <t>Acción prioritaria</t>
  </si>
  <si>
    <t>Responsable</t>
  </si>
  <si>
    <t>Mantener pruebas de usabilidad en cada versión</t>
  </si>
  <si>
    <t>Producto</t>
  </si>
  <si>
    <t>En curso</t>
  </si>
  <si>
    <t>Revisar costo de soporte por segmento</t>
  </si>
  <si>
    <t>Finanzas / Operaciones</t>
  </si>
  <si>
    <t>No iniciado</t>
  </si>
  <si>
    <t>Priorizar 2 funcionalidades diferenciadoras</t>
  </si>
  <si>
    <t>Reducir ciclo de lanzamiento de mejoras prioritarias</t>
  </si>
  <si>
    <t>Realizar entrevistas trimestrales a clientes clave</t>
  </si>
  <si>
    <t>Customer Success</t>
  </si>
  <si>
    <t>Definir paquetes por tipo de restaurante</t>
  </si>
  <si>
    <t>Comercial / Producto</t>
  </si>
  <si>
    <t>Estandarizar onboarding y capacitación</t>
  </si>
  <si>
    <t>Completado</t>
  </si>
  <si>
    <t>Crear revisión trimestral de resultados del cliente</t>
  </si>
  <si>
    <t>Priorizar integraciones con pagos y delivery</t>
  </si>
  <si>
    <t>Producto / Tecnología</t>
  </si>
  <si>
    <t>Crear plan básico de aliados tecnológicos</t>
  </si>
  <si>
    <t>Alianzas</t>
  </si>
  <si>
    <t>Definir propuesta de valor para socios y clientes</t>
  </si>
  <si>
    <t>Dirección</t>
  </si>
  <si>
    <t>Evaluar API básica para integraciones futuras</t>
  </si>
  <si>
    <t>Tecnología</t>
  </si>
  <si>
    <t>Resumen estratégico — Modelo Delta</t>
  </si>
  <si>
    <t>Prioridades altas abiertas</t>
  </si>
  <si>
    <t>Nivel por posición</t>
  </si>
  <si>
    <t>Lectura recomendada</t>
  </si>
  <si>
    <t>Puntaje (1-5)</t>
  </si>
  <si>
    <t>Seguimiento de brechas</t>
  </si>
  <si>
    <t>Indicador</t>
  </si>
  <si>
    <t>Referencia</t>
  </si>
  <si>
    <t>Uso</t>
  </si>
  <si>
    <t>Brechas altas</t>
  </si>
  <si>
    <t>Brecha ≥ 2</t>
  </si>
  <si>
    <t>Atender primero</t>
  </si>
  <si>
    <t>Brechas medias</t>
  </si>
  <si>
    <t>Brecha = 1</t>
  </si>
  <si>
    <t>Programar mejora</t>
  </si>
  <si>
    <t>Acciones completadas</t>
  </si>
  <si>
    <t>Estado = Completado</t>
  </si>
  <si>
    <t>Control de avance</t>
  </si>
  <si>
    <t>Siguiente paso sugerido</t>
  </si>
  <si>
    <t>Usa este resumen para conversar con el equipo y seleccionar pocas prioridades. La plantilla no pretende definir toda la estrategia: su valor está en hacer visible la posición actual, las brechas principales y las acciones inmediatas que deben validarse con clientes, capacidades y resultados.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</si>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</sst>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b/>
      <sz val="11"/>
      <color rgb="FFFFFFFF"/>
      <name val="Carlito"/>
    </font>
    <font>
      <b/>
      <sz val="10"/>
      <color rgb="FF1F2937"/>
      <name val="Aptos"/>
    </font>
    <font>
      <sz val="10"/>
      <color rgb="FF1F2937"/>
      <name val="Aptos"/>
    </font>
    <font>
      <b/>
      <sz val="16"/>
      <color rgb="FFFFFFFF"/>
      <name val="Aptos"/>
    </font>
    <font>
      <b/>
      <sz val="11"/>
      <color rgb="FFFFFFFF"/>
      <name val="Aptos"/>
    </font>
    <font>
      <b/>
      <sz val="10"/>
      <color rgb="FFFFFFFF"/>
      <name val="Aptos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6365C"/>
        <bgColor indexed="64"/>
      </patternFill>
    </fill>
    <fill>
      <patternFill patternType="solid">
        <fgColor rgb="FFEAF0F7"/>
        <bgColor indexed="64"/>
      </patternFill>
    </fill>
    <fill>
      <patternFill patternType="solid">
        <fgColor rgb="FF183A63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4" fillId="2" borderId="0" xfId="0" applyFont="1" applyFill="1" applyAlignment="1">
      <alignment vertical="center"/>
    </xf>
    <xf numFmtId="0" fontId="3" fillId="3" borderId="0" xfId="0" applyFont="1" applyFill="1"/>
    <xf numFmtId="0" fontId="0" fillId="3" borderId="0" xfId="0" applyFill="1"/>
    <xf numFmtId="0" fontId="5" fillId="4" borderId="0" xfId="0" applyFont="1" applyFill="1" applyAlignment="1">
      <alignment vertical="center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5" fillId="4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wrapText="1"/>
    </xf>
    <xf numFmtId="0" fontId="3" fillId="5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6" borderId="0" xfId="0" applyFont="1" applyFill="1" applyAlignment="1">
      <alignment wrapText="1"/>
    </xf>
    <xf numFmtId="0" fontId="6" fillId="6" borderId="0" xfId="0" applyFont="1" applyFill="1"/>
    <xf numFmtId="0" fontId="3" fillId="7" borderId="0" xfId="0" applyFont="1" applyFill="1" applyAlignment="1">
      <alignment vertical="center" wrapText="1"/>
    </xf>
    <xf numFmtId="0" fontId="0" fillId="7" borderId="0" xfId="0" applyFill="1" applyAlignment="1">
      <alignment vertical="center" wrapText="1"/>
    </xf>
    <xf numFmtId="0" fontId="1" fillId="6" borderId="0" xfId="0" applyFont="1" applyFill="1"/>
    <xf numFmtId="0" fontId="8" fillId="8" borderId="1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vertical="top" wrapText="1"/>
    </xf>
    <xf numFmtId="0" fontId="4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3" fillId="3" borderId="0" xfId="0" applyFont="1" applyFill="1" applyProtection="1">
      <protection locked="0"/>
    </xf>
    <xf numFmtId="0" fontId="2" fillId="5" borderId="0" xfId="0" applyFont="1" applyFill="1" applyAlignment="1" applyProtection="1">
      <alignment wrapText="1"/>
      <protection locked="0"/>
    </xf>
    <xf numFmtId="0" fontId="3" fillId="3" borderId="0" xfId="0" applyFont="1" applyFill="1" applyAlignment="1" applyProtection="1">
      <alignment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vertical="top" wrapText="1"/>
      <protection locked="0"/>
    </xf>
    <xf numFmtId="0" fontId="5" fillId="4" borderId="0" xfId="0" applyFont="1" applyFill="1" applyAlignment="1" applyProtection="1">
      <alignment vertical="center" wrapText="1"/>
      <protection locked="0"/>
    </xf>
    <xf numFmtId="2" fontId="3" fillId="3" borderId="0" xfId="0" applyNumberFormat="1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horizontal="center" vertical="center" wrapText="1"/>
      <protection locked="0"/>
    </xf>
    <xf numFmtId="0" fontId="3" fillId="5" borderId="0" xfId="0" applyFont="1" applyFill="1" applyAlignment="1" applyProtection="1">
      <alignment vertical="center" wrapText="1"/>
      <protection locked="0"/>
    </xf>
    <xf numFmtId="0" fontId="3" fillId="5" borderId="0" xfId="0" applyFont="1" applyFill="1" applyAlignment="1" applyProtection="1">
      <alignment wrapText="1"/>
      <protection locked="0"/>
    </xf>
    <xf numFmtId="0" fontId="0" fillId="3" borderId="0" xfId="0" applyFill="1" applyProtection="1">
      <protection locked="0"/>
    </xf>
  </cellXfs>
  <cellStyles count="2">
    <cellStyle name="Hipervínculo" xfId="1" builtinId="8"/>
    <cellStyle name="Normal" xfId="0" builtinId="0"/>
  </cellStyles>
  <dxfs count="4">
    <dxf>
      <fill>
        <patternFill>
          <bgColor rgb="FFD9EAD3"/>
        </patternFill>
      </fill>
    </dxf>
    <dxf>
      <fill>
        <patternFill>
          <bgColor rgb="FFD9EAD3"/>
        </patternFill>
      </fill>
    </dxf>
    <dxf>
      <fill>
        <patternFill>
          <bgColor rgb="FFFFF2CC"/>
        </patternFill>
      </fill>
    </dxf>
    <dxf>
      <font>
        <b/>
      </font>
      <fill>
        <patternFill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Puntaje por posición estratégica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Puntaje (1-5)</c:v>
          </c:tx>
          <c:invertIfNegative val="1"/>
          <c:cat>
            <c:strRef>
              <c:f>'5 Resumen'!$A$11:$A$13</c:f>
              <c:strCache>
                <c:ptCount val="3"/>
                <c:pt idx="0">
                  <c:v>Mejor producto</c:v>
                </c:pt>
                <c:pt idx="1">
                  <c:v>Solución total al cliente</c:v>
                </c:pt>
                <c:pt idx="2">
                  <c:v>Consolidación del sistema</c:v>
                </c:pt>
              </c:strCache>
            </c:strRef>
          </c:cat>
          <c:val>
            <c:numRef>
              <c:f>'5 Resumen'!$B$11:$B$13</c:f>
              <c:numCache>
                <c:formatCode>0.00</c:formatCode>
                <c:ptCount val="3"/>
                <c:pt idx="0">
                  <c:v>3.7777777777777777</c:v>
                </c:pt>
                <c:pt idx="1">
                  <c:v>3.9090909090909092</c:v>
                </c:pt>
                <c:pt idx="2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D-4824-92B3-3417007BE8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68580</xdr:colOff>
      <xdr:row>0</xdr:row>
      <xdr:rowOff>0</xdr:rowOff>
    </xdr:from>
    <xdr:to>
      <xdr:col>9</xdr:col>
      <xdr:colOff>1931962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E34B6F-8F63-4E63-B208-B4CFB07EE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60430" y="0"/>
          <a:ext cx="2091982" cy="619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1733842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D573DC-48F5-4B03-846F-C9047EFC7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11050" y="0"/>
          <a:ext cx="2091982" cy="619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1848142</xdr:colOff>
      <xdr:row>2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E08EE7-3605-44F6-AFD6-1D5A49943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49400" y="0"/>
          <a:ext cx="2091982" cy="619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11</xdr:col>
      <xdr:colOff>1429042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6E2D1B-414D-49FD-ACCC-BAC2CD8C2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00" y="0"/>
          <a:ext cx="2091982" cy="6248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1920532</xdr:colOff>
      <xdr:row>3</xdr:row>
      <xdr:rowOff>74295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3631763-DC59-4F8E-A9EB-AC0E1FBA6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06200" y="0"/>
          <a:ext cx="2091982" cy="617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workbookViewId="0">
      <selection activeCell="J16" sqref="J16"/>
    </sheetView>
  </sheetViews>
  <sheetFormatPr baseColWidth="10" defaultColWidth="8.796875" defaultRowHeight="13.8"/>
  <cols>
    <col min="1" max="1" width="14" style="3" customWidth="1"/>
    <col min="2" max="2" width="18" style="3" customWidth="1"/>
    <col min="3" max="5" width="14" style="3" customWidth="1"/>
    <col min="6" max="6" width="18.8984375" style="3" customWidth="1"/>
    <col min="7" max="7" width="22" style="3" customWidth="1"/>
    <col min="8" max="8" width="29.3984375" style="3" customWidth="1"/>
    <col min="9" max="9" width="3" style="3" customWidth="1"/>
    <col min="10" max="10" width="51.19921875" style="3" customWidth="1"/>
    <col min="11" max="11" width="35.19921875" style="3" customWidth="1"/>
    <col min="12" max="16384" width="8.796875" style="3"/>
  </cols>
  <sheetData>
    <row r="1" spans="1:11" ht="22.35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</row>
    <row r="2" spans="1:11" ht="14.4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5" thickBot="1">
      <c r="A3" s="4" t="s">
        <v>1</v>
      </c>
      <c r="B3" s="4"/>
      <c r="C3" s="4"/>
      <c r="D3" s="4"/>
      <c r="E3" s="4"/>
      <c r="F3" s="4"/>
      <c r="G3" s="4"/>
      <c r="H3" s="4"/>
      <c r="I3" s="2"/>
      <c r="J3" s="2"/>
    </row>
    <row r="4" spans="1:11" ht="27.15" customHeight="1">
      <c r="A4" s="5" t="s">
        <v>2</v>
      </c>
      <c r="B4" s="5"/>
      <c r="C4" s="5"/>
      <c r="D4" s="5"/>
      <c r="E4" s="5"/>
      <c r="F4" s="5"/>
      <c r="G4" s="5"/>
      <c r="H4" s="5"/>
      <c r="I4" s="2"/>
      <c r="J4" s="18" t="s">
        <v>229</v>
      </c>
      <c r="K4" s="19"/>
    </row>
    <row r="5" spans="1:11" ht="27.15" customHeight="1">
      <c r="A5" s="5" t="s">
        <v>3</v>
      </c>
      <c r="B5" s="5"/>
      <c r="C5" s="5"/>
      <c r="D5" s="5"/>
      <c r="E5" s="5"/>
      <c r="F5" s="5"/>
      <c r="G5" s="5"/>
      <c r="H5" s="5"/>
      <c r="I5" s="2"/>
      <c r="J5" s="20"/>
      <c r="K5" s="21"/>
    </row>
    <row r="6" spans="1:11" ht="15" thickBot="1">
      <c r="A6" s="6"/>
      <c r="B6" s="6"/>
      <c r="C6" s="6"/>
      <c r="D6" s="6"/>
      <c r="E6" s="6"/>
      <c r="F6" s="6"/>
      <c r="G6" s="6"/>
      <c r="H6" s="6"/>
      <c r="I6" s="2"/>
      <c r="J6" s="22"/>
      <c r="K6" s="23"/>
    </row>
    <row r="7" spans="1:11" ht="17.399999999999999" thickBot="1">
      <c r="A7" s="7" t="s">
        <v>4</v>
      </c>
      <c r="B7" s="7"/>
      <c r="C7" s="7"/>
      <c r="D7" s="7"/>
      <c r="E7" s="7"/>
      <c r="F7" s="7"/>
      <c r="G7" s="7"/>
      <c r="H7" s="7"/>
      <c r="I7" s="2"/>
      <c r="J7" s="24" t="s">
        <v>230</v>
      </c>
      <c r="K7" s="25"/>
    </row>
    <row r="8" spans="1:11" ht="14.4">
      <c r="A8" s="8" t="s">
        <v>5</v>
      </c>
      <c r="B8" s="9" t="s">
        <v>6</v>
      </c>
      <c r="C8" s="9"/>
      <c r="D8" s="9"/>
      <c r="E8" s="9"/>
      <c r="F8" s="9"/>
      <c r="G8" s="9"/>
      <c r="H8" s="9"/>
      <c r="I8" s="2"/>
      <c r="J8" s="2"/>
    </row>
    <row r="9" spans="1:11" ht="27.15" customHeight="1">
      <c r="A9" s="10" t="s">
        <v>7</v>
      </c>
      <c r="B9" s="5" t="s">
        <v>8</v>
      </c>
      <c r="C9" s="5"/>
      <c r="D9" s="5"/>
      <c r="E9" s="5"/>
      <c r="F9" s="5"/>
      <c r="G9" s="5"/>
      <c r="H9" s="5"/>
      <c r="I9" s="2"/>
      <c r="J9" s="2"/>
    </row>
    <row r="10" spans="1:11" ht="27.15" customHeight="1">
      <c r="A10" s="10" t="s">
        <v>9</v>
      </c>
      <c r="B10" s="5" t="s">
        <v>10</v>
      </c>
      <c r="C10" s="5"/>
      <c r="D10" s="5"/>
      <c r="E10" s="5"/>
      <c r="F10" s="5"/>
      <c r="G10" s="5"/>
      <c r="H10" s="5"/>
      <c r="I10" s="2"/>
      <c r="J10" s="2"/>
    </row>
    <row r="11" spans="1:11" ht="27.15" customHeight="1">
      <c r="A11" s="10" t="s">
        <v>11</v>
      </c>
      <c r="B11" s="5" t="s">
        <v>12</v>
      </c>
      <c r="C11" s="5"/>
      <c r="D11" s="5"/>
      <c r="E11" s="5"/>
      <c r="F11" s="5"/>
      <c r="G11" s="5"/>
      <c r="H11" s="5"/>
      <c r="I11" s="2"/>
      <c r="J11" s="2"/>
    </row>
    <row r="12" spans="1:11" ht="27.15" customHeight="1">
      <c r="A12" s="10" t="s">
        <v>13</v>
      </c>
      <c r="B12" s="5" t="s">
        <v>14</v>
      </c>
      <c r="C12" s="5"/>
      <c r="D12" s="5"/>
      <c r="E12" s="5"/>
      <c r="F12" s="5"/>
      <c r="G12" s="5"/>
      <c r="H12" s="5"/>
      <c r="I12" s="2"/>
      <c r="J12" s="2"/>
    </row>
    <row r="13" spans="1:11" ht="27.15" customHeight="1">
      <c r="A13" s="10" t="s">
        <v>15</v>
      </c>
      <c r="B13" s="5" t="s">
        <v>16</v>
      </c>
      <c r="C13" s="5"/>
      <c r="D13" s="5"/>
      <c r="E13" s="5"/>
      <c r="F13" s="5"/>
      <c r="G13" s="5"/>
      <c r="H13" s="5"/>
      <c r="I13" s="2"/>
      <c r="J13" s="2"/>
    </row>
    <row r="14" spans="1:11" ht="27.15" customHeight="1">
      <c r="A14" s="10" t="s">
        <v>17</v>
      </c>
      <c r="B14" s="5" t="s">
        <v>18</v>
      </c>
      <c r="C14" s="5"/>
      <c r="D14" s="5"/>
      <c r="E14" s="5"/>
      <c r="F14" s="5"/>
      <c r="G14" s="5"/>
      <c r="H14" s="5"/>
      <c r="I14" s="2"/>
      <c r="J14" s="2"/>
    </row>
    <row r="15" spans="1:11" ht="14.4">
      <c r="A15" s="6"/>
      <c r="B15" s="6"/>
      <c r="C15" s="6"/>
      <c r="D15" s="6"/>
      <c r="E15" s="6"/>
      <c r="F15" s="6"/>
      <c r="G15" s="6"/>
      <c r="H15" s="6"/>
      <c r="I15" s="2"/>
      <c r="J15" s="2"/>
    </row>
    <row r="16" spans="1:11" ht="14.4">
      <c r="A16" s="7" t="s">
        <v>19</v>
      </c>
      <c r="B16" s="7"/>
      <c r="C16" s="7"/>
      <c r="D16" s="7"/>
      <c r="E16" s="7"/>
      <c r="F16" s="7"/>
      <c r="G16" s="7"/>
      <c r="H16" s="7"/>
      <c r="I16" s="2"/>
      <c r="J16" s="2"/>
    </row>
    <row r="17" spans="1:10" ht="14.4">
      <c r="A17" s="8" t="s">
        <v>20</v>
      </c>
      <c r="B17" s="8" t="s">
        <v>21</v>
      </c>
      <c r="C17" s="9" t="s">
        <v>22</v>
      </c>
      <c r="D17" s="9"/>
      <c r="E17" s="9"/>
      <c r="F17" s="9"/>
      <c r="G17" s="9"/>
      <c r="H17" s="9"/>
      <c r="I17" s="2"/>
      <c r="J17" s="2"/>
    </row>
    <row r="18" spans="1:10" ht="24" customHeight="1">
      <c r="A18" s="6" t="s">
        <v>23</v>
      </c>
      <c r="B18" s="6" t="s">
        <v>24</v>
      </c>
      <c r="C18" s="5" t="s">
        <v>25</v>
      </c>
      <c r="D18" s="5"/>
      <c r="E18" s="5"/>
      <c r="F18" s="5"/>
      <c r="G18" s="5"/>
      <c r="H18" s="5"/>
      <c r="I18" s="2"/>
      <c r="J18" s="2"/>
    </row>
    <row r="19" spans="1:10" ht="24" customHeight="1">
      <c r="A19" s="6" t="s">
        <v>26</v>
      </c>
      <c r="B19" s="6" t="s">
        <v>27</v>
      </c>
      <c r="C19" s="5" t="s">
        <v>28</v>
      </c>
      <c r="D19" s="5"/>
      <c r="E19" s="5"/>
      <c r="F19" s="5"/>
      <c r="G19" s="5"/>
      <c r="H19" s="5"/>
      <c r="I19" s="2"/>
      <c r="J19" s="2"/>
    </row>
    <row r="20" spans="1:10" ht="24" customHeight="1">
      <c r="A20" s="6" t="s">
        <v>29</v>
      </c>
      <c r="B20" s="6" t="s">
        <v>24</v>
      </c>
      <c r="C20" s="5" t="s">
        <v>30</v>
      </c>
      <c r="D20" s="5"/>
      <c r="E20" s="5"/>
      <c r="F20" s="5"/>
      <c r="G20" s="5"/>
      <c r="H20" s="5"/>
      <c r="I20" s="2"/>
      <c r="J20" s="2"/>
    </row>
    <row r="21" spans="1:10" ht="24" customHeight="1">
      <c r="A21" s="6" t="s">
        <v>31</v>
      </c>
      <c r="B21" s="6" t="s">
        <v>32</v>
      </c>
      <c r="C21" s="5" t="s">
        <v>33</v>
      </c>
      <c r="D21" s="5"/>
      <c r="E21" s="5"/>
      <c r="F21" s="5"/>
      <c r="G21" s="5"/>
      <c r="H21" s="5"/>
      <c r="I21" s="2"/>
      <c r="J21" s="2"/>
    </row>
    <row r="22" spans="1:10" ht="14.4">
      <c r="A22" s="6"/>
      <c r="B22" s="6"/>
      <c r="C22" s="6"/>
      <c r="D22" s="6"/>
      <c r="E22" s="6"/>
      <c r="F22" s="6"/>
      <c r="G22" s="6"/>
      <c r="H22" s="6"/>
      <c r="I22" s="2"/>
      <c r="J22" s="2"/>
    </row>
    <row r="23" spans="1:10" ht="14.4">
      <c r="A23" s="7" t="s">
        <v>34</v>
      </c>
      <c r="B23" s="7"/>
      <c r="C23" s="7"/>
      <c r="D23" s="7"/>
      <c r="E23" s="7"/>
      <c r="F23" s="7"/>
      <c r="G23" s="7"/>
      <c r="H23" s="7"/>
      <c r="I23" s="2"/>
      <c r="J23" s="2"/>
    </row>
    <row r="24" spans="1:10" ht="27.15" customHeight="1">
      <c r="A24" s="11" t="s">
        <v>35</v>
      </c>
      <c r="B24" s="11"/>
      <c r="C24" s="11"/>
      <c r="D24" s="11"/>
      <c r="E24" s="11"/>
      <c r="F24" s="11"/>
      <c r="G24" s="11"/>
      <c r="H24" s="11"/>
      <c r="I24" s="2"/>
      <c r="J24" s="2"/>
    </row>
    <row r="25" spans="1:10" ht="27.15" customHeight="1">
      <c r="A25" s="12"/>
      <c r="B25" s="12"/>
      <c r="C25" s="12"/>
      <c r="D25" s="11"/>
      <c r="E25" s="11"/>
      <c r="F25" s="11"/>
      <c r="G25" s="11"/>
      <c r="H25" s="11"/>
      <c r="I25" s="2"/>
      <c r="J25" s="2"/>
    </row>
    <row r="26" spans="1:10" ht="27.15" customHeight="1">
      <c r="A26" s="11"/>
      <c r="B26" s="11"/>
      <c r="C26" s="11"/>
      <c r="D26" s="11"/>
      <c r="E26" s="11"/>
      <c r="F26" s="11"/>
      <c r="G26" s="11"/>
      <c r="H26" s="11"/>
      <c r="I26" s="2"/>
      <c r="J26" s="2"/>
    </row>
    <row r="27" spans="1:10" ht="17.55" customHeight="1">
      <c r="A27" s="13" t="s">
        <v>36</v>
      </c>
      <c r="B27" s="13"/>
      <c r="C27" s="13"/>
      <c r="D27" s="14"/>
      <c r="E27" s="14"/>
      <c r="F27" s="14"/>
      <c r="G27" s="14"/>
      <c r="H27" s="14"/>
      <c r="I27" s="2"/>
      <c r="J27" s="2"/>
    </row>
    <row r="28" spans="1:10" ht="19.2" customHeight="1">
      <c r="A28" s="15" t="s">
        <v>37</v>
      </c>
      <c r="B28" s="15"/>
      <c r="C28" s="15"/>
      <c r="D28" s="15"/>
      <c r="E28" s="15"/>
      <c r="F28" s="15"/>
      <c r="G28" s="15"/>
      <c r="H28" s="15"/>
      <c r="I28" s="2"/>
      <c r="J28" s="2"/>
    </row>
    <row r="29" spans="1:10" ht="17.55" customHeight="1">
      <c r="A29" s="13" t="s">
        <v>38</v>
      </c>
      <c r="B29" s="13"/>
      <c r="C29" s="13"/>
      <c r="D29" s="14"/>
      <c r="E29" s="14"/>
      <c r="F29" s="14"/>
      <c r="G29" s="14"/>
      <c r="H29" s="14"/>
      <c r="I29" s="2"/>
      <c r="J29" s="2"/>
    </row>
    <row r="30" spans="1:10" ht="19.2" customHeight="1">
      <c r="A30" s="16" t="s">
        <v>39</v>
      </c>
      <c r="B30" s="16"/>
      <c r="C30" s="16"/>
      <c r="D30" s="16"/>
      <c r="E30" s="16"/>
      <c r="F30" s="16"/>
      <c r="G30" s="16"/>
      <c r="H30" s="16"/>
    </row>
    <row r="31" spans="1:10" ht="19.2" customHeight="1">
      <c r="A31" s="16"/>
      <c r="B31" s="16"/>
      <c r="C31" s="16"/>
      <c r="D31" s="16"/>
      <c r="E31" s="16"/>
      <c r="F31" s="16"/>
      <c r="G31" s="16"/>
      <c r="H31" s="16"/>
    </row>
    <row r="32" spans="1:10" ht="17.55" customHeight="1">
      <c r="A32" s="17" t="s">
        <v>40</v>
      </c>
      <c r="B32" s="17"/>
      <c r="C32" s="17"/>
      <c r="D32" s="17"/>
      <c r="E32" s="17"/>
      <c r="F32" s="17"/>
      <c r="G32" s="17"/>
      <c r="H32" s="17"/>
    </row>
    <row r="33" spans="1:8" ht="19.2" customHeight="1">
      <c r="A33" s="16" t="s">
        <v>41</v>
      </c>
      <c r="B33" s="16"/>
      <c r="C33" s="16"/>
      <c r="D33" s="16"/>
      <c r="E33" s="16"/>
      <c r="F33" s="16"/>
      <c r="G33" s="16"/>
      <c r="H33" s="16"/>
    </row>
    <row r="34" spans="1:8" ht="19.2" customHeight="1">
      <c r="A34" s="16"/>
      <c r="B34" s="16"/>
      <c r="C34" s="16"/>
      <c r="D34" s="16"/>
      <c r="E34" s="16"/>
      <c r="F34" s="16"/>
      <c r="G34" s="16"/>
      <c r="H34" s="16"/>
    </row>
    <row r="35" spans="1:8" ht="19.2" customHeight="1">
      <c r="A35" s="16"/>
      <c r="B35" s="16"/>
      <c r="C35" s="16"/>
      <c r="D35" s="16"/>
      <c r="E35" s="16"/>
      <c r="F35" s="16"/>
      <c r="G35" s="16"/>
      <c r="H35" s="16"/>
    </row>
  </sheetData>
  <sheetProtection algorithmName="SHA-512" hashValue="QDUbo1RfYjn9dmQDKY9HbaosFAsh08yRORQSS4Ttv4FgD4BKS2Hx4BYwo2HYChAt2ifpoo39wIIgZSt3aUioHQ==" saltValue="ntQFK2Pq++6iUrKnKSwbjA==" spinCount="100000" sheet="1" objects="1" scenarios="1" formatCells="0" formatColumns="0" formatRows="0" insertColumns="0" insertRows="0" sort="0" autoFilter="0" pivotTables="0"/>
  <mergeCells count="26">
    <mergeCell ref="J4:K6"/>
    <mergeCell ref="J7:K7"/>
    <mergeCell ref="A28:H28"/>
    <mergeCell ref="A29:H29"/>
    <mergeCell ref="A30:H31"/>
    <mergeCell ref="A32:H32"/>
    <mergeCell ref="A33:H35"/>
    <mergeCell ref="C20:H20"/>
    <mergeCell ref="C21:H21"/>
    <mergeCell ref="A23:H23"/>
    <mergeCell ref="A24:H26"/>
    <mergeCell ref="A27:H27"/>
    <mergeCell ref="B14:H14"/>
    <mergeCell ref="A16:H16"/>
    <mergeCell ref="C17:H17"/>
    <mergeCell ref="C18:H18"/>
    <mergeCell ref="C19:H19"/>
    <mergeCell ref="B9:H9"/>
    <mergeCell ref="B10:H10"/>
    <mergeCell ref="B11:H11"/>
    <mergeCell ref="B12:H12"/>
    <mergeCell ref="B13:H13"/>
    <mergeCell ref="A3:H3"/>
    <mergeCell ref="A4:H5"/>
    <mergeCell ref="A7:H7"/>
    <mergeCell ref="B8:H8"/>
  </mergeCells>
  <hyperlinks>
    <hyperlink ref="J7" r:id="rId1" xr:uid="{0C5CAB2D-F85B-4495-A165-DC6DFE5C6565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workbookViewId="0">
      <selection activeCell="D6" sqref="D6"/>
    </sheetView>
  </sheetViews>
  <sheetFormatPr baseColWidth="10" defaultColWidth="8.796875" defaultRowHeight="13.8"/>
  <cols>
    <col min="1" max="1" width="22" style="3" customWidth="1"/>
    <col min="2" max="2" width="47.796875" style="3" customWidth="1"/>
    <col min="3" max="3" width="36.59765625" style="3" customWidth="1"/>
    <col min="4" max="4" width="39.8984375" style="3" customWidth="1"/>
    <col min="5" max="5" width="14" style="3" customWidth="1"/>
    <col min="6" max="6" width="4.69921875" style="3" customWidth="1"/>
    <col min="7" max="7" width="33.19921875" style="3" customWidth="1"/>
    <col min="8" max="8" width="32.8984375" style="3" customWidth="1"/>
    <col min="9" max="16384" width="8.796875" style="3"/>
  </cols>
  <sheetData>
    <row r="1" spans="1:10" ht="14.4">
      <c r="A1" s="26" t="s">
        <v>42</v>
      </c>
      <c r="B1" s="26"/>
      <c r="C1" s="26"/>
      <c r="D1" s="26"/>
      <c r="E1" s="26"/>
      <c r="F1" s="2"/>
      <c r="G1" s="2"/>
      <c r="H1" s="2"/>
      <c r="I1" s="2"/>
      <c r="J1" s="2"/>
    </row>
    <row r="2" spans="1:10" ht="14.4">
      <c r="A2" s="26"/>
      <c r="B2" s="26"/>
      <c r="C2" s="26"/>
      <c r="D2" s="26"/>
      <c r="E2" s="26"/>
      <c r="F2" s="2"/>
      <c r="G2" s="2"/>
      <c r="H2" s="2"/>
      <c r="I2" s="2"/>
      <c r="J2" s="2"/>
    </row>
    <row r="3" spans="1:10" ht="14.4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5" thickBot="1">
      <c r="A4" s="8" t="s">
        <v>43</v>
      </c>
      <c r="B4" s="8" t="s">
        <v>44</v>
      </c>
      <c r="C4" s="8" t="s">
        <v>45</v>
      </c>
      <c r="D4" s="8" t="s">
        <v>46</v>
      </c>
      <c r="E4" s="8" t="s">
        <v>47</v>
      </c>
      <c r="F4" s="2"/>
      <c r="G4" s="2"/>
      <c r="H4" s="2"/>
      <c r="I4" s="2"/>
      <c r="J4" s="2"/>
    </row>
    <row r="5" spans="1:10" ht="22.8" customHeight="1">
      <c r="A5" s="27" t="s">
        <v>48</v>
      </c>
      <c r="B5" s="27" t="s">
        <v>49</v>
      </c>
      <c r="C5" s="27" t="s">
        <v>50</v>
      </c>
      <c r="D5" s="27" t="s">
        <v>51</v>
      </c>
      <c r="E5" s="27" t="s">
        <v>52</v>
      </c>
      <c r="F5" s="2"/>
      <c r="G5" s="18" t="s">
        <v>229</v>
      </c>
      <c r="H5" s="19"/>
      <c r="I5" s="2"/>
      <c r="J5" s="2"/>
    </row>
    <row r="6" spans="1:10" ht="22.8" customHeight="1">
      <c r="A6" s="27" t="s">
        <v>53</v>
      </c>
      <c r="B6" s="27" t="s">
        <v>54</v>
      </c>
      <c r="C6" s="27" t="s">
        <v>55</v>
      </c>
      <c r="D6" s="27" t="s">
        <v>56</v>
      </c>
      <c r="E6" s="27" t="s">
        <v>57</v>
      </c>
      <c r="F6" s="2"/>
      <c r="G6" s="20"/>
      <c r="H6" s="21"/>
      <c r="I6" s="2"/>
      <c r="J6" s="2"/>
    </row>
    <row r="7" spans="1:10" ht="22.8" customHeight="1" thickBot="1">
      <c r="A7" s="27" t="s">
        <v>58</v>
      </c>
      <c r="B7" s="27" t="s">
        <v>59</v>
      </c>
      <c r="C7" s="27" t="s">
        <v>60</v>
      </c>
      <c r="D7" s="27" t="s">
        <v>61</v>
      </c>
      <c r="E7" s="27" t="s">
        <v>57</v>
      </c>
      <c r="F7" s="2"/>
      <c r="G7" s="22"/>
      <c r="H7" s="23"/>
      <c r="I7" s="2"/>
      <c r="J7" s="2"/>
    </row>
    <row r="8" spans="1:10" ht="38.4" customHeight="1" thickBot="1">
      <c r="A8" s="27" t="s">
        <v>62</v>
      </c>
      <c r="B8" s="27" t="s">
        <v>63</v>
      </c>
      <c r="C8" s="27" t="s">
        <v>64</v>
      </c>
      <c r="D8" s="27" t="s">
        <v>65</v>
      </c>
      <c r="E8" s="27" t="s">
        <v>57</v>
      </c>
      <c r="F8" s="2"/>
      <c r="G8" s="24" t="s">
        <v>230</v>
      </c>
      <c r="H8" s="25"/>
      <c r="I8" s="2"/>
      <c r="J8" s="2"/>
    </row>
    <row r="9" spans="1:10" ht="38.4" customHeight="1">
      <c r="A9" s="27" t="s">
        <v>66</v>
      </c>
      <c r="B9" s="27" t="s">
        <v>67</v>
      </c>
      <c r="C9" s="27" t="s">
        <v>68</v>
      </c>
      <c r="D9" s="27" t="s">
        <v>69</v>
      </c>
      <c r="E9" s="27" t="s">
        <v>52</v>
      </c>
      <c r="F9" s="2"/>
      <c r="G9" s="2"/>
      <c r="H9" s="2"/>
      <c r="I9" s="2"/>
      <c r="J9" s="2"/>
    </row>
    <row r="10" spans="1:10" ht="38.4" customHeight="1">
      <c r="A10" s="27" t="s">
        <v>70</v>
      </c>
      <c r="B10" s="27" t="s">
        <v>71</v>
      </c>
      <c r="C10" s="27" t="s">
        <v>72</v>
      </c>
      <c r="D10" s="27" t="s">
        <v>73</v>
      </c>
      <c r="E10" s="27" t="s">
        <v>52</v>
      </c>
      <c r="F10" s="2"/>
      <c r="G10" s="2"/>
      <c r="H10" s="2"/>
      <c r="I10" s="2"/>
      <c r="J10" s="2"/>
    </row>
    <row r="11" spans="1:10" ht="38.4" customHeight="1">
      <c r="A11" s="27" t="s">
        <v>74</v>
      </c>
      <c r="B11" s="27" t="s">
        <v>75</v>
      </c>
      <c r="C11" s="27" t="s">
        <v>76</v>
      </c>
      <c r="D11" s="27" t="s">
        <v>77</v>
      </c>
      <c r="E11" s="27" t="s">
        <v>52</v>
      </c>
      <c r="F11" s="2"/>
      <c r="G11" s="2"/>
      <c r="H11" s="2"/>
      <c r="I11" s="2"/>
      <c r="J11" s="2"/>
    </row>
    <row r="12" spans="1:10" ht="38.4" customHeight="1">
      <c r="A12" s="27" t="s">
        <v>23</v>
      </c>
      <c r="B12" s="27" t="s">
        <v>78</v>
      </c>
      <c r="C12" s="27" t="s">
        <v>79</v>
      </c>
      <c r="D12" s="27" t="s">
        <v>80</v>
      </c>
      <c r="E12" s="27" t="s">
        <v>81</v>
      </c>
      <c r="F12" s="2"/>
      <c r="G12" s="2"/>
      <c r="H12" s="2"/>
      <c r="I12" s="2"/>
      <c r="J12" s="2"/>
    </row>
    <row r="13" spans="1:10" ht="38.4" customHeight="1">
      <c r="A13" s="27" t="s">
        <v>26</v>
      </c>
      <c r="B13" s="27" t="s">
        <v>82</v>
      </c>
      <c r="C13" s="27" t="s">
        <v>83</v>
      </c>
      <c r="D13" s="27" t="s">
        <v>84</v>
      </c>
      <c r="E13" s="27" t="s">
        <v>81</v>
      </c>
      <c r="F13" s="2"/>
      <c r="G13" s="2"/>
      <c r="H13" s="2"/>
      <c r="I13" s="2"/>
      <c r="J13" s="2"/>
    </row>
    <row r="14" spans="1:10" ht="38.4" customHeight="1">
      <c r="A14" s="27" t="s">
        <v>85</v>
      </c>
      <c r="B14" s="27" t="s">
        <v>86</v>
      </c>
      <c r="C14" s="27" t="s">
        <v>87</v>
      </c>
      <c r="D14" s="27" t="s">
        <v>88</v>
      </c>
      <c r="E14" s="27" t="s">
        <v>89</v>
      </c>
      <c r="F14" s="2"/>
      <c r="G14" s="2"/>
      <c r="H14" s="2"/>
      <c r="I14" s="2"/>
      <c r="J14" s="2"/>
    </row>
    <row r="15" spans="1:10" ht="38.4" customHeight="1">
      <c r="A15" s="27" t="s">
        <v>29</v>
      </c>
      <c r="B15" s="27" t="s">
        <v>90</v>
      </c>
      <c r="C15" s="27" t="s">
        <v>91</v>
      </c>
      <c r="D15" s="27" t="s">
        <v>92</v>
      </c>
      <c r="E15" s="27" t="s">
        <v>81</v>
      </c>
      <c r="F15" s="2"/>
      <c r="G15" s="2"/>
      <c r="H15" s="2"/>
      <c r="I15" s="2"/>
      <c r="J15" s="2"/>
    </row>
    <row r="16" spans="1:10" ht="38.4" customHeight="1">
      <c r="A16" s="27" t="s">
        <v>93</v>
      </c>
      <c r="B16" s="27" t="s">
        <v>94</v>
      </c>
      <c r="C16" s="27" t="s">
        <v>95</v>
      </c>
      <c r="D16" s="27" t="s">
        <v>96</v>
      </c>
      <c r="E16" s="27" t="s">
        <v>89</v>
      </c>
      <c r="F16" s="2"/>
      <c r="G16" s="2"/>
      <c r="H16" s="2"/>
      <c r="I16" s="2"/>
      <c r="J16" s="2"/>
    </row>
    <row r="17" spans="1:10" ht="38.4" customHeight="1">
      <c r="A17" s="27" t="s">
        <v>97</v>
      </c>
      <c r="B17" s="27" t="s">
        <v>98</v>
      </c>
      <c r="C17" s="27" t="s">
        <v>99</v>
      </c>
      <c r="D17" s="27" t="s">
        <v>100</v>
      </c>
      <c r="E17" s="27" t="s">
        <v>89</v>
      </c>
      <c r="F17" s="2"/>
      <c r="G17" s="2"/>
      <c r="H17" s="2"/>
      <c r="I17" s="2"/>
      <c r="J17" s="2"/>
    </row>
    <row r="18" spans="1:10" ht="38.4" customHeight="1">
      <c r="A18" s="27" t="s">
        <v>101</v>
      </c>
      <c r="B18" s="27" t="s">
        <v>102</v>
      </c>
      <c r="C18" s="27" t="s">
        <v>103</v>
      </c>
      <c r="D18" s="27" t="s">
        <v>104</v>
      </c>
      <c r="E18" s="27" t="s">
        <v>105</v>
      </c>
      <c r="F18" s="2"/>
      <c r="G18" s="2"/>
      <c r="H18" s="2"/>
      <c r="I18" s="2"/>
      <c r="J18" s="2"/>
    </row>
    <row r="19" spans="1:10" ht="38.4" customHeight="1">
      <c r="A19" s="27" t="s">
        <v>106</v>
      </c>
      <c r="B19" s="27" t="s">
        <v>107</v>
      </c>
      <c r="C19" s="27" t="s">
        <v>108</v>
      </c>
      <c r="D19" s="27" t="s">
        <v>109</v>
      </c>
      <c r="E19" s="27" t="s">
        <v>105</v>
      </c>
      <c r="F19" s="2"/>
      <c r="G19" s="2"/>
      <c r="H19" s="2"/>
      <c r="I19" s="2"/>
      <c r="J19" s="2"/>
    </row>
    <row r="20" spans="1:10" ht="27.6">
      <c r="A20" s="6" t="s">
        <v>110</v>
      </c>
      <c r="B20" s="6" t="s">
        <v>111</v>
      </c>
      <c r="C20" s="6" t="s">
        <v>112</v>
      </c>
      <c r="D20" s="6" t="s">
        <v>113</v>
      </c>
      <c r="E20" s="6" t="s">
        <v>114</v>
      </c>
      <c r="F20" s="2"/>
      <c r="G20" s="2"/>
      <c r="H20" s="2"/>
      <c r="I20" s="2"/>
      <c r="J20" s="2"/>
    </row>
    <row r="21" spans="1:10" ht="27.6">
      <c r="A21" s="6" t="s">
        <v>115</v>
      </c>
      <c r="B21" s="6" t="s">
        <v>116</v>
      </c>
      <c r="C21" s="6" t="s">
        <v>117</v>
      </c>
      <c r="D21" s="6" t="s">
        <v>118</v>
      </c>
      <c r="E21" s="6" t="s">
        <v>114</v>
      </c>
      <c r="F21" s="2"/>
      <c r="G21" s="2"/>
      <c r="H21" s="2"/>
      <c r="I21" s="2"/>
      <c r="J21" s="2"/>
    </row>
    <row r="22" spans="1:10" ht="41.4">
      <c r="A22" s="6" t="s">
        <v>119</v>
      </c>
      <c r="B22" s="6" t="s">
        <v>120</v>
      </c>
      <c r="C22" s="6" t="s">
        <v>121</v>
      </c>
      <c r="D22" s="6" t="s">
        <v>122</v>
      </c>
      <c r="E22" s="6" t="s">
        <v>114</v>
      </c>
      <c r="F22" s="2"/>
      <c r="G22" s="2"/>
      <c r="H22" s="2"/>
      <c r="I22" s="2"/>
      <c r="J22" s="2"/>
    </row>
    <row r="23" spans="1:10" ht="14.4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4.4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4.4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4.4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4.4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4.4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4.4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4.4">
      <c r="A30" s="2"/>
      <c r="B30" s="2"/>
      <c r="C30" s="2"/>
      <c r="D30" s="2"/>
      <c r="E30" s="2"/>
      <c r="F30" s="2"/>
      <c r="G30" s="2"/>
      <c r="H30" s="2"/>
      <c r="I30" s="2"/>
      <c r="J30" s="2"/>
    </row>
  </sheetData>
  <sheetProtection algorithmName="SHA-512" hashValue="Z9yR6HZu9hGAM/hTKemn0cC009Yi/moioxwhX/SpY70hG01UsWt5uIU/1u83ZckeFLZ2Xn5so/kjjDAephQA4g==" saltValue="BtheA6EZ7dlN2ov46cuogA==" spinCount="100000" sheet="1" objects="1" scenarios="1" formatCells="0" formatColumns="0" formatRows="0" insertColumns="0" sort="0" autoFilter="0"/>
  <mergeCells count="3">
    <mergeCell ref="A1:E2"/>
    <mergeCell ref="G5:H7"/>
    <mergeCell ref="G8:H8"/>
  </mergeCells>
  <hyperlinks>
    <hyperlink ref="G8" r:id="rId1" xr:uid="{3400DC6E-FBBC-4D18-8321-6FE883653B5D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0"/>
  <sheetViews>
    <sheetView workbookViewId="0">
      <selection activeCell="G13" sqref="G13"/>
    </sheetView>
  </sheetViews>
  <sheetFormatPr baseColWidth="10" defaultColWidth="8.796875" defaultRowHeight="13.8"/>
  <cols>
    <col min="1" max="1" width="10" style="3" customWidth="1"/>
    <col min="2" max="2" width="26" style="3" customWidth="1"/>
    <col min="3" max="3" width="25" style="3" customWidth="1"/>
    <col min="4" max="4" width="42" style="3" customWidth="1"/>
    <col min="5" max="6" width="15" style="3" customWidth="1"/>
    <col min="7" max="7" width="18" style="3" customWidth="1"/>
    <col min="8" max="8" width="36" style="3" customWidth="1"/>
    <col min="9" max="9" width="3.19921875" style="3" customWidth="1"/>
    <col min="10" max="10" width="30" style="3" customWidth="1"/>
    <col min="11" max="11" width="41.5" style="3" customWidth="1"/>
    <col min="12" max="16384" width="8.796875" style="3"/>
  </cols>
  <sheetData>
    <row r="1" spans="1:11" ht="21">
      <c r="A1" s="28" t="s">
        <v>123</v>
      </c>
      <c r="B1" s="28"/>
      <c r="C1" s="28"/>
      <c r="D1" s="28"/>
      <c r="E1" s="28"/>
      <c r="F1" s="28"/>
      <c r="G1" s="28"/>
      <c r="H1" s="29"/>
      <c r="I1" s="2"/>
      <c r="J1" s="2"/>
    </row>
    <row r="2" spans="1:11" ht="21">
      <c r="A2" s="28"/>
      <c r="B2" s="28"/>
      <c r="C2" s="28"/>
      <c r="D2" s="28"/>
      <c r="E2" s="28"/>
      <c r="F2" s="28"/>
      <c r="G2" s="28"/>
      <c r="H2" s="29"/>
      <c r="I2" s="2"/>
      <c r="J2" s="2"/>
    </row>
    <row r="3" spans="1:11" ht="15" thickBot="1">
      <c r="A3" s="30"/>
      <c r="B3" s="30"/>
      <c r="C3" s="30"/>
      <c r="D3" s="30"/>
      <c r="E3" s="30"/>
      <c r="F3" s="30"/>
      <c r="G3" s="30"/>
      <c r="H3" s="30"/>
      <c r="I3" s="2"/>
      <c r="J3" s="2"/>
    </row>
    <row r="4" spans="1:11" ht="24.6" customHeight="1">
      <c r="A4" s="31" t="s">
        <v>124</v>
      </c>
      <c r="B4" s="31"/>
      <c r="C4" s="31"/>
      <c r="D4" s="31"/>
      <c r="E4" s="31"/>
      <c r="F4" s="31"/>
      <c r="G4" s="31"/>
      <c r="H4" s="32"/>
      <c r="I4" s="2"/>
      <c r="J4" s="18" t="s">
        <v>229</v>
      </c>
      <c r="K4" s="19"/>
    </row>
    <row r="5" spans="1:11" ht="24.6" customHeight="1">
      <c r="A5" s="32"/>
      <c r="B5" s="32"/>
      <c r="C5" s="32"/>
      <c r="D5" s="32"/>
      <c r="E5" s="32"/>
      <c r="F5" s="32"/>
      <c r="G5" s="32"/>
      <c r="H5" s="32"/>
      <c r="I5" s="2"/>
      <c r="J5" s="20"/>
      <c r="K5" s="21"/>
    </row>
    <row r="6" spans="1:11" ht="24.6" customHeight="1" thickBot="1">
      <c r="A6" s="33" t="s">
        <v>125</v>
      </c>
      <c r="B6" s="33" t="s">
        <v>57</v>
      </c>
      <c r="C6" s="33" t="s">
        <v>126</v>
      </c>
      <c r="D6" s="33" t="s">
        <v>127</v>
      </c>
      <c r="E6" s="33" t="s">
        <v>128</v>
      </c>
      <c r="F6" s="33" t="s">
        <v>129</v>
      </c>
      <c r="G6" s="33" t="s">
        <v>85</v>
      </c>
      <c r="H6" s="33" t="s">
        <v>130</v>
      </c>
      <c r="I6" s="2"/>
      <c r="J6" s="22"/>
      <c r="K6" s="23"/>
    </row>
    <row r="7" spans="1:11" ht="40.049999999999997" customHeight="1" thickBot="1">
      <c r="A7" s="34" t="s">
        <v>131</v>
      </c>
      <c r="B7" s="34" t="s">
        <v>53</v>
      </c>
      <c r="C7" s="34" t="s">
        <v>132</v>
      </c>
      <c r="D7" s="34" t="s">
        <v>133</v>
      </c>
      <c r="E7" s="34">
        <v>4</v>
      </c>
      <c r="F7" s="34">
        <v>3</v>
      </c>
      <c r="G7" s="34">
        <f t="shared" ref="G7:G18" si="0">IF(OR(COUNT(E7)=0,COUNT(F7)=0),IF(OR(AND(COUNT(E7)=0,E7&lt;&gt;""),AND(COUNT(F7)=0,F7&lt;&gt;"")),"REVISAR","FALTA INFORMACIÓN"),IF(OR(E7&lt;1,E7&gt;5,F7&lt;1,F7&gt;3),"REVISAR",E7*F7))</f>
        <v>12</v>
      </c>
      <c r="H7" s="34" t="s">
        <v>134</v>
      </c>
      <c r="I7" s="2"/>
      <c r="J7" s="24" t="s">
        <v>230</v>
      </c>
      <c r="K7" s="25"/>
    </row>
    <row r="8" spans="1:11" ht="40.049999999999997" customHeight="1">
      <c r="A8" s="34" t="s">
        <v>135</v>
      </c>
      <c r="B8" s="34" t="s">
        <v>53</v>
      </c>
      <c r="C8" s="34" t="s">
        <v>136</v>
      </c>
      <c r="D8" s="34" t="s">
        <v>137</v>
      </c>
      <c r="E8" s="34">
        <v>4</v>
      </c>
      <c r="F8" s="34">
        <v>2</v>
      </c>
      <c r="G8" s="34">
        <f t="shared" si="0"/>
        <v>8</v>
      </c>
      <c r="H8" s="34" t="s">
        <v>138</v>
      </c>
      <c r="I8" s="2"/>
      <c r="J8" s="2"/>
    </row>
    <row r="9" spans="1:11" ht="40.049999999999997" customHeight="1">
      <c r="A9" s="34" t="s">
        <v>139</v>
      </c>
      <c r="B9" s="34" t="s">
        <v>53</v>
      </c>
      <c r="C9" s="34" t="s">
        <v>140</v>
      </c>
      <c r="D9" s="34" t="s">
        <v>141</v>
      </c>
      <c r="E9" s="34">
        <v>4</v>
      </c>
      <c r="F9" s="34">
        <v>2</v>
      </c>
      <c r="G9" s="34">
        <f t="shared" si="0"/>
        <v>8</v>
      </c>
      <c r="H9" s="34" t="s">
        <v>142</v>
      </c>
      <c r="I9" s="2"/>
      <c r="J9" s="2"/>
    </row>
    <row r="10" spans="1:11" ht="40.049999999999997" customHeight="1">
      <c r="A10" s="34" t="s">
        <v>143</v>
      </c>
      <c r="B10" s="34" t="s">
        <v>53</v>
      </c>
      <c r="C10" s="34" t="s">
        <v>144</v>
      </c>
      <c r="D10" s="34" t="s">
        <v>145</v>
      </c>
      <c r="E10" s="34">
        <v>3</v>
      </c>
      <c r="F10" s="34">
        <v>2</v>
      </c>
      <c r="G10" s="34">
        <f t="shared" si="0"/>
        <v>6</v>
      </c>
      <c r="H10" s="34" t="s">
        <v>146</v>
      </c>
      <c r="I10" s="2"/>
      <c r="J10" s="2"/>
    </row>
    <row r="11" spans="1:11" ht="40.049999999999997" customHeight="1">
      <c r="A11" s="34" t="s">
        <v>147</v>
      </c>
      <c r="B11" s="34" t="s">
        <v>58</v>
      </c>
      <c r="C11" s="34" t="s">
        <v>148</v>
      </c>
      <c r="D11" s="34" t="s">
        <v>149</v>
      </c>
      <c r="E11" s="34">
        <v>4</v>
      </c>
      <c r="F11" s="34">
        <v>3</v>
      </c>
      <c r="G11" s="34">
        <f t="shared" si="0"/>
        <v>12</v>
      </c>
      <c r="H11" s="34" t="s">
        <v>150</v>
      </c>
      <c r="I11" s="2"/>
      <c r="J11" s="2"/>
    </row>
    <row r="12" spans="1:11" ht="40.049999999999997" customHeight="1">
      <c r="A12" s="34" t="s">
        <v>151</v>
      </c>
      <c r="B12" s="34" t="s">
        <v>58</v>
      </c>
      <c r="C12" s="34" t="s">
        <v>152</v>
      </c>
      <c r="D12" s="34" t="s">
        <v>153</v>
      </c>
      <c r="E12" s="34">
        <v>4</v>
      </c>
      <c r="F12" s="34">
        <v>3</v>
      </c>
      <c r="G12" s="34">
        <f t="shared" si="0"/>
        <v>12</v>
      </c>
      <c r="H12" s="34" t="s">
        <v>154</v>
      </c>
      <c r="I12" s="2"/>
      <c r="J12" s="2"/>
    </row>
    <row r="13" spans="1:11" ht="40.049999999999997" customHeight="1">
      <c r="A13" s="34" t="s">
        <v>155</v>
      </c>
      <c r="B13" s="34" t="s">
        <v>58</v>
      </c>
      <c r="C13" s="34" t="s">
        <v>156</v>
      </c>
      <c r="D13" s="34" t="s">
        <v>157</v>
      </c>
      <c r="E13" s="34">
        <v>5</v>
      </c>
      <c r="F13" s="34">
        <v>2</v>
      </c>
      <c r="G13" s="34">
        <f t="shared" si="0"/>
        <v>10</v>
      </c>
      <c r="H13" s="34" t="s">
        <v>158</v>
      </c>
      <c r="I13" s="2"/>
      <c r="J13" s="2"/>
    </row>
    <row r="14" spans="1:11" ht="40.049999999999997" customHeight="1">
      <c r="A14" s="34" t="s">
        <v>159</v>
      </c>
      <c r="B14" s="34" t="s">
        <v>58</v>
      </c>
      <c r="C14" s="34" t="s">
        <v>160</v>
      </c>
      <c r="D14" s="34" t="s">
        <v>161</v>
      </c>
      <c r="E14" s="34">
        <v>3</v>
      </c>
      <c r="F14" s="34">
        <v>3</v>
      </c>
      <c r="G14" s="34">
        <f t="shared" si="0"/>
        <v>9</v>
      </c>
      <c r="H14" s="34" t="s">
        <v>162</v>
      </c>
      <c r="I14" s="2"/>
      <c r="J14" s="2"/>
    </row>
    <row r="15" spans="1:11" ht="40.049999999999997" customHeight="1">
      <c r="A15" s="34" t="s">
        <v>163</v>
      </c>
      <c r="B15" s="34" t="s">
        <v>62</v>
      </c>
      <c r="C15" s="34" t="s">
        <v>164</v>
      </c>
      <c r="D15" s="34" t="s">
        <v>165</v>
      </c>
      <c r="E15" s="34">
        <v>2</v>
      </c>
      <c r="F15" s="34">
        <v>3</v>
      </c>
      <c r="G15" s="34">
        <f t="shared" si="0"/>
        <v>6</v>
      </c>
      <c r="H15" s="34" t="s">
        <v>166</v>
      </c>
      <c r="I15" s="2"/>
      <c r="J15" s="2"/>
    </row>
    <row r="16" spans="1:11" ht="40.049999999999997" customHeight="1">
      <c r="A16" s="34" t="s">
        <v>167</v>
      </c>
      <c r="B16" s="34" t="s">
        <v>62</v>
      </c>
      <c r="C16" s="34" t="s">
        <v>168</v>
      </c>
      <c r="D16" s="34" t="s">
        <v>169</v>
      </c>
      <c r="E16" s="34">
        <v>2</v>
      </c>
      <c r="F16" s="34">
        <v>3</v>
      </c>
      <c r="G16" s="34">
        <f t="shared" si="0"/>
        <v>6</v>
      </c>
      <c r="H16" s="34" t="s">
        <v>170</v>
      </c>
      <c r="I16" s="2"/>
      <c r="J16" s="2"/>
    </row>
    <row r="17" spans="1:10" ht="40.049999999999997" customHeight="1">
      <c r="A17" s="34" t="s">
        <v>171</v>
      </c>
      <c r="B17" s="34" t="s">
        <v>62</v>
      </c>
      <c r="C17" s="34" t="s">
        <v>172</v>
      </c>
      <c r="D17" s="34" t="s">
        <v>173</v>
      </c>
      <c r="E17" s="34">
        <v>2</v>
      </c>
      <c r="F17" s="34">
        <v>2</v>
      </c>
      <c r="G17" s="34">
        <f t="shared" si="0"/>
        <v>4</v>
      </c>
      <c r="H17" s="34" t="s">
        <v>174</v>
      </c>
      <c r="I17" s="2"/>
      <c r="J17" s="2"/>
    </row>
    <row r="18" spans="1:10" ht="40.049999999999997" customHeight="1">
      <c r="A18" s="34" t="s">
        <v>175</v>
      </c>
      <c r="B18" s="34" t="s">
        <v>62</v>
      </c>
      <c r="C18" s="34" t="s">
        <v>176</v>
      </c>
      <c r="D18" s="34" t="s">
        <v>177</v>
      </c>
      <c r="E18" s="34">
        <v>1</v>
      </c>
      <c r="F18" s="34">
        <v>2</v>
      </c>
      <c r="G18" s="34">
        <f t="shared" si="0"/>
        <v>2</v>
      </c>
      <c r="H18" s="34" t="s">
        <v>178</v>
      </c>
      <c r="I18" s="2"/>
      <c r="J18" s="2"/>
    </row>
    <row r="19" spans="1:10" ht="14.4">
      <c r="A19" s="32"/>
      <c r="B19" s="32"/>
      <c r="C19" s="32"/>
      <c r="D19" s="32"/>
      <c r="E19" s="32"/>
      <c r="F19" s="32"/>
      <c r="G19" s="32"/>
      <c r="H19" s="32"/>
      <c r="I19" s="2"/>
      <c r="J19" s="2"/>
    </row>
    <row r="20" spans="1:10" ht="14.4">
      <c r="A20" s="32"/>
      <c r="B20" s="32"/>
      <c r="C20" s="32"/>
      <c r="D20" s="32"/>
      <c r="E20" s="32"/>
      <c r="F20" s="32"/>
      <c r="G20" s="32"/>
      <c r="H20" s="32"/>
      <c r="I20" s="2"/>
      <c r="J20" s="2"/>
    </row>
    <row r="21" spans="1:10" ht="14.4">
      <c r="A21" s="35" t="s">
        <v>179</v>
      </c>
      <c r="B21" s="35"/>
      <c r="C21" s="35"/>
      <c r="D21" s="35"/>
      <c r="E21" s="32"/>
      <c r="F21" s="32"/>
      <c r="G21" s="32"/>
      <c r="H21" s="32"/>
      <c r="I21" s="2"/>
      <c r="J21" s="2"/>
    </row>
    <row r="22" spans="1:10" ht="14.4">
      <c r="A22" s="33" t="s">
        <v>57</v>
      </c>
      <c r="B22" s="33" t="s">
        <v>180</v>
      </c>
      <c r="C22" s="33" t="s">
        <v>181</v>
      </c>
      <c r="D22" s="32"/>
      <c r="E22" s="32"/>
      <c r="F22" s="32"/>
      <c r="G22" s="32"/>
      <c r="H22" s="32"/>
      <c r="I22" s="2"/>
      <c r="J22" s="2"/>
    </row>
    <row r="23" spans="1:10" ht="27.6">
      <c r="A23" s="32" t="s">
        <v>53</v>
      </c>
      <c r="B23" s="36">
        <f>IF(COUNTIF(G7:G10,"REVISAR")&gt;0,"REVISAR",IF(COUNT(G7:G10)&lt;4,"FALTA INFORMACIÓN",SUM(G7:G10)/SUM(F7:F10)))</f>
        <v>3.7777777777777777</v>
      </c>
      <c r="C23" s="32" t="str">
        <f>IF(NOT(ISNUMBER(B23)),B23,IF(B23&gt;=4,"Fuerte",IF(B23&gt;=3,"En desarrollo","Débil")))</f>
        <v>En desarrollo</v>
      </c>
      <c r="D23" s="32"/>
      <c r="E23" s="32"/>
      <c r="F23" s="32"/>
      <c r="G23" s="32"/>
      <c r="H23" s="32"/>
      <c r="I23" s="2"/>
      <c r="J23" s="2"/>
    </row>
    <row r="24" spans="1:10" ht="41.4">
      <c r="A24" s="32" t="s">
        <v>58</v>
      </c>
      <c r="B24" s="36">
        <f>IF(COUNTIF(G11:G14,"REVISAR")&gt;0,"REVISAR",IF(COUNT(G11:G14)&lt;4,"FALTA INFORMACIÓN",SUM(G11:G14)/SUM(F11:F14)))</f>
        <v>3.9090909090909092</v>
      </c>
      <c r="C24" s="32" t="str">
        <f>IF(NOT(ISNUMBER(B24)),B24,IF(B24&gt;=4,"Fuerte",IF(B24&gt;=3,"En desarrollo","Débil")))</f>
        <v>En desarrollo</v>
      </c>
      <c r="D24" s="32"/>
      <c r="E24" s="32"/>
      <c r="F24" s="32"/>
      <c r="G24" s="32"/>
      <c r="H24" s="32"/>
      <c r="I24" s="2"/>
      <c r="J24" s="2"/>
    </row>
    <row r="25" spans="1:10" ht="41.4">
      <c r="A25" s="32" t="s">
        <v>62</v>
      </c>
      <c r="B25" s="36">
        <f>IF(COUNTIF(G15:G18,"REVISAR")&gt;0,"REVISAR",IF(COUNT(G15:G18)&lt;4,"FALTA INFORMACIÓN",SUM(G15:G18)/SUM(F15:F18)))</f>
        <v>1.8</v>
      </c>
      <c r="C25" s="32" t="str">
        <f>IF(NOT(ISNUMBER(B25)),B25,IF(B25&gt;=4,"Fuerte",IF(B25&gt;=3,"En desarrollo","Débil")))</f>
        <v>Débil</v>
      </c>
      <c r="D25" s="32"/>
      <c r="E25" s="32"/>
      <c r="F25" s="32"/>
      <c r="G25" s="32"/>
      <c r="H25" s="32"/>
      <c r="I25" s="2"/>
      <c r="J25" s="2"/>
    </row>
    <row r="26" spans="1:10" ht="14.4">
      <c r="A26" s="30"/>
      <c r="B26" s="30"/>
      <c r="C26" s="30"/>
      <c r="D26" s="30"/>
      <c r="E26" s="30"/>
      <c r="F26" s="30"/>
      <c r="G26" s="30"/>
      <c r="H26" s="30"/>
      <c r="I26" s="2"/>
      <c r="J26" s="2"/>
    </row>
    <row r="27" spans="1:10" ht="14.4">
      <c r="A27" s="30"/>
      <c r="B27" s="30"/>
      <c r="C27" s="30"/>
      <c r="D27" s="30"/>
      <c r="E27" s="30"/>
      <c r="F27" s="30"/>
      <c r="G27" s="30"/>
      <c r="H27" s="30"/>
      <c r="I27" s="2"/>
      <c r="J27" s="2"/>
    </row>
    <row r="28" spans="1:10" ht="14.4">
      <c r="A28" s="30"/>
      <c r="B28" s="30"/>
      <c r="C28" s="30"/>
      <c r="D28" s="30"/>
      <c r="E28" s="30"/>
      <c r="F28" s="30"/>
      <c r="G28" s="30"/>
      <c r="H28" s="30"/>
      <c r="I28" s="2"/>
      <c r="J28" s="2"/>
    </row>
    <row r="29" spans="1:10" ht="14.4">
      <c r="A29" s="30"/>
      <c r="B29" s="30"/>
      <c r="C29" s="30"/>
      <c r="D29" s="30"/>
      <c r="E29" s="30"/>
      <c r="F29" s="30"/>
      <c r="G29" s="30"/>
      <c r="H29" s="30"/>
      <c r="I29" s="2"/>
      <c r="J29" s="2"/>
    </row>
    <row r="30" spans="1:10" ht="14.4">
      <c r="A30" s="2"/>
      <c r="B30" s="2"/>
      <c r="C30" s="2"/>
      <c r="D30" s="2"/>
      <c r="E30" s="2"/>
      <c r="F30" s="2"/>
      <c r="G30" s="2"/>
      <c r="H30" s="2"/>
      <c r="I30" s="2"/>
      <c r="J30" s="2"/>
    </row>
  </sheetData>
  <sheetProtection algorithmName="SHA-512" hashValue="9rI890h/2jPkX2iopTi1MTY849PQRtwrd86Gjm22pssJCZ2hAVbI7NwfE1992mwM5aiu+IP1Aq40w5Cxk5Js7Q==" saltValue="D4FvxFSOp+TP3cXpTDt6HQ==" spinCount="100000" sheet="1" objects="1" scenarios="1" formatCells="0" formatColumns="0" formatRows="0" insertColumns="0" sort="0" autoFilter="0" pivotTables="0"/>
  <mergeCells count="5">
    <mergeCell ref="A1:G2"/>
    <mergeCell ref="A4:G4"/>
    <mergeCell ref="A21:D21"/>
    <mergeCell ref="J4:K6"/>
    <mergeCell ref="J7:K7"/>
  </mergeCells>
  <conditionalFormatting sqref="B23:B25">
    <cfRule type="colorScale" priority="3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E7:E18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G7:G18">
    <cfRule type="dataBar" priority="2">
      <dataBar>
        <cfvo type="min"/>
        <cfvo type="max"/>
        <color rgb="FFA02B93"/>
      </dataBar>
    </cfRule>
    <cfRule type="dataBar" priority="4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{D2CC4109-8472-27ED-49A4-FA471213C197}</x14:id>
        </ext>
      </extLst>
    </cfRule>
  </conditionalFormatting>
  <dataValidations count="2">
    <dataValidation type="list" sqref="E7:E18" xr:uid="{00000000-0002-0000-0200-000000000000}">
      <formula1>"1,2,3,4,5"</formula1>
    </dataValidation>
    <dataValidation type="list" sqref="F7:F18" xr:uid="{00000000-0002-0000-0200-000001000000}">
      <formula1>"1,2,3"</formula1>
    </dataValidation>
  </dataValidations>
  <hyperlinks>
    <hyperlink ref="J7" r:id="rId1" xr:uid="{4B5FD458-5954-43F1-81B2-D55BB94E84C7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2CC4109-8472-27ED-49A4-FA471213C197}">
            <x14:dataBar>
              <x14:cfvo type="min"/>
              <x14:cfvo type="max"/>
              <x14:negativeFillColor auto="1"/>
              <x14:axisColor auto="1"/>
            </x14:dataBar>
          </x14:cfRule>
          <xm:sqref>G7:G18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"/>
  <sheetViews>
    <sheetView workbookViewId="0">
      <selection activeCell="H13" sqref="H13"/>
    </sheetView>
  </sheetViews>
  <sheetFormatPr baseColWidth="10" defaultColWidth="8.796875" defaultRowHeight="13.8"/>
  <cols>
    <col min="1" max="1" width="9" style="3" customWidth="1"/>
    <col min="2" max="3" width="25" style="3" customWidth="1"/>
    <col min="4" max="5" width="14" style="3" customWidth="1"/>
    <col min="6" max="6" width="10" style="3" customWidth="1"/>
    <col min="7" max="7" width="12" style="3" customWidth="1"/>
    <col min="8" max="8" width="38" style="3" customWidth="1"/>
    <col min="9" max="9" width="22" style="3" customWidth="1"/>
    <col min="10" max="10" width="16" style="3" customWidth="1"/>
    <col min="11" max="11" width="8.796875" style="3"/>
    <col min="12" max="12" width="34.8984375" style="3" customWidth="1"/>
    <col min="13" max="13" width="35.19921875" style="3" customWidth="1"/>
    <col min="14" max="16384" width="8.796875" style="3"/>
  </cols>
  <sheetData>
    <row r="1" spans="1:13">
      <c r="A1" s="28" t="s">
        <v>182</v>
      </c>
      <c r="B1" s="28"/>
      <c r="C1" s="28"/>
      <c r="D1" s="28"/>
      <c r="E1" s="28"/>
      <c r="F1" s="28"/>
      <c r="G1" s="28"/>
      <c r="H1" s="28"/>
      <c r="I1" s="28"/>
      <c r="J1" s="28"/>
    </row>
    <row r="2" spans="1:13">
      <c r="A2" s="28"/>
      <c r="B2" s="28"/>
      <c r="C2" s="28"/>
      <c r="D2" s="28"/>
      <c r="E2" s="28"/>
      <c r="F2" s="28"/>
      <c r="G2" s="28"/>
      <c r="H2" s="28"/>
      <c r="I2" s="28"/>
      <c r="J2" s="28"/>
    </row>
    <row r="3" spans="1:13" ht="14.4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3" ht="14.4">
      <c r="A4" s="31" t="s">
        <v>183</v>
      </c>
      <c r="B4" s="31"/>
      <c r="C4" s="31"/>
      <c r="D4" s="31"/>
      <c r="E4" s="31"/>
      <c r="F4" s="31"/>
      <c r="G4" s="31"/>
      <c r="H4" s="31"/>
      <c r="I4" s="31"/>
      <c r="J4" s="31"/>
    </row>
    <row r="5" spans="1:13" ht="15" thickBot="1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13" ht="14.4">
      <c r="A6" s="33" t="s">
        <v>125</v>
      </c>
      <c r="B6" s="33" t="s">
        <v>57</v>
      </c>
      <c r="C6" s="33" t="s">
        <v>126</v>
      </c>
      <c r="D6" s="33" t="s">
        <v>23</v>
      </c>
      <c r="E6" s="33" t="s">
        <v>29</v>
      </c>
      <c r="F6" s="33" t="s">
        <v>93</v>
      </c>
      <c r="G6" s="33" t="s">
        <v>97</v>
      </c>
      <c r="H6" s="33" t="s">
        <v>184</v>
      </c>
      <c r="I6" s="33" t="s">
        <v>185</v>
      </c>
      <c r="J6" s="33" t="s">
        <v>31</v>
      </c>
      <c r="L6" s="18" t="s">
        <v>229</v>
      </c>
      <c r="M6" s="19"/>
    </row>
    <row r="7" spans="1:13" ht="38.4" customHeight="1">
      <c r="A7" s="34" t="str">
        <f>'3 Diagnostico'!A7</f>
        <v>MP1</v>
      </c>
      <c r="B7" s="34" t="str">
        <f>'3 Diagnostico'!B7</f>
        <v>Mejor producto</v>
      </c>
      <c r="C7" s="34" t="str">
        <f>'3 Diagnostico'!C7</f>
        <v>Desempeño del producto</v>
      </c>
      <c r="D7" s="34">
        <f>'3 Diagnostico'!E7</f>
        <v>4</v>
      </c>
      <c r="E7" s="34">
        <v>4</v>
      </c>
      <c r="F7" s="34">
        <f t="shared" ref="F7:F18" si="0">IF(OR(COUNT(D7)=0,COUNT(E7)=0),IF(OR(AND(COUNT(D7)=0,D7&lt;&gt;""),AND(COUNT(E7)=0,E7&lt;&gt;"")),"REVISAR","FALTA INFORMACIÓN"),IF(OR(D7&lt;1,D7&gt;5,E7&lt;1,E7&gt;5),"REVISAR",MAX(E7-D7,0)))</f>
        <v>0</v>
      </c>
      <c r="G7" s="34" t="str">
        <f t="shared" ref="G7:G18" si="1">IF(OR(F7="FALTA INFORMACIÓN",F7="REVISAR"),F7,IF(F7&gt;=2,"Alta",IF(F7=1,"Media","Baja")))</f>
        <v>Baja</v>
      </c>
      <c r="H7" s="34" t="s">
        <v>186</v>
      </c>
      <c r="I7" s="34" t="s">
        <v>187</v>
      </c>
      <c r="J7" s="34" t="s">
        <v>188</v>
      </c>
      <c r="L7" s="20"/>
      <c r="M7" s="21"/>
    </row>
    <row r="8" spans="1:13" ht="38.4" customHeight="1" thickBot="1">
      <c r="A8" s="34" t="str">
        <f>'3 Diagnostico'!A8</f>
        <v>MP2</v>
      </c>
      <c r="B8" s="34" t="str">
        <f>'3 Diagnostico'!B8</f>
        <v>Mejor producto</v>
      </c>
      <c r="C8" s="34" t="str">
        <f>'3 Diagnostico'!C8</f>
        <v>Precio o eficiencia</v>
      </c>
      <c r="D8" s="34">
        <f>'3 Diagnostico'!E8</f>
        <v>4</v>
      </c>
      <c r="E8" s="34">
        <v>4</v>
      </c>
      <c r="F8" s="34">
        <f t="shared" si="0"/>
        <v>0</v>
      </c>
      <c r="G8" s="34" t="str">
        <f t="shared" si="1"/>
        <v>Baja</v>
      </c>
      <c r="H8" s="34" t="s">
        <v>189</v>
      </c>
      <c r="I8" s="34" t="s">
        <v>190</v>
      </c>
      <c r="J8" s="34" t="s">
        <v>191</v>
      </c>
      <c r="L8" s="22"/>
      <c r="M8" s="23"/>
    </row>
    <row r="9" spans="1:13" ht="38.4" customHeight="1" thickBot="1">
      <c r="A9" s="34" t="str">
        <f>'3 Diagnostico'!A9</f>
        <v>MP3</v>
      </c>
      <c r="B9" s="34" t="str">
        <f>'3 Diagnostico'!B9</f>
        <v>Mejor producto</v>
      </c>
      <c r="C9" s="34" t="str">
        <f>'3 Diagnostico'!C9</f>
        <v>Diferenciación funcional</v>
      </c>
      <c r="D9" s="34">
        <f>'3 Diagnostico'!E9</f>
        <v>4</v>
      </c>
      <c r="E9" s="34">
        <v>5</v>
      </c>
      <c r="F9" s="34">
        <f t="shared" si="0"/>
        <v>1</v>
      </c>
      <c r="G9" s="34" t="str">
        <f t="shared" si="1"/>
        <v>Media</v>
      </c>
      <c r="H9" s="34" t="s">
        <v>192</v>
      </c>
      <c r="I9" s="34" t="s">
        <v>187</v>
      </c>
      <c r="J9" s="34" t="s">
        <v>188</v>
      </c>
      <c r="L9" s="24" t="s">
        <v>230</v>
      </c>
      <c r="M9" s="25"/>
    </row>
    <row r="10" spans="1:13" ht="38.4" customHeight="1">
      <c r="A10" s="34" t="str">
        <f>'3 Diagnostico'!A10</f>
        <v>MP4</v>
      </c>
      <c r="B10" s="34" t="str">
        <f>'3 Diagnostico'!B10</f>
        <v>Mejor producto</v>
      </c>
      <c r="C10" s="34" t="str">
        <f>'3 Diagnostico'!C10</f>
        <v>Velocidad de mejora</v>
      </c>
      <c r="D10" s="34">
        <f>'3 Diagnostico'!E10</f>
        <v>3</v>
      </c>
      <c r="E10" s="34">
        <v>4</v>
      </c>
      <c r="F10" s="34">
        <f t="shared" si="0"/>
        <v>1</v>
      </c>
      <c r="G10" s="34" t="str">
        <f t="shared" si="1"/>
        <v>Media</v>
      </c>
      <c r="H10" s="34" t="s">
        <v>193</v>
      </c>
      <c r="I10" s="34" t="s">
        <v>187</v>
      </c>
      <c r="J10" s="34" t="s">
        <v>191</v>
      </c>
    </row>
    <row r="11" spans="1:13" ht="38.4" customHeight="1">
      <c r="A11" s="34" t="str">
        <f>'3 Diagnostico'!A11</f>
        <v>ST1</v>
      </c>
      <c r="B11" s="34" t="str">
        <f>'3 Diagnostico'!B11</f>
        <v>Solución total al cliente</v>
      </c>
      <c r="C11" s="34" t="str">
        <f>'3 Diagnostico'!C11</f>
        <v>Conocimiento del cliente</v>
      </c>
      <c r="D11" s="34">
        <f>'3 Diagnostico'!E11</f>
        <v>4</v>
      </c>
      <c r="E11" s="34">
        <v>5</v>
      </c>
      <c r="F11" s="34">
        <f t="shared" si="0"/>
        <v>1</v>
      </c>
      <c r="G11" s="34" t="str">
        <f t="shared" si="1"/>
        <v>Media</v>
      </c>
      <c r="H11" s="34" t="s">
        <v>194</v>
      </c>
      <c r="I11" s="34" t="s">
        <v>195</v>
      </c>
      <c r="J11" s="34" t="s">
        <v>188</v>
      </c>
    </row>
    <row r="12" spans="1:13" ht="38.4" customHeight="1">
      <c r="A12" s="34" t="str">
        <f>'3 Diagnostico'!A12</f>
        <v>ST2</v>
      </c>
      <c r="B12" s="34" t="str">
        <f>'3 Diagnostico'!B12</f>
        <v>Solución total al cliente</v>
      </c>
      <c r="C12" s="34" t="str">
        <f>'3 Diagnostico'!C12</f>
        <v>Personalización y adaptación</v>
      </c>
      <c r="D12" s="34">
        <f>'3 Diagnostico'!E12</f>
        <v>4</v>
      </c>
      <c r="E12" s="34">
        <v>5</v>
      </c>
      <c r="F12" s="34">
        <f t="shared" si="0"/>
        <v>1</v>
      </c>
      <c r="G12" s="34" t="str">
        <f t="shared" si="1"/>
        <v>Media</v>
      </c>
      <c r="H12" s="34" t="s">
        <v>196</v>
      </c>
      <c r="I12" s="34" t="s">
        <v>197</v>
      </c>
      <c r="J12" s="34" t="s">
        <v>191</v>
      </c>
    </row>
    <row r="13" spans="1:13" ht="38.4" customHeight="1">
      <c r="A13" s="34" t="str">
        <f>'3 Diagnostico'!A13</f>
        <v>ST3</v>
      </c>
      <c r="B13" s="34" t="str">
        <f>'3 Diagnostico'!B13</f>
        <v>Solución total al cliente</v>
      </c>
      <c r="C13" s="34" t="str">
        <f>'3 Diagnostico'!C13</f>
        <v>Servicios complementarios</v>
      </c>
      <c r="D13" s="34">
        <f>'3 Diagnostico'!E13</f>
        <v>5</v>
      </c>
      <c r="E13" s="34">
        <v>5</v>
      </c>
      <c r="F13" s="34">
        <f t="shared" si="0"/>
        <v>0</v>
      </c>
      <c r="G13" s="34" t="str">
        <f t="shared" si="1"/>
        <v>Baja</v>
      </c>
      <c r="H13" s="34" t="s">
        <v>198</v>
      </c>
      <c r="I13" s="34" t="s">
        <v>195</v>
      </c>
      <c r="J13" s="34" t="s">
        <v>199</v>
      </c>
    </row>
    <row r="14" spans="1:13" ht="38.4" customHeight="1">
      <c r="A14" s="34" t="str">
        <f>'3 Diagnostico'!A14</f>
        <v>ST4</v>
      </c>
      <c r="B14" s="34" t="str">
        <f>'3 Diagnostico'!B14</f>
        <v>Solución total al cliente</v>
      </c>
      <c r="C14" s="34" t="str">
        <f>'3 Diagnostico'!C14</f>
        <v>Resultados del cliente</v>
      </c>
      <c r="D14" s="34">
        <f>'3 Diagnostico'!E14</f>
        <v>3</v>
      </c>
      <c r="E14" s="34">
        <v>5</v>
      </c>
      <c r="F14" s="34">
        <f t="shared" si="0"/>
        <v>2</v>
      </c>
      <c r="G14" s="34" t="str">
        <f t="shared" si="1"/>
        <v>Alta</v>
      </c>
      <c r="H14" s="34" t="s">
        <v>200</v>
      </c>
      <c r="I14" s="34" t="s">
        <v>195</v>
      </c>
      <c r="J14" s="34" t="s">
        <v>191</v>
      </c>
    </row>
    <row r="15" spans="1:13" ht="38.4" customHeight="1">
      <c r="A15" s="34" t="str">
        <f>'3 Diagnostico'!A15</f>
        <v>CS1</v>
      </c>
      <c r="B15" s="34" t="str">
        <f>'3 Diagnostico'!B15</f>
        <v>Consolidación del sistema</v>
      </c>
      <c r="C15" s="34" t="str">
        <f>'3 Diagnostico'!C15</f>
        <v>Integraciones</v>
      </c>
      <c r="D15" s="34">
        <f>'3 Diagnostico'!E15</f>
        <v>2</v>
      </c>
      <c r="E15" s="34">
        <v>4</v>
      </c>
      <c r="F15" s="34">
        <f t="shared" si="0"/>
        <v>2</v>
      </c>
      <c r="G15" s="34" t="str">
        <f t="shared" si="1"/>
        <v>Alta</v>
      </c>
      <c r="H15" s="34" t="s">
        <v>201</v>
      </c>
      <c r="I15" s="34" t="s">
        <v>202</v>
      </c>
      <c r="J15" s="34" t="s">
        <v>188</v>
      </c>
    </row>
    <row r="16" spans="1:13" ht="38.4" customHeight="1">
      <c r="A16" s="34" t="str">
        <f>'3 Diagnostico'!A16</f>
        <v>CS2</v>
      </c>
      <c r="B16" s="34" t="str">
        <f>'3 Diagnostico'!B16</f>
        <v>Consolidación del sistema</v>
      </c>
      <c r="C16" s="34" t="str">
        <f>'3 Diagnostico'!C16</f>
        <v>Complementadores</v>
      </c>
      <c r="D16" s="34">
        <f>'3 Diagnostico'!E16</f>
        <v>2</v>
      </c>
      <c r="E16" s="34">
        <v>4</v>
      </c>
      <c r="F16" s="34">
        <f t="shared" si="0"/>
        <v>2</v>
      </c>
      <c r="G16" s="34" t="str">
        <f t="shared" si="1"/>
        <v>Alta</v>
      </c>
      <c r="H16" s="34" t="s">
        <v>203</v>
      </c>
      <c r="I16" s="34" t="s">
        <v>204</v>
      </c>
      <c r="J16" s="34" t="s">
        <v>191</v>
      </c>
    </row>
    <row r="17" spans="1:10" ht="38.4" customHeight="1">
      <c r="A17" s="34" t="str">
        <f>'3 Diagnostico'!A17</f>
        <v>CS3</v>
      </c>
      <c r="B17" s="34" t="str">
        <f>'3 Diagnostico'!B17</f>
        <v>Consolidación del sistema</v>
      </c>
      <c r="C17" s="34" t="str">
        <f>'3 Diagnostico'!C17</f>
        <v>Valor del ecosistema</v>
      </c>
      <c r="D17" s="34">
        <f>'3 Diagnostico'!E17</f>
        <v>2</v>
      </c>
      <c r="E17" s="34">
        <v>4</v>
      </c>
      <c r="F17" s="34">
        <f t="shared" si="0"/>
        <v>2</v>
      </c>
      <c r="G17" s="34" t="str">
        <f t="shared" si="1"/>
        <v>Alta</v>
      </c>
      <c r="H17" s="34" t="s">
        <v>205</v>
      </c>
      <c r="I17" s="34" t="s">
        <v>206</v>
      </c>
      <c r="J17" s="34" t="s">
        <v>191</v>
      </c>
    </row>
    <row r="18" spans="1:10" ht="38.4" customHeight="1">
      <c r="A18" s="34" t="str">
        <f>'3 Diagnostico'!A18</f>
        <v>CS4</v>
      </c>
      <c r="B18" s="34" t="str">
        <f>'3 Diagnostico'!B18</f>
        <v>Consolidación del sistema</v>
      </c>
      <c r="C18" s="34" t="str">
        <f>'3 Diagnostico'!C18</f>
        <v>Estándares o plataforma</v>
      </c>
      <c r="D18" s="34">
        <f>'3 Diagnostico'!E18</f>
        <v>1</v>
      </c>
      <c r="E18" s="34">
        <v>3</v>
      </c>
      <c r="F18" s="34">
        <f t="shared" si="0"/>
        <v>2</v>
      </c>
      <c r="G18" s="34" t="str">
        <f t="shared" si="1"/>
        <v>Alta</v>
      </c>
      <c r="H18" s="34" t="s">
        <v>207</v>
      </c>
      <c r="I18" s="34" t="s">
        <v>208</v>
      </c>
      <c r="J18" s="34" t="s">
        <v>191</v>
      </c>
    </row>
    <row r="19" spans="1:10" ht="14.4">
      <c r="A19" s="30"/>
      <c r="B19" s="30"/>
      <c r="C19" s="30"/>
      <c r="D19" s="30"/>
      <c r="E19" s="30"/>
      <c r="F19" s="30"/>
      <c r="G19" s="30"/>
      <c r="H19" s="30"/>
      <c r="I19" s="30"/>
      <c r="J19" s="30"/>
    </row>
    <row r="20" spans="1:10" ht="14.4">
      <c r="A20" s="30"/>
      <c r="B20" s="30"/>
      <c r="C20" s="30"/>
      <c r="D20" s="30"/>
      <c r="E20" s="30"/>
      <c r="F20" s="30"/>
      <c r="G20" s="30"/>
      <c r="H20" s="30"/>
      <c r="I20" s="30"/>
      <c r="J20" s="30"/>
    </row>
    <row r="21" spans="1:10" ht="14.4">
      <c r="A21" s="30"/>
      <c r="B21" s="30"/>
      <c r="C21" s="30"/>
      <c r="D21" s="30"/>
      <c r="E21" s="30"/>
      <c r="F21" s="30"/>
      <c r="G21" s="30"/>
      <c r="H21" s="30"/>
      <c r="I21" s="30"/>
      <c r="J21" s="30"/>
    </row>
    <row r="22" spans="1:10" ht="14.4">
      <c r="A22" s="30"/>
      <c r="B22" s="30"/>
      <c r="C22" s="30"/>
      <c r="D22" s="30"/>
      <c r="E22" s="30"/>
      <c r="F22" s="30"/>
      <c r="G22" s="30"/>
      <c r="H22" s="30"/>
      <c r="I22" s="30"/>
      <c r="J22" s="30"/>
    </row>
    <row r="23" spans="1:10" ht="14.4">
      <c r="A23" s="30"/>
      <c r="B23" s="30"/>
      <c r="C23" s="30"/>
      <c r="D23" s="30"/>
      <c r="E23" s="30"/>
      <c r="F23" s="30"/>
      <c r="G23" s="30"/>
      <c r="H23" s="30"/>
      <c r="I23" s="30"/>
      <c r="J23" s="30"/>
    </row>
    <row r="24" spans="1:10" ht="14.4">
      <c r="A24" s="30"/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4.4">
      <c r="A25" s="30"/>
      <c r="B25" s="30"/>
      <c r="C25" s="30"/>
      <c r="D25" s="30"/>
      <c r="E25" s="30"/>
      <c r="F25" s="30"/>
      <c r="G25" s="30"/>
      <c r="H25" s="30"/>
      <c r="I25" s="30"/>
      <c r="J25" s="30"/>
    </row>
    <row r="26" spans="1:10" ht="14.4">
      <c r="A26" s="30"/>
      <c r="B26" s="30"/>
      <c r="C26" s="30"/>
      <c r="D26" s="30"/>
      <c r="E26" s="30"/>
      <c r="F26" s="30"/>
      <c r="G26" s="30"/>
      <c r="H26" s="30"/>
      <c r="I26" s="30"/>
      <c r="J26" s="30"/>
    </row>
    <row r="27" spans="1:10" ht="14.4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4.4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4.4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4.4">
      <c r="A30" s="2"/>
      <c r="B30" s="2"/>
      <c r="C30" s="2"/>
      <c r="D30" s="2"/>
      <c r="E30" s="2"/>
      <c r="F30" s="2"/>
      <c r="G30" s="2"/>
      <c r="H30" s="2"/>
      <c r="I30" s="2"/>
      <c r="J30" s="2"/>
    </row>
  </sheetData>
  <sheetProtection algorithmName="SHA-512" hashValue="YSrSRc+x8c8TXLaJBRvfJ7xfoIULjsnpgjDVviHIf8Exq/eOOYYzU0Bg/AMk7dFRQI4m1OB3MqCZD+4AXJEC4g==" saltValue="UYGS86vkVAZvh5giagUH/w==" spinCount="100000" sheet="1" objects="1" scenarios="1" formatCells="0" formatColumns="0" formatRows="0" insertColumns="0" insertRows="0" sort="0" autoFilter="0" pivotTables="0"/>
  <mergeCells count="4">
    <mergeCell ref="A1:J2"/>
    <mergeCell ref="A4:J4"/>
    <mergeCell ref="L6:M8"/>
    <mergeCell ref="L9:M9"/>
  </mergeCells>
  <conditionalFormatting sqref="F7:F18">
    <cfRule type="colorScale" priority="1">
      <colorScale>
        <cfvo type="min"/>
        <cfvo type="percentile" val="50"/>
        <cfvo type="max"/>
        <color rgb="FFD9EAD3"/>
        <color rgb="FFFFF2CC"/>
        <color rgb="FFF4CCCC"/>
      </colorScale>
    </cfRule>
  </conditionalFormatting>
  <conditionalFormatting sqref="G7:G18">
    <cfRule type="expression" dxfId="3" priority="2">
      <formula>G7="Alta"</formula>
    </cfRule>
    <cfRule type="expression" dxfId="2" priority="3">
      <formula>G7="Media"</formula>
    </cfRule>
    <cfRule type="expression" dxfId="1" priority="4">
      <formula>G7="Baja"</formula>
    </cfRule>
  </conditionalFormatting>
  <conditionalFormatting sqref="J7:J18">
    <cfRule type="expression" dxfId="0" priority="5">
      <formula>J7="Completado"</formula>
    </cfRule>
  </conditionalFormatting>
  <dataValidations count="2">
    <dataValidation type="list" sqref="E7:E18" xr:uid="{00000000-0002-0000-0300-000000000000}">
      <formula1>"1,2,3,4,5"</formula1>
    </dataValidation>
    <dataValidation type="list" sqref="J7:J18" xr:uid="{00000000-0002-0000-0300-000001000000}">
      <formula1>"No iniciado,En curso,Completado"</formula1>
    </dataValidation>
  </dataValidations>
  <hyperlinks>
    <hyperlink ref="L9" r:id="rId1" xr:uid="{26557DB1-F7B7-4328-90AD-C5A503D4C6DE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2"/>
  <sheetViews>
    <sheetView workbookViewId="0">
      <selection activeCell="J18" sqref="J18"/>
    </sheetView>
  </sheetViews>
  <sheetFormatPr baseColWidth="10" defaultColWidth="8.796875" defaultRowHeight="13.8"/>
  <cols>
    <col min="1" max="1" width="24" style="3" customWidth="1"/>
    <col min="2" max="2" width="17" style="3" customWidth="1"/>
    <col min="3" max="3" width="20" style="3" customWidth="1"/>
    <col min="4" max="4" width="18" style="3" customWidth="1"/>
    <col min="5" max="5" width="20" style="3" customWidth="1"/>
    <col min="6" max="6" width="16" style="3" customWidth="1"/>
    <col min="7" max="8" width="18" style="3" customWidth="1"/>
    <col min="9" max="9" width="2.296875" style="3" customWidth="1"/>
    <col min="10" max="10" width="33.296875" style="3" customWidth="1"/>
    <col min="11" max="11" width="44.296875" style="3" customWidth="1"/>
    <col min="12" max="16384" width="8.796875" style="3"/>
  </cols>
  <sheetData>
    <row r="1" spans="1:11" ht="14.4">
      <c r="A1" s="28" t="s">
        <v>209</v>
      </c>
      <c r="B1" s="28"/>
      <c r="C1" s="28"/>
      <c r="D1" s="28"/>
      <c r="E1" s="28"/>
      <c r="F1" s="28"/>
      <c r="G1" s="28"/>
      <c r="H1" s="28"/>
      <c r="I1" s="2"/>
      <c r="J1" s="2"/>
    </row>
    <row r="2" spans="1:11" ht="14.4">
      <c r="A2" s="28"/>
      <c r="B2" s="28"/>
      <c r="C2" s="28"/>
      <c r="D2" s="28"/>
      <c r="E2" s="28"/>
      <c r="F2" s="28"/>
      <c r="G2" s="28"/>
      <c r="H2" s="28"/>
      <c r="I2" s="2"/>
      <c r="J2" s="2"/>
    </row>
    <row r="3" spans="1:11" ht="14.4">
      <c r="A3" s="30"/>
      <c r="B3" s="30"/>
      <c r="C3" s="30"/>
      <c r="D3" s="30"/>
      <c r="E3" s="30"/>
      <c r="F3" s="30"/>
      <c r="G3" s="30"/>
      <c r="H3" s="30"/>
      <c r="I3" s="2"/>
      <c r="J3" s="2"/>
    </row>
    <row r="4" spans="1:11" ht="15" thickBot="1">
      <c r="A4" s="35" t="s">
        <v>101</v>
      </c>
      <c r="B4" s="35"/>
      <c r="C4" s="32"/>
      <c r="D4" s="35" t="s">
        <v>106</v>
      </c>
      <c r="E4" s="35"/>
      <c r="F4" s="32"/>
      <c r="G4" s="35" t="s">
        <v>210</v>
      </c>
      <c r="H4" s="35"/>
      <c r="I4" s="2"/>
      <c r="J4" s="2"/>
    </row>
    <row r="5" spans="1:11" ht="31.8" customHeight="1">
      <c r="A5" s="37" t="str">
        <f>IF(COUNT(B11:B13)&lt;3,"FALTA INFORMACIÓN",IF(COUNTIF(B11:B13,MAX(B11:B13))&gt;1,"EMPATE - REVISAR",IF(B11&gt;=MAX(B12:B13),A11,IF(B12&gt;=MAX(B11,B13),A12,A13))))</f>
        <v>Solución total al cliente</v>
      </c>
      <c r="B5" s="37"/>
      <c r="C5" s="32"/>
      <c r="D5" s="37" t="str">
        <f>IF(A5="FALTA INFORMACIÓN","FALTA INFORMACIÓN",IF(A5="EMPATE - REVISAR","EMPATE - REVISAR",IF(A5=A11,IF(B12=B13,"EMPATE SECUNDARIO",IF(B12&gt;B13,A12,A13)),IF(A5=A12,IF(B11=B13,"EMPATE SECUNDARIO",IF(B11&gt;B13,A11,A13)),IF(B11=B12,"EMPATE SECUNDARIO",IF(B11&gt;B12,A11,A12))))))</f>
        <v>Mejor producto</v>
      </c>
      <c r="E5" s="37"/>
      <c r="F5" s="32"/>
      <c r="G5" s="37">
        <f>IF(COUNTIF('4 Brechas'!$G$7:$G$18,"REVISAR")&gt;0,"REVISAR",IF(COUNTIF('4 Brechas'!$G$7:$G$18,"FALTA INFORMACIÓN")&gt;0,"FALTA INFORMACIÓN",IF(COUNTBLANK('4 Brechas'!$J$7:$J$18)&gt;0,"FALTA INFORMACIÓN",IF(COUNTIF('4 Brechas'!$J$7:$J$18,"No iniciado")+COUNTIF('4 Brechas'!$J$7:$J$18,"En curso")+COUNTIF('4 Brechas'!$J$7:$J$18,"Completado")&lt;&gt;12,"REVISAR",COUNTIFS('4 Brechas'!$G$7:$G$18,"Alta",'4 Brechas'!$J$7:$J$18,"&lt;&gt;Completado")))))</f>
        <v>5</v>
      </c>
      <c r="H5" s="37"/>
      <c r="I5" s="2"/>
      <c r="J5" s="18" t="s">
        <v>229</v>
      </c>
      <c r="K5" s="19"/>
    </row>
    <row r="6" spans="1:11" ht="31.8" customHeight="1">
      <c r="A6" s="37"/>
      <c r="B6" s="37"/>
      <c r="C6" s="32"/>
      <c r="D6" s="37"/>
      <c r="E6" s="37"/>
      <c r="F6" s="32"/>
      <c r="G6" s="37"/>
      <c r="H6" s="37"/>
      <c r="I6" s="2"/>
      <c r="J6" s="20"/>
      <c r="K6" s="21"/>
    </row>
    <row r="7" spans="1:11" ht="31.8" customHeight="1" thickBot="1">
      <c r="A7" s="32"/>
      <c r="B7" s="32"/>
      <c r="C7" s="32"/>
      <c r="D7" s="32"/>
      <c r="E7" s="32"/>
      <c r="F7" s="32"/>
      <c r="G7" s="32"/>
      <c r="H7" s="32"/>
      <c r="I7" s="2"/>
      <c r="J7" s="22"/>
      <c r="K7" s="23"/>
    </row>
    <row r="8" spans="1:11" ht="17.399999999999999" thickBot="1">
      <c r="A8" s="32"/>
      <c r="B8" s="32"/>
      <c r="C8" s="32"/>
      <c r="D8" s="32"/>
      <c r="E8" s="32"/>
      <c r="F8" s="32"/>
      <c r="G8" s="32"/>
      <c r="H8" s="32"/>
      <c r="I8" s="2"/>
      <c r="J8" s="24" t="s">
        <v>230</v>
      </c>
      <c r="K8" s="25"/>
    </row>
    <row r="9" spans="1:11" ht="14.4">
      <c r="A9" s="35" t="s">
        <v>211</v>
      </c>
      <c r="B9" s="35"/>
      <c r="C9" s="35"/>
      <c r="D9" s="32"/>
      <c r="E9" s="35" t="s">
        <v>212</v>
      </c>
      <c r="F9" s="35"/>
      <c r="G9" s="35"/>
      <c r="H9" s="35"/>
      <c r="I9" s="2"/>
      <c r="J9" s="2"/>
    </row>
    <row r="10" spans="1:11" ht="14.4">
      <c r="A10" s="33" t="s">
        <v>57</v>
      </c>
      <c r="B10" s="33" t="s">
        <v>213</v>
      </c>
      <c r="C10" s="33" t="s">
        <v>181</v>
      </c>
      <c r="D10" s="32"/>
      <c r="E10" s="38" t="str">
        <f>IF(A5="FALTA INFORMACIÓN","Completa o corrige el diagnóstico antes de interpretar la posición estratégica.",IF(A5="EMPATE - REVISAR","Dos o más posiciones tienen el mismo puntaje máximo. Revisa la evidencia y evita forzar una posición predominante sin criterio estratégico adicional.",IF(A5="Mejor producto","La estrategia se apoya principalmente en el producto. Revisa si la diferenciación es sostenible y si existen oportunidades para profundizar la relación con el cliente.",IF(A5="Solución total al cliente","La empresa muestra mayor fortaleza en comprender y resolver necesidades del cliente. Prioriza las brechas que impiden convertir ese conocimiento en resultados consistentes.","La empresa muestra señales de una estrategia apoyada en ecosistema e integraciones. Revisa si el valor para complementadores y clientes crece de forma sostenible."))))</f>
        <v>La empresa muestra mayor fortaleza en comprender y resolver necesidades del cliente. Prioriza las brechas que impiden convertir ese conocimiento en resultados consistentes.</v>
      </c>
      <c r="F10" s="38"/>
      <c r="G10" s="38"/>
      <c r="H10" s="38"/>
      <c r="I10" s="2"/>
      <c r="J10" s="2"/>
    </row>
    <row r="11" spans="1:11" ht="14.4">
      <c r="A11" s="32" t="s">
        <v>53</v>
      </c>
      <c r="B11" s="36">
        <f>'3 Diagnostico'!B23</f>
        <v>3.7777777777777777</v>
      </c>
      <c r="C11" s="32" t="str">
        <f>'3 Diagnostico'!C23</f>
        <v>En desarrollo</v>
      </c>
      <c r="D11" s="32"/>
      <c r="E11" s="38"/>
      <c r="F11" s="38"/>
      <c r="G11" s="38"/>
      <c r="H11" s="38"/>
      <c r="I11" s="2"/>
      <c r="J11" s="2"/>
    </row>
    <row r="12" spans="1:11" ht="14.4">
      <c r="A12" s="32" t="s">
        <v>58</v>
      </c>
      <c r="B12" s="36">
        <f>'3 Diagnostico'!B24</f>
        <v>3.9090909090909092</v>
      </c>
      <c r="C12" s="32" t="str">
        <f>'3 Diagnostico'!C24</f>
        <v>En desarrollo</v>
      </c>
      <c r="D12" s="32"/>
      <c r="E12" s="38"/>
      <c r="F12" s="38"/>
      <c r="G12" s="38"/>
      <c r="H12" s="38"/>
      <c r="I12" s="2"/>
      <c r="J12" s="2"/>
    </row>
    <row r="13" spans="1:11" ht="14.4">
      <c r="A13" s="32" t="s">
        <v>62</v>
      </c>
      <c r="B13" s="36">
        <f>'3 Diagnostico'!B25</f>
        <v>1.8</v>
      </c>
      <c r="C13" s="32" t="str">
        <f>'3 Diagnostico'!C25</f>
        <v>Débil</v>
      </c>
      <c r="D13" s="32"/>
      <c r="E13" s="38"/>
      <c r="F13" s="38"/>
      <c r="G13" s="38"/>
      <c r="H13" s="38"/>
      <c r="I13" s="2"/>
      <c r="J13" s="2"/>
    </row>
    <row r="14" spans="1:11" ht="14.4">
      <c r="A14" s="32"/>
      <c r="B14" s="32"/>
      <c r="C14" s="32"/>
      <c r="D14" s="32"/>
      <c r="E14" s="32"/>
      <c r="F14" s="32"/>
      <c r="G14" s="32"/>
      <c r="H14" s="32"/>
      <c r="I14" s="2"/>
      <c r="J14" s="2"/>
    </row>
    <row r="15" spans="1:11" ht="14.4">
      <c r="A15" s="32"/>
      <c r="B15" s="32"/>
      <c r="C15" s="32"/>
      <c r="D15" s="32"/>
      <c r="E15" s="32"/>
      <c r="F15" s="32"/>
      <c r="G15" s="32"/>
      <c r="H15" s="32"/>
      <c r="I15" s="2"/>
      <c r="J15" s="2"/>
    </row>
    <row r="16" spans="1:11" ht="14.4">
      <c r="A16" s="35" t="s">
        <v>214</v>
      </c>
      <c r="B16" s="35"/>
      <c r="C16" s="35"/>
      <c r="D16" s="35"/>
      <c r="E16" s="35"/>
      <c r="F16" s="35"/>
      <c r="G16" s="35"/>
      <c r="H16" s="35"/>
      <c r="I16" s="2"/>
      <c r="J16" s="2"/>
    </row>
    <row r="17" spans="1:10" ht="14.4">
      <c r="A17" s="33" t="s">
        <v>215</v>
      </c>
      <c r="B17" s="33" t="s">
        <v>105</v>
      </c>
      <c r="C17" s="33" t="s">
        <v>216</v>
      </c>
      <c r="D17" s="33" t="s">
        <v>217</v>
      </c>
      <c r="E17" s="32"/>
      <c r="F17" s="32"/>
      <c r="G17" s="32"/>
      <c r="H17" s="32"/>
      <c r="I17" s="2"/>
      <c r="J17" s="2"/>
    </row>
    <row r="18" spans="1:10" ht="14.4">
      <c r="A18" s="32" t="s">
        <v>218</v>
      </c>
      <c r="B18" s="32">
        <f>IF(COUNTIF('4 Brechas'!$G$7:$G$18,"REVISAR")&gt;0,"REVISAR",IF(COUNTIF('4 Brechas'!$G$7:$G$18,"FALTA INFORMACIÓN")&gt;0,"FALTA INFORMACIÓN",COUNTIF('4 Brechas'!$G$7:$G$18,"Alta")))</f>
        <v>5</v>
      </c>
      <c r="C18" s="32" t="s">
        <v>219</v>
      </c>
      <c r="D18" s="32" t="s">
        <v>220</v>
      </c>
      <c r="E18" s="32"/>
      <c r="F18" s="32"/>
      <c r="G18" s="32"/>
      <c r="H18" s="32"/>
      <c r="I18" s="2"/>
      <c r="J18" s="2"/>
    </row>
    <row r="19" spans="1:10" ht="14.4">
      <c r="A19" s="32" t="s">
        <v>221</v>
      </c>
      <c r="B19" s="32">
        <f>IF(COUNTIF('4 Brechas'!$G$7:$G$18,"REVISAR")&gt;0,"REVISAR",IF(COUNTIF('4 Brechas'!$G$7:$G$18,"FALTA INFORMACIÓN")&gt;0,"FALTA INFORMACIÓN",COUNTIF('4 Brechas'!$G$7:$G$18,"Media")))</f>
        <v>4</v>
      </c>
      <c r="C19" s="32" t="s">
        <v>222</v>
      </c>
      <c r="D19" s="32" t="s">
        <v>223</v>
      </c>
      <c r="E19" s="32"/>
      <c r="F19" s="32"/>
      <c r="G19" s="32"/>
      <c r="H19" s="32"/>
      <c r="I19" s="2"/>
      <c r="J19" s="2"/>
    </row>
    <row r="20" spans="1:10" ht="14.4">
      <c r="A20" s="32" t="s">
        <v>224</v>
      </c>
      <c r="B20" s="32">
        <f>IF(COUNTBLANK('4 Brechas'!$J$7:$J$18)&gt;0,"FALTA INFORMACIÓN",IF(COUNTIF('4 Brechas'!$J$7:$J$18,"No iniciado")+COUNTIF('4 Brechas'!$J$7:$J$18,"En curso")+COUNTIF('4 Brechas'!$J$7:$J$18,"Completado")&lt;&gt;12,"REVISAR",COUNTIF('4 Brechas'!$J$7:$J$18,"Completado")))</f>
        <v>1</v>
      </c>
      <c r="C20" s="32" t="s">
        <v>225</v>
      </c>
      <c r="D20" s="32" t="s">
        <v>226</v>
      </c>
      <c r="E20" s="32"/>
      <c r="F20" s="32"/>
      <c r="G20" s="32"/>
      <c r="H20" s="32"/>
      <c r="I20" s="2"/>
      <c r="J20" s="2"/>
    </row>
    <row r="21" spans="1:10" ht="14.4">
      <c r="A21" s="32"/>
      <c r="B21" s="32"/>
      <c r="C21" s="32"/>
      <c r="D21" s="32"/>
      <c r="E21" s="32"/>
      <c r="F21" s="32"/>
      <c r="G21" s="32"/>
      <c r="H21" s="32"/>
      <c r="I21" s="2"/>
      <c r="J21" s="2"/>
    </row>
    <row r="22" spans="1:10" ht="14.4">
      <c r="A22" s="35" t="s">
        <v>227</v>
      </c>
      <c r="B22" s="35"/>
      <c r="C22" s="35"/>
      <c r="D22" s="35"/>
      <c r="E22" s="35"/>
      <c r="F22" s="35"/>
      <c r="G22" s="35"/>
      <c r="H22" s="35"/>
      <c r="I22" s="2"/>
      <c r="J22" s="2"/>
    </row>
    <row r="23" spans="1:10" ht="14.4">
      <c r="A23" s="39" t="s">
        <v>228</v>
      </c>
      <c r="B23" s="39"/>
      <c r="C23" s="39"/>
      <c r="D23" s="39"/>
      <c r="E23" s="39"/>
      <c r="F23" s="39"/>
      <c r="G23" s="39"/>
      <c r="H23" s="39"/>
      <c r="I23" s="2"/>
      <c r="J23" s="2"/>
    </row>
    <row r="24" spans="1:10" ht="14.4">
      <c r="A24" s="39"/>
      <c r="B24" s="39"/>
      <c r="C24" s="39"/>
      <c r="D24" s="39"/>
      <c r="E24" s="39"/>
      <c r="F24" s="39"/>
      <c r="G24" s="39"/>
      <c r="H24" s="39"/>
      <c r="I24" s="2"/>
      <c r="J24" s="2"/>
    </row>
    <row r="25" spans="1:10" ht="14.4">
      <c r="A25" s="39"/>
      <c r="B25" s="39"/>
      <c r="C25" s="39"/>
      <c r="D25" s="39"/>
      <c r="E25" s="39"/>
      <c r="F25" s="39"/>
      <c r="G25" s="39"/>
      <c r="H25" s="39"/>
      <c r="I25" s="2"/>
      <c r="J25" s="2"/>
    </row>
    <row r="26" spans="1:10" ht="14.4">
      <c r="A26" s="30"/>
      <c r="B26" s="30"/>
      <c r="C26" s="30"/>
      <c r="D26" s="30"/>
      <c r="E26" s="30"/>
      <c r="F26" s="30"/>
      <c r="G26" s="30"/>
      <c r="H26" s="30"/>
      <c r="I26" s="2"/>
      <c r="J26" s="2"/>
    </row>
    <row r="27" spans="1:10" ht="14.4">
      <c r="A27" s="30"/>
      <c r="B27" s="30"/>
      <c r="C27" s="30"/>
      <c r="D27" s="30"/>
      <c r="E27" s="30"/>
      <c r="F27" s="30"/>
      <c r="G27" s="30"/>
      <c r="H27" s="30"/>
      <c r="I27" s="2"/>
      <c r="J27" s="2"/>
    </row>
    <row r="28" spans="1:10" ht="14.4">
      <c r="A28" s="30"/>
      <c r="B28" s="30"/>
      <c r="C28" s="30"/>
      <c r="D28" s="30"/>
      <c r="E28" s="30"/>
      <c r="F28" s="30"/>
      <c r="G28" s="30"/>
      <c r="H28" s="30"/>
      <c r="I28" s="2"/>
      <c r="J28" s="2"/>
    </row>
    <row r="29" spans="1:10" ht="14.4">
      <c r="A29" s="30"/>
      <c r="B29" s="30"/>
      <c r="C29" s="30"/>
      <c r="D29" s="30"/>
      <c r="E29" s="30"/>
      <c r="F29" s="30"/>
      <c r="G29" s="30"/>
      <c r="H29" s="30"/>
      <c r="I29" s="2"/>
      <c r="J29" s="2"/>
    </row>
    <row r="30" spans="1:10" ht="14.4">
      <c r="A30" s="30"/>
      <c r="B30" s="30"/>
      <c r="C30" s="30"/>
      <c r="D30" s="30"/>
      <c r="E30" s="30"/>
      <c r="F30" s="30"/>
      <c r="G30" s="30"/>
      <c r="H30" s="30"/>
      <c r="I30" s="2"/>
      <c r="J30" s="2"/>
    </row>
    <row r="31" spans="1:10">
      <c r="A31" s="40"/>
      <c r="B31" s="40"/>
      <c r="C31" s="40"/>
      <c r="D31" s="40"/>
      <c r="E31" s="40"/>
      <c r="F31" s="40"/>
      <c r="G31" s="40"/>
      <c r="H31" s="40"/>
    </row>
    <row r="32" spans="1:10">
      <c r="A32" s="40"/>
      <c r="B32" s="40"/>
      <c r="C32" s="40"/>
      <c r="D32" s="40"/>
      <c r="E32" s="40"/>
      <c r="F32" s="40"/>
      <c r="G32" s="40"/>
      <c r="H32" s="40"/>
    </row>
  </sheetData>
  <sheetProtection algorithmName="SHA-512" hashValue="XtkGWWuHMIUj1XHkhME6bDnFzA9K31Jq0WQGeim6g3nLZ7odY01KZdSW9NNmkAcjzdgOvMUdfJ0VTRA3EsoFFA==" saltValue="uc8qJOHfv5xskIZuMBbJUw==" spinCount="100000" sheet="1" objects="1" scenarios="1" formatCells="0" formatColumns="0" formatRows="0" insertColumns="0" insertRows="0" sort="0" autoFilter="0" pivotTables="0"/>
  <mergeCells count="15">
    <mergeCell ref="A23:H25"/>
    <mergeCell ref="J5:K7"/>
    <mergeCell ref="J8:K8"/>
    <mergeCell ref="A9:C9"/>
    <mergeCell ref="E9:H9"/>
    <mergeCell ref="E10:H13"/>
    <mergeCell ref="A16:H16"/>
    <mergeCell ref="A22:H22"/>
    <mergeCell ref="A1:H2"/>
    <mergeCell ref="A4:B4"/>
    <mergeCell ref="A5:B6"/>
    <mergeCell ref="D4:E4"/>
    <mergeCell ref="D5:E6"/>
    <mergeCell ref="G4:H4"/>
    <mergeCell ref="G5:H6"/>
  </mergeCells>
  <conditionalFormatting sqref="B11:B13">
    <cfRule type="dataBar" priority="1">
      <dataBar>
        <cfvo type="min"/>
        <cfvo type="max"/>
        <color rgb="FFA02B93"/>
      </dataBar>
    </cfRule>
    <cfRule type="dataBar" priority="2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{151B19FE-0C4D-EC5B-2CAE-96046D76BDE8}</x14:id>
        </ext>
      </extLst>
    </cfRule>
  </conditionalFormatting>
  <hyperlinks>
    <hyperlink ref="J8" r:id="rId1" xr:uid="{204AB235-7B3E-4687-9C5C-864FEE3305ED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51B19FE-0C4D-EC5B-2CAE-96046D76BDE8}">
            <x14:dataBar>
              <x14:cfvo type="min"/>
              <x14:cfvo type="max"/>
              <x14:negativeFillColor auto="1"/>
              <x14:axisColor auto="1"/>
            </x14:dataBar>
          </x14:cfRule>
          <xm:sqref>B11:B13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 Instrucciones</vt:lpstr>
      <vt:lpstr>2 Glosario</vt:lpstr>
      <vt:lpstr>3 Diagnostico</vt:lpstr>
      <vt:lpstr>4 Brechas</vt:lpstr>
      <vt:lpstr>5 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created xsi:type="dcterms:W3CDTF">2026-10-07T15:52:40Z</dcterms:created>
  <dcterms:modified xsi:type="dcterms:W3CDTF">2026-10-07T15:54:24Z</dcterms:modified>
</cp:coreProperties>
</file>