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AE66723-4D65-417A-9FD4-57F6CF8378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 Instrucciones" sheetId="1" r:id="rId1"/>
    <sheet name="2 Glosario" sheetId="2" r:id="rId2"/>
    <sheet name="3 Perfil empresa" sheetId="3" r:id="rId3"/>
    <sheet name="4 Diagnostico" sheetId="4" r:id="rId4"/>
    <sheet name="5 Comparacion" sheetId="5" r:id="rId5"/>
    <sheet name="6 Resultados" sheetId="6" r:id="rId6"/>
    <sheet name="7 Plan de mejor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7" l="1"/>
  <c r="C8" i="7"/>
  <c r="E30" i="6"/>
  <c r="E29" i="6"/>
  <c r="E28" i="6"/>
  <c r="E9" i="5"/>
  <c r="F29" i="4"/>
  <c r="F28" i="4"/>
  <c r="E13" i="5" s="1"/>
  <c r="F27" i="4"/>
  <c r="F26" i="4"/>
  <c r="F25" i="4"/>
  <c r="F24" i="4"/>
  <c r="F23" i="4"/>
  <c r="F22" i="4"/>
  <c r="E11" i="5" s="1"/>
  <c r="F21" i="4"/>
  <c r="F20" i="4"/>
  <c r="F19" i="4"/>
  <c r="E12" i="5" s="1"/>
  <c r="F18" i="4"/>
  <c r="F17" i="4"/>
  <c r="F16" i="4"/>
  <c r="F6" i="4" s="1"/>
  <c r="F7" i="4" s="1"/>
  <c r="F15" i="4"/>
  <c r="F14" i="4"/>
  <c r="F13" i="4"/>
  <c r="F12" i="4"/>
  <c r="F11" i="4"/>
  <c r="F10" i="4"/>
  <c r="C19" i="3"/>
  <c r="D12" i="5" l="1"/>
  <c r="D23" i="6" s="1"/>
  <c r="D11" i="5"/>
  <c r="D22" i="6" s="1"/>
  <c r="D10" i="5"/>
  <c r="D21" i="6" s="1"/>
  <c r="F13" i="5"/>
  <c r="D9" i="5"/>
  <c r="D20" i="6" s="1"/>
  <c r="F11" i="5"/>
  <c r="F10" i="5"/>
  <c r="D13" i="5"/>
  <c r="D24" i="6" s="1"/>
  <c r="E10" i="5"/>
  <c r="E9" i="6"/>
  <c r="F9" i="5" l="1"/>
  <c r="B9" i="6"/>
  <c r="F12" i="5"/>
  <c r="B33" i="6" l="1"/>
  <c r="B14" i="6"/>
</calcChain>
</file>

<file path=xl/sharedStrings.xml><?xml version="1.0" encoding="utf-8"?>
<sst xmlns="http://schemas.openxmlformats.org/spreadsheetml/2006/main" count="425" uniqueCount="337">
  <si>
    <t>MINTZBERG  |  DIAGNÓSTICO ORGANIZACIONAL</t>
  </si>
  <si>
    <t>PLANTILLA GRATUITA · NIVEL BÁSICO–INTERMEDIO · INFOEXPERIENCIA</t>
  </si>
  <si>
    <t>01  ·  PARA QUÉ SIRVE</t>
  </si>
  <si>
    <t>Ordena evidencias sobre cómo se coordina el trabajo, compara cinco mecanismos y reconoce señales de las configuraciones clásicas de Mintzberg. Es una guía orientativa de reflexión, no un test científico de clasificación ni una evaluación formal de desempeño.</t>
  </si>
  <si>
    <t>02  ·  PASOS DE USO</t>
  </si>
  <si>
    <t>01</t>
  </si>
  <si>
    <t>Abre «3 Perfil empresa» y sustituye los datos amarillos de Comercial Andina por los de tu organización.</t>
  </si>
  <si>
    <t>02</t>
  </si>
  <si>
    <t>En «4 Diagnostico» responde las 20 afirmaciones con números del menú 0, 1, 2 o 3; no escribas texto. Puedes añadir evidencia breve.</t>
  </si>
  <si>
    <t>03</t>
  </si>
  <si>
    <t>Revisa «5 Comparacion» para conocer los promedios de presencia de los cinco mecanismos, en la misma escala 0–3.</t>
  </si>
  <si>
    <t>04</t>
  </si>
  <si>
    <t>Consulta «6 Resultados»: se muestra una configuración solo con perfil válido y 20 respuestas válidas. Revisa la parte predominante y cualquier alerta.</t>
  </si>
  <si>
    <t>05</t>
  </si>
  <si>
    <t>En «7 Plan de mejora», reemplaza los hallazgos y acciones del ejemplo por tus decisiones, asignando prioridad, responsables, estado y un indicador.</t>
  </si>
  <si>
    <t>06</t>
  </si>
  <si>
    <t>No borres hojas, filas, encabezados ni fórmulas. Guarda una copia de tus resultados para comparar diagnósticos futuros.</t>
  </si>
  <si>
    <t>03  ·  ESCALA DE RESPUESTAS · SOLO CELDAS AMARILLAS</t>
  </si>
  <si>
    <t>0 · No observado</t>
  </si>
  <si>
    <t>No existe evidencia de esta práctica en el alcance analizado.</t>
  </si>
  <si>
    <t>1 · Ocasional</t>
  </si>
  <si>
    <t>Ocurre a veces, pero no es la forma habitual de trabajar.</t>
  </si>
  <si>
    <t>2 · Frecuente</t>
  </si>
  <si>
    <t>Se observa regularmente en tareas o decisiones relevantes.</t>
  </si>
  <si>
    <t>3 · Predominante</t>
  </si>
  <si>
    <t>Es la forma habitual y principal de coordinación observada.</t>
  </si>
  <si>
    <t>04  ·  EJEMPLO TRANSVERSAL</t>
  </si>
  <si>
    <t>Comercial Andina (caso ficticio): 35 colaboradores, tres tiendas y un canal ecommerce. Las aprobaciones dependen de la gerencia, hay procesos estandarizados en tiendas y proyectos digitales que requieren colaboración. Todos los datos iniciales del libro pertenecen a este mismo caso.</t>
  </si>
  <si>
    <t>05  ·  CÓMO INTERPRETAR LOS RESULTADOS</t>
  </si>
  <si>
    <t>Los promedios van de 0 a 3 y describen solo las respuestas válidas: NO son porcentajes, probabilidades ni pruebas de una estructura óptima. REVISAR DATOS indica una entrada fuera de 0–3 o un perfil inválido; FALTA INFORMACIÓN indica datos obligatorios pendientes. Una celda vacía no equivale a cero. Los empates permanecen como tales.</t>
  </si>
  <si>
    <t>06  ·  REEMPLAZAR EL EJEMPLO SIN ROMPER EL ARCHIVO</t>
  </si>
  <si>
    <t>Sustituye todos los campos amarillos de «3 Perfil empresa», evidencias y puntuaciones de «4 Diagnostico» y acciones de «7 Plan de mejora». En Perfil son obligatorios empresa, colaboradores (entero positivo), alcance, entorno, parte influyente y complejidad. No edites las celdas de fórmulas. Elige 0 cuando la práctica no se observe; deja vacío solo mientras no sepas responder. El resultado permanece bloqueado cuando faltan datos o hay entradas no válidas.</t>
  </si>
  <si>
    <t>07  ·  MAPA DE HOJAS</t>
  </si>
  <si>
    <t>1 Instrucciones: guía de uso, escala y advertencias.</t>
  </si>
  <si>
    <t>2 Glosario: términos del modelo y del diagnóstico.</t>
  </si>
  <si>
    <t>3 Perfil empresa: contexto y parte predominante.</t>
  </si>
  <si>
    <t>4 Diagnostico: 20 observaciones, cuatro por mecanismo.</t>
  </si>
  <si>
    <t>5 Comparacion: promedios descriptivos y comparación cualitativa.</t>
  </si>
  <si>
    <t>6 Resultados: señal principal, coherencia y lectura del diagnóstico.</t>
  </si>
  <si>
    <t>7 Plan de mejora: acciones editables e indicadores de seguimiento.</t>
  </si>
  <si>
    <t>REFERENCIAS DEL MODELO</t>
  </si>
  <si>
    <t>Mintzberg (1980), Structure in 5's: https://doi.org/10.1287/mnsc.26.3.322
Mintzberg (1983), Structure in Fives. Las preguntas y el índice 0–3 son una adaptación DIDÁCTICA de InfoExperiencia, no una escala validada por Mintzberg.</t>
  </si>
  <si>
    <t>GLOSARIO  |  MINTZBERG</t>
  </si>
  <si>
    <t>Conceptos utilizados en las hojas del diagnóstico y en la lectura de resultados</t>
  </si>
  <si>
    <t>CONSULTA RÁPIDA  ·  DIFERENCIA LOS MECANISMOS DE LAS CONFIGURACIONES</t>
  </si>
  <si>
    <t>TÉRMINO</t>
  </si>
  <si>
    <t>DEFINICIÓN BREVE</t>
  </si>
  <si>
    <t>CÓMO RECONOCERLO</t>
  </si>
  <si>
    <t>FAMILIA</t>
  </si>
  <si>
    <t>Configuración organizacional</t>
  </si>
  <si>
    <t>Modelo que combina coordinación, distribución de influencia y condiciones estructurales.</t>
  </si>
  <si>
    <t>No equivale simplemente a un organigrama.</t>
  </si>
  <si>
    <t>Modelo</t>
  </si>
  <si>
    <t>Mecanismo de coordinación</t>
  </si>
  <si>
    <t>Forma predominante de articular el trabajo de personas y unidades.</t>
  </si>
  <si>
    <t>Observa cómo las actividades logran encajar.</t>
  </si>
  <si>
    <t>Supervisión directa</t>
  </si>
  <si>
    <t>Una persona coordina el trabajo mediante instrucciones y seguimiento.</t>
  </si>
  <si>
    <t>El jefe decide e instruye directamente.</t>
  </si>
  <si>
    <t>Mecanismo</t>
  </si>
  <si>
    <t>Estandarización de procesos</t>
  </si>
  <si>
    <t>El trabajo se coordina mediante procedimientos previamente definidos.</t>
  </si>
  <si>
    <t>Rutinas, protocolos y secuencias de trabajo.</t>
  </si>
  <si>
    <t>Estandarización de resultados</t>
  </si>
  <si>
    <t>La coordinación parte de objetivos o entregables previamente fijados.</t>
  </si>
  <si>
    <t>Metas por unidad con autonomía sobre cómo lograrlas.</t>
  </si>
  <si>
    <t>Estandarización de habilidades</t>
  </si>
  <si>
    <t>El conocimiento y la formación profesional posibilitan la coordinación.</t>
  </si>
  <si>
    <t>Las decisiones dependen del juicio experto.</t>
  </si>
  <si>
    <t>Adaptación mutua</t>
  </si>
  <si>
    <t>Coordinación mediante comunicación y ajustes entre participantes.</t>
  </si>
  <si>
    <t>Equipos especializados resuelven problemas en conjunto.</t>
  </si>
  <si>
    <t>Ápice estratégico</t>
  </si>
  <si>
    <t>Dirección que orienta al conjunto y se relaciona con su entorno.</t>
  </si>
  <si>
    <t>Gerencia general y máxima dirección.</t>
  </si>
  <si>
    <t>Parte organizacional</t>
  </si>
  <si>
    <t>Línea media</t>
  </si>
  <si>
    <t>Mandos que conectan la dirección y el núcleo operativo.</t>
  </si>
  <si>
    <t>Gerentes de áreas o divisiones.</t>
  </si>
  <si>
    <t>Núcleo operativo</t>
  </si>
  <si>
    <t>Personas que producen bienes o prestan los servicios esenciales.</t>
  </si>
  <si>
    <t>Vendedores, operarios, profesionales que prestan el servicio.</t>
  </si>
  <si>
    <t>Tecnoestructura</t>
  </si>
  <si>
    <t>Analistas que diseñan normas, métodos y sistemas de control.</t>
  </si>
  <si>
    <t>Planeación, análisis de procesos o calidad.</t>
  </si>
  <si>
    <t>Personal de apoyo</t>
  </si>
  <si>
    <t>Unidades especializadas de soporte a otras partes.</t>
  </si>
  <si>
    <t>Servicios de apoyo, según el diseño organizacional.</t>
  </si>
  <si>
    <t>Estructura simple</t>
  </si>
  <si>
    <t>Configuración con supervisión directa y predominio de la dirección.</t>
  </si>
  <si>
    <t>Decisiones centrales y pocos niveles jerárquicos.</t>
  </si>
  <si>
    <t>Configuración</t>
  </si>
  <si>
    <t>Burocracia maquinal</t>
  </si>
  <si>
    <t>Configuración basada en procesos normalizados.</t>
  </si>
  <si>
    <t>Operación repetitiva y procedimientos estables.</t>
  </si>
  <si>
    <t>Burocracia profesional</t>
  </si>
  <si>
    <t>Configuración coordinada por habilidades especializadas.</t>
  </si>
  <si>
    <t>Autonomía técnica de profesionales del núcleo.</t>
  </si>
  <si>
    <t>Forma divisionalizada</t>
  </si>
  <si>
    <t>Configuración de unidades con objetivos y resultados diferenciados.</t>
  </si>
  <si>
    <t>Unidades o negocios con dirección propia y metas.</t>
  </si>
  <si>
    <t>Adhocracia</t>
  </si>
  <si>
    <t>Configuración flexible basada en adaptación mutua.</t>
  </si>
  <si>
    <t>Especialistas colaboran ante problemas novedosos.</t>
  </si>
  <si>
    <t>Organización misionera</t>
  </si>
  <si>
    <t>Ampliación posterior vinculada con valores y normas compartidas.</t>
  </si>
  <si>
    <t>La identidad común orienta decisiones.</t>
  </si>
  <si>
    <t>Extensión (no puntuada)</t>
  </si>
  <si>
    <t>Organización política</t>
  </si>
  <si>
    <t>Ampliación posterior vinculada con poder y coaliciones.</t>
  </si>
  <si>
    <t>El conflicto político impide coordinación dominante estable.</t>
  </si>
  <si>
    <t>Evidencia breve</t>
  </si>
  <si>
    <t>Hecho concreto que sustenta la calificación elegida.</t>
  </si>
  <si>
    <t>Evita marcar valores basados solo en suposiciones.</t>
  </si>
  <si>
    <t>Captura</t>
  </si>
  <si>
    <t>Valoración 0–3</t>
  </si>
  <si>
    <t>Escala descriptiva de presencia observada de una práctica.</t>
  </si>
  <si>
    <t>0 no observado; 3 predominante.</t>
  </si>
  <si>
    <t>Índice descriptivo</t>
  </si>
  <si>
    <t>Promedio simple de cuatro respuestas de un mecanismo.</t>
  </si>
  <si>
    <t>Entre 0 y 3, no porcentaje ni probabilidad.</t>
  </si>
  <si>
    <t>Resultado</t>
  </si>
  <si>
    <t>Señal predominante</t>
  </si>
  <si>
    <t>Mecanismo con el promedio más alto, si no hay empate.</t>
  </si>
  <si>
    <t>No confirma por sí solo una configuración.</t>
  </si>
  <si>
    <t>Rasgos híbridos</t>
  </si>
  <si>
    <t>Presencia simultánea de diferentes mecanismos en una organización.</t>
  </si>
  <si>
    <t>Rutinas estandarizadas y proyectos flexibles pueden convivir.</t>
  </si>
  <si>
    <t>Parte predominante</t>
  </si>
  <si>
    <t>Componente de la organización con mayor influencia en el alcance.</t>
  </si>
  <si>
    <t>Se registra en el perfil como contraste cualitativo.</t>
  </si>
  <si>
    <t>Entorno mixto</t>
  </si>
  <si>
    <t>Convivencia de actividades estables y cambiantes.</t>
  </si>
  <si>
    <t>Operación rutinaria y proyectos nuevos simultáneamente.</t>
  </si>
  <si>
    <t>Perfil</t>
  </si>
  <si>
    <t>Plan de mejora</t>
  </si>
  <si>
    <t>Acciones definidas a partir del análisis, con seguimiento.</t>
  </si>
  <si>
    <t>Asignar dueño, prioridad, plazo e indicador.</t>
  </si>
  <si>
    <t>Seguimiento</t>
  </si>
  <si>
    <t>Indicador</t>
  </si>
  <si>
    <t>Medida concreta para saber si una acción tuvo efecto.</t>
  </si>
  <si>
    <t>Ej.: tiempo de respuesta a una excepción.</t>
  </si>
  <si>
    <t>Configuración sugerida</t>
  </si>
  <si>
    <t>Modelo que conviene examinar por la coordinación más observada.</t>
  </si>
  <si>
    <t>Debe contrastarse con las demás características.</t>
  </si>
  <si>
    <t>Alertas del diagnóstico</t>
  </si>
  <si>
    <t>FALTA INFORMACIÓN: completar campos. REVISAR DATOS: corregir valores.</t>
  </si>
  <si>
    <t>Solo se calculan resultados con perfil y 20 respuestas válidas.</t>
  </si>
  <si>
    <t>Control</t>
  </si>
  <si>
    <t>Nota: las extensiones misionera y política se explican en el artículo, pero el diagnóstico mide únicamente los cinco mecanismos clásicos.</t>
  </si>
  <si>
    <t>PERFIL  |  EMPRESA EVALUADA</t>
  </si>
  <si>
    <t>PASO 1 · Sustituye los campos amarillos por la realidad de tu empresa</t>
  </si>
  <si>
    <t>CAMPO</t>
  </si>
  <si>
    <t>DATO EDITABLE</t>
  </si>
  <si>
    <t>GUÍA PARA COMPLETAR</t>
  </si>
  <si>
    <t>Empresa</t>
  </si>
  <si>
    <t>Comercial Andina</t>
  </si>
  <si>
    <t>Nombre de la empresa o área evaluada; ejemplo ficticio.</t>
  </si>
  <si>
    <t>Sector</t>
  </si>
  <si>
    <t>Comercio minorista</t>
  </si>
  <si>
    <t>Actividad principal; no predetermina la configuración.</t>
  </si>
  <si>
    <t>Colaboradores</t>
  </si>
  <si>
    <t>Cantidad aproximada de personas en el alcance.</t>
  </si>
  <si>
    <t>Unidades / canales</t>
  </si>
  <si>
    <t>3 tiendas y canal ecommerce</t>
  </si>
  <si>
    <t>Define el alcance: locales, sedes, departamentos o canales.</t>
  </si>
  <si>
    <t>Ciudad / país</t>
  </si>
  <si>
    <t>Bogotá, Colombia</t>
  </si>
  <si>
    <t>Ubicación de referencia (opcional).</t>
  </si>
  <si>
    <t>Alcance del análisis</t>
  </si>
  <si>
    <t>Toda la empresa</t>
  </si>
  <si>
    <t>Evita mezclar una unidad con un proyecto temporal.</t>
  </si>
  <si>
    <t>Problema a revisar</t>
  </si>
  <si>
    <t>Aprobaciones lentas y fricción entre áreas</t>
  </si>
  <si>
    <t>Describe en pocas palabras el problema observado.</t>
  </si>
  <si>
    <t>Comportamiento del entorno</t>
  </si>
  <si>
    <t>Mixto</t>
  </si>
  <si>
    <t>Elige Estable, Cambiante o Mixto.</t>
  </si>
  <si>
    <t>Parte de mayor influencia</t>
  </si>
  <si>
    <t>Elige la parte que tiene mayor influencia real.</t>
  </si>
  <si>
    <t>Complejidad del trabajo</t>
  </si>
  <si>
    <t>Media</t>
  </si>
  <si>
    <t>Elige Baja, Media o Alta.</t>
  </si>
  <si>
    <t>Quién autoriza cambios</t>
  </si>
  <si>
    <t>Gerente general</t>
  </si>
  <si>
    <t>No confundas decisión formal con autonomía real.</t>
  </si>
  <si>
    <t>Observación principal</t>
  </si>
  <si>
    <t>Tiendas estandarizadas; ecommerce transversal</t>
  </si>
  <si>
    <t>Aporta contexto que ayude a interpretar el diagnóstico.</t>
  </si>
  <si>
    <t>Estado del perfil</t>
  </si>
  <si>
    <t>El nombre, número de personas, alcance, entorno, parte principal y complejidad son obligatorios.</t>
  </si>
  <si>
    <t>QUÉ APORTA ESTE PERFIL</t>
  </si>
  <si>
    <t>Los mecanismos observados son solo una parte del análisis. También interesa saber quién influye en el trabajo y qué condiciones presenta el entorno. Completar este perfil evita confundir una práctica habitual con una configuración organizacional plenamente demostrada.</t>
  </si>
  <si>
    <t>DIAGNÓSTICO  |  MECANISMOS DE COORDINACIÓN</t>
  </si>
  <si>
    <t>PASO 2 · Valora 20 afirmaciones del 0 al 3. Usa evidencia breve para sustentar las respuestas.</t>
  </si>
  <si>
    <t>Calificación 0 = No observado · 1 = Ocasional · 2 = Frecuente · 3 = Predominante. Los 20 datos son editables, incluida la opción 0.</t>
  </si>
  <si>
    <t>RESPUESTAS</t>
  </si>
  <si>
    <t>TOTAL</t>
  </si>
  <si>
    <t>ESTADO</t>
  </si>
  <si>
    <t>ID</t>
  </si>
  <si>
    <t>MECANISMO</t>
  </si>
  <si>
    <t>AFIRMACIÓN OBSERVABLE</t>
  </si>
  <si>
    <t>EVIDENCIA / EJEMPLO (OPCIONAL)</t>
  </si>
  <si>
    <t>VALOR 0–3</t>
  </si>
  <si>
    <t>LECTURA</t>
  </si>
  <si>
    <t>S1</t>
  </si>
  <si>
    <t>Las decisiones importantes requieren autorización de la gerencia.</t>
  </si>
  <si>
    <t>Gerencia aprueba cambios comerciales.</t>
  </si>
  <si>
    <t>S2</t>
  </si>
  <si>
    <t>Los equipos reciben instrucciones directas para coordinar prioridades.</t>
  </si>
  <si>
    <t>Reunión diaria con dirección.</t>
  </si>
  <si>
    <t>S3</t>
  </si>
  <si>
    <t>Las excepciones operativas se resuelven escalando a un superior.</t>
  </si>
  <si>
    <t>Excepciones de descuento se escalan.</t>
  </si>
  <si>
    <t>S4</t>
  </si>
  <si>
    <t>La dirección interviene en la asignación diaria de tareas o recursos.</t>
  </si>
  <si>
    <t>Gerente reasigna personal ante faltantes.</t>
  </si>
  <si>
    <t>P1</t>
  </si>
  <si>
    <t>Existen procedimientos escritos para actividades operativas recurrentes.</t>
  </si>
  <si>
    <t>Recepción y devoluciones documentadas.</t>
  </si>
  <si>
    <t>P2</t>
  </si>
  <si>
    <t>Distintos equipos realizan tareas comparables con métodos comunes.</t>
  </si>
  <si>
    <t>Mismo protocolo en tres tiendas.</t>
  </si>
  <si>
    <t>P3</t>
  </si>
  <si>
    <t>Se verifica el cumplimiento de procesos previamente definidos.</t>
  </si>
  <si>
    <t>Controles de inventario por tienda.</t>
  </si>
  <si>
    <t>P4</t>
  </si>
  <si>
    <t>Los traspasos de trabajo entre áreas siguen etapas predefinidas.</t>
  </si>
  <si>
    <t>Flujo formal de reposición.</t>
  </si>
  <si>
    <t>R1</t>
  </si>
  <si>
    <t>Las unidades tienen metas específicas de desempeño.</t>
  </si>
  <si>
    <t>Meta comercial por tienda.</t>
  </si>
  <si>
    <t>R2</t>
  </si>
  <si>
    <t>Los responsables eligen cómo alcanzar objetivos acordados.</t>
  </si>
  <si>
    <t>Autonomía limitada de cada tienda.</t>
  </si>
  <si>
    <t>R3</t>
  </si>
  <si>
    <t>Las divisiones gestionan resultados amplios con autonomía propia.</t>
  </si>
  <si>
    <t>No hay divisiones de negocio autónomas.</t>
  </si>
  <si>
    <t>R4</t>
  </si>
  <si>
    <t>La dirección compara resultados entre unidades para coordinarlas.</t>
  </si>
  <si>
    <t>Tablero de ventas por punto.</t>
  </si>
  <si>
    <t>H1</t>
  </si>
  <si>
    <t>El desempeño exige formación especializada acreditada.</t>
  </si>
  <si>
    <t>Roles con capacitación interna.</t>
  </si>
  <si>
    <t>H2</t>
  </si>
  <si>
    <t>Profesionales deciden autónomamente con base en su pericia.</t>
  </si>
  <si>
    <t>Especialistas con autonomía limitada.</t>
  </si>
  <si>
    <t>H3</t>
  </si>
  <si>
    <t>La capacitación común facilita el trabajo sin órdenes detalladas.</t>
  </si>
  <si>
    <t>Guías de entrenamiento del personal.</t>
  </si>
  <si>
    <t>H4</t>
  </si>
  <si>
    <t>Las decisiones técnicas siguen estándares profesionales compartidos.</t>
  </si>
  <si>
    <t>Expertos TI aplican normas técnicas.</t>
  </si>
  <si>
    <t>A1</t>
  </si>
  <si>
    <t>Personas de distintas especialidades resuelven conjuntamente asuntos nuevos.</t>
  </si>
  <si>
    <t>Reuniones ecommerce, logística y CX.</t>
  </si>
  <si>
    <t>A2</t>
  </si>
  <si>
    <t>Las decisiones se ajustan mediante diálogo frecuente entre especialistas.</t>
  </si>
  <si>
    <t>Colaboración periódica, no permanente.</t>
  </si>
  <si>
    <t>A3</t>
  </si>
  <si>
    <t>Los equipos revisan soluciones conforme obtienen información nueva.</t>
  </si>
  <si>
    <t>Pruebas de funcionalidades ecommerce.</t>
  </si>
  <si>
    <t>A4</t>
  </si>
  <si>
    <t>Se coordinan iniciativas novedosas sin instrucciones totalmente predeterminadas.</t>
  </si>
  <si>
    <t>Lanzamientos con ajustes entre áreas.</t>
  </si>
  <si>
    <t>INTERPRETACIÓN RESPONSABLE</t>
  </si>
  <si>
    <t>Cuatro afirmaciones representan cada mecanismo. El promedio de las cuatro se expresa entre 0 y 3. No mide probabilidad de pertenecer a una estructura ni constituye un instrumento psicométrico. Las preguntas son una herramienta didáctica; valida los resultados con el contexto y la parte predominante.</t>
  </si>
  <si>
    <t>COMPARACIÓN  |  CINCO CONFIGURACIONES</t>
  </si>
  <si>
    <t>PASO 3 · Contrasta promedios descriptivos, partes dominantes y contexto organizacional.</t>
  </si>
  <si>
    <t>IMPORTANTE: un promedio 0–3 indica presencia declarada de prácticas, no probabilidad, rendimiento ni clasificación científica. La relación mecanismo-configuración corresponde a la tipología clásica; confirma parte y contexto.</t>
  </si>
  <si>
    <t>CONFIGURACIÓN CLÁSICA</t>
  </si>
  <si>
    <t>COORDINACIÓN PRINCIPAL</t>
  </si>
  <si>
    <t>PARTE INFLUYENTE</t>
  </si>
  <si>
    <t>ÍNDICE (0–3)</t>
  </si>
  <si>
    <t>RESP. (DE 4)</t>
  </si>
  <si>
    <t>LECTURA DEL ÍNDICE</t>
  </si>
  <si>
    <t>ASPECTO A CONTRASTAR</t>
  </si>
  <si>
    <t>Centralización y dependencia de dirección.</t>
  </si>
  <si>
    <t>Rutinas repetitivas, procesos y controles.</t>
  </si>
  <si>
    <t>Autonomía técnica basada en preparación.</t>
  </si>
  <si>
    <t>Autonomía real de divisiones y control por metas.</t>
  </si>
  <si>
    <t>Coordinación transversal en problemas nuevos.</t>
  </si>
  <si>
    <t>CÓMO LEER EL ÍNDICE</t>
  </si>
  <si>
    <t>0 = no observado; mayor de 0 y menor de 1,5 = presencia baja; de 1,5 a menos de 2,5 = presencia frecuente; 2,5 a 3 = presencia muy marcada. Son rangos editoriales únicamente para orientar la lectura, NO umbrales validados por el autor. El índice no decide por sí solo la estructura.</t>
  </si>
  <si>
    <t>UN RESULTADO PUEDE SER HÍBRIDO</t>
  </si>
  <si>
    <t>La empresa puede combinar supervisión directa para decisiones, procesos estandarizados en tiendas y adaptación mutua en proyectos. La herramienta muestra cuál mecanismo destaca en las respuestas, sin negar la presencia de los demás. La forma divisionalizada no equivale a tener varias tiendas sin autonomía decisoria.</t>
  </si>
  <si>
    <t>RESULTADOS  |  LECTURA GUIADA</t>
  </si>
  <si>
    <t>PASO 4 · Los indicadores se actualizan al reemplazar el ejemplo. No son porcentajes ni diagnósticos científicos.</t>
  </si>
  <si>
    <t>LECTURA PRINCIPAL · COMPROBAR DESPUÉS DE RESPONDER LAS 20 AFIRMACIONES</t>
  </si>
  <si>
    <t>CONFIGURACIÓN QUE CONVIENE CONTRASTAR</t>
  </si>
  <si>
    <t>ESTADO DEL FORMULARIO</t>
  </si>
  <si>
    <t>CONTRASTE DE LA PARTE DOMINANTE</t>
  </si>
  <si>
    <t>ADVERTENCIA METODOLÓGICA</t>
  </si>
  <si>
    <t>Una coincidencia por mecanismo y parte no demuestra que la empresa pertenezca a un tipo puro. Revisa también el contexto, las evidencias y los rasgos híbridos.</t>
  </si>
  <si>
    <t>MECANISMOS OBSERVADOS · ESCALA ORIENTATIVA DE 0 A 3</t>
  </si>
  <si>
    <t>CONFIGURACIÓN</t>
  </si>
  <si>
    <t>PROMEDIO</t>
  </si>
  <si>
    <t>ESCALA</t>
  </si>
  <si>
    <t>0 a 3</t>
  </si>
  <si>
    <t>VERIFICACIÓN DE COHERENCIA</t>
  </si>
  <si>
    <t>Entorno declarado</t>
  </si>
  <si>
    <t>Complejidad declarada</t>
  </si>
  <si>
    <t>LECTURA Y PRÓXIMA DECISIÓN</t>
  </si>
  <si>
    <t>PRINCIPIO DE USO</t>
  </si>
  <si>
    <t>Evalúa señales de coordinación, no una supuesta estructura perfecta. Compara lo observado con los responsables reales, los problemas de la operación y el entorno. Registra medidas concretas en «7 Plan de mejora» y comprueba si producen mejoras.</t>
  </si>
  <si>
    <t>PLAN DE MEJORA  |  SEGUIMIENTO SENCILLO</t>
  </si>
  <si>
    <t>PASO 5 · Sustituye las acciones del ejemplo por las tuyas. Todos los campos de esta tabla son editables.</t>
  </si>
  <si>
    <t>No debes cambiar toda la estructura por una calificación. Prioriza problemas reales de coordinación: delegación, estándares necesarios, comunicación transversal y seguimiento. Registra un indicador de resultado por acción.</t>
  </si>
  <si>
    <t>ACCIONES</t>
  </si>
  <si>
    <t>COMPLETADAS</t>
  </si>
  <si>
    <t>HALLAZGO</t>
  </si>
  <si>
    <t>ACCIÓN CONCRETA</t>
  </si>
  <si>
    <t>RESPONSABLE</t>
  </si>
  <si>
    <t>PRIORIDAD</t>
  </si>
  <si>
    <t>HORIZONTE</t>
  </si>
  <si>
    <t>INDICADOR DE VERIFICACIÓN</t>
  </si>
  <si>
    <t>Aprobaciones comerciales lentas</t>
  </si>
  <si>
    <t>Definir umbrales de autorización de descuentos y excepciones.</t>
  </si>
  <si>
    <t>Gerencia comercial</t>
  </si>
  <si>
    <t>Alta</t>
  </si>
  <si>
    <t>En curso</t>
  </si>
  <si>
    <t>30 días</t>
  </si>
  <si>
    <t>Tiempo medio de aprobación</t>
  </si>
  <si>
    <t>Diferencias en recepción de mercancía</t>
  </si>
  <si>
    <t>Ajustar lista de verificación y capacitación entre tiendas.</t>
  </si>
  <si>
    <t>Operaciones</t>
  </si>
  <si>
    <t>Pendiente</t>
  </si>
  <si>
    <t>Errores por 100 recepciones</t>
  </si>
  <si>
    <t>Retrasos en cambios del ecommerce</t>
  </si>
  <si>
    <t>Acordar reunión semanal con responsables y entregables.</t>
  </si>
  <si>
    <t>Líder ecommerce</t>
  </si>
  <si>
    <t>45 días</t>
  </si>
  <si>
    <t>Hitos cumplidos a tiempo</t>
  </si>
  <si>
    <t>REVISIÓN PRÁCTICA</t>
  </si>
  <si>
    <t>Para cada acción: 1) describe un hallazgo observable; 2) define algo que realmente pueda hacerse; 3) asigna responsable; 4) fija prioridad, estado y horizonte; 5) indica cómo evaluarás el efecto. No marques Completada si aún no comprobaste su implementación.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</si>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</sst>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Carlito"/>
    </font>
    <font>
      <b/>
      <sz val="18"/>
      <color rgb="FFFFFFFF"/>
      <name val="Carlito"/>
    </font>
    <font>
      <sz val="11"/>
      <color rgb="FF10253F"/>
      <name val="Carlito"/>
    </font>
    <font>
      <sz val="10"/>
      <color rgb="FFFFFFFF"/>
      <name val="Carlito"/>
    </font>
    <font>
      <b/>
      <sz val="11"/>
      <color rgb="FFFFFFFF"/>
      <name val="Carlito"/>
    </font>
    <font>
      <sz val="10"/>
      <color rgb="FF10253F"/>
      <name val="Carlito"/>
    </font>
    <font>
      <b/>
      <sz val="11"/>
      <color rgb="FF10253F"/>
      <name val="Carlito"/>
    </font>
    <font>
      <b/>
      <sz val="10"/>
      <color rgb="FFFFFFFF"/>
      <name val="Carlito"/>
    </font>
    <font>
      <b/>
      <sz val="10"/>
      <color rgb="FF10253F"/>
      <name val="Carlito"/>
    </font>
    <font>
      <b/>
      <sz val="13"/>
      <color rgb="FF10253F"/>
      <name val="Carlito"/>
    </font>
    <font>
      <b/>
      <sz val="12"/>
      <color rgb="FF10253F"/>
      <name val="Carlito"/>
    </font>
    <font>
      <b/>
      <sz val="11"/>
      <color rgb="FF102C47"/>
      <name val="Carlito"/>
    </font>
    <font>
      <sz val="10"/>
      <color rgb="FF233D54"/>
      <name val="Carlito"/>
    </font>
    <font>
      <sz val="10"/>
      <color rgb="FF122D48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23">
    <fill>
      <patternFill patternType="none"/>
    </fill>
    <fill>
      <patternFill patternType="gray125"/>
    </fill>
    <fill>
      <patternFill patternType="solid">
        <fgColor rgb="FFF5F8FC"/>
      </patternFill>
    </fill>
    <fill>
      <patternFill patternType="solid">
        <fgColor rgb="FF10253F"/>
      </patternFill>
    </fill>
    <fill>
      <patternFill patternType="solid">
        <fgColor rgb="FF294869"/>
      </patternFill>
    </fill>
    <fill>
      <patternFill patternType="solid">
        <fgColor rgb="FF193655"/>
      </patternFill>
    </fill>
    <fill>
      <patternFill patternType="solid">
        <fgColor rgb="FFEAF1F9"/>
      </patternFill>
    </fill>
    <fill>
      <patternFill patternType="solid">
        <fgColor rgb="FFDFEAF5"/>
      </patternFill>
    </fill>
    <fill>
      <patternFill patternType="solid">
        <fgColor rgb="FFFFF2C7"/>
      </patternFill>
    </fill>
    <fill>
      <patternFill patternType="solid">
        <fgColor rgb="FF10253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294869"/>
        <bgColor indexed="64"/>
      </patternFill>
    </fill>
    <fill>
      <patternFill patternType="solid">
        <fgColor rgb="FFF5F8FC"/>
        <bgColor indexed="64"/>
      </patternFill>
    </fill>
    <fill>
      <patternFill patternType="solid">
        <fgColor rgb="FF193655"/>
        <bgColor indexed="64"/>
      </patternFill>
    </fill>
    <fill>
      <patternFill patternType="solid">
        <fgColor rgb="FFEAF1F9"/>
        <bgColor indexed="64"/>
      </patternFill>
    </fill>
    <fill>
      <patternFill patternType="solid">
        <fgColor rgb="FFE6BC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FEAF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AF0F7"/>
        <bgColor indexed="64"/>
      </patternFill>
    </fill>
    <fill>
      <patternFill patternType="solid">
        <fgColor rgb="FFFFF2C7"/>
        <bgColor indexed="64"/>
      </patternFill>
    </fill>
    <fill>
      <patternFill patternType="solid">
        <fgColor rgb="FFE1EAF5"/>
        <bgColor indexed="64"/>
      </patternFill>
    </fill>
    <fill>
      <patternFill patternType="solid">
        <fgColor rgb="FFF3F6FA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5">
    <xf numFmtId="0" fontId="0" fillId="0" borderId="0" xfId="0"/>
    <xf numFmtId="0" fontId="2" fillId="2" borderId="0" xfId="0" applyFont="1" applyFill="1"/>
    <xf numFmtId="0" fontId="4" fillId="5" borderId="0" xfId="0" applyFont="1" applyFill="1" applyAlignment="1">
      <alignment vertical="center"/>
    </xf>
    <xf numFmtId="0" fontId="5" fillId="6" borderId="0" xfId="0" applyFont="1" applyFill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8" fillId="8" borderId="0" xfId="0" applyFont="1" applyFill="1" applyAlignment="1">
      <alignment vertical="center" wrapText="1"/>
    </xf>
    <xf numFmtId="0" fontId="8" fillId="8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5" fillId="6" borderId="0" xfId="0" applyFont="1" applyFill="1" applyAlignment="1">
      <alignment vertical="center" wrapText="1"/>
    </xf>
    <xf numFmtId="0" fontId="1" fillId="9" borderId="0" xfId="0" applyFont="1" applyFill="1" applyAlignment="1">
      <alignment vertical="center"/>
    </xf>
    <xf numFmtId="0" fontId="0" fillId="10" borderId="0" xfId="0" applyFill="1"/>
    <xf numFmtId="0" fontId="3" fillId="11" borderId="0" xfId="0" applyFont="1" applyFill="1" applyAlignment="1">
      <alignment vertical="center"/>
    </xf>
    <xf numFmtId="0" fontId="2" fillId="12" borderId="0" xfId="0" applyFont="1" applyFill="1"/>
    <xf numFmtId="0" fontId="4" fillId="13" borderId="0" xfId="0" applyFont="1" applyFill="1" applyAlignment="1">
      <alignment vertical="center"/>
    </xf>
    <xf numFmtId="0" fontId="5" fillId="14" borderId="0" xfId="0" applyFont="1" applyFill="1" applyAlignment="1">
      <alignment vertical="center" wrapText="1"/>
    </xf>
    <xf numFmtId="0" fontId="6" fillId="15" borderId="0" xfId="0" applyFont="1" applyFill="1" applyAlignment="1">
      <alignment horizontal="center" vertical="center"/>
    </xf>
    <xf numFmtId="0" fontId="5" fillId="16" borderId="0" xfId="0" applyFont="1" applyFill="1" applyAlignment="1">
      <alignment vertical="center" wrapText="1"/>
    </xf>
    <xf numFmtId="0" fontId="5" fillId="17" borderId="0" xfId="0" applyFont="1" applyFill="1" applyAlignment="1">
      <alignment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5" fillId="18" borderId="2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 wrapText="1"/>
    </xf>
    <xf numFmtId="0" fontId="15" fillId="18" borderId="4" xfId="0" applyFont="1" applyFill="1" applyBorder="1" applyAlignment="1">
      <alignment horizontal="center" vertical="center" wrapText="1"/>
    </xf>
    <xf numFmtId="0" fontId="15" fillId="18" borderId="5" xfId="0" applyFont="1" applyFill="1" applyBorder="1" applyAlignment="1">
      <alignment horizontal="center" vertical="center" wrapText="1"/>
    </xf>
    <xf numFmtId="0" fontId="15" fillId="18" borderId="6" xfId="0" applyFont="1" applyFill="1" applyBorder="1" applyAlignment="1">
      <alignment horizontal="center" vertical="center" wrapText="1"/>
    </xf>
    <xf numFmtId="0" fontId="18" fillId="10" borderId="7" xfId="1" applyFont="1" applyFill="1" applyBorder="1" applyAlignment="1">
      <alignment horizontal="center" vertical="center"/>
    </xf>
    <xf numFmtId="0" fontId="18" fillId="10" borderId="8" xfId="1" applyFont="1" applyFill="1" applyBorder="1" applyAlignment="1">
      <alignment horizontal="center" vertical="center"/>
    </xf>
    <xf numFmtId="0" fontId="7" fillId="13" borderId="0" xfId="0" applyFont="1" applyFill="1" applyAlignment="1">
      <alignment vertical="center" wrapText="1"/>
    </xf>
    <xf numFmtId="0" fontId="8" fillId="16" borderId="0" xfId="0" applyFont="1" applyFill="1" applyAlignment="1">
      <alignment vertical="center" wrapText="1"/>
    </xf>
    <xf numFmtId="0" fontId="5" fillId="16" borderId="0" xfId="0" applyFont="1" applyFill="1" applyAlignment="1">
      <alignment vertical="center" wrapText="1"/>
    </xf>
    <xf numFmtId="0" fontId="8" fillId="14" borderId="0" xfId="0" applyFont="1" applyFill="1" applyAlignment="1">
      <alignment vertical="center" wrapText="1"/>
    </xf>
    <xf numFmtId="0" fontId="5" fillId="14" borderId="0" xfId="0" applyFont="1" applyFill="1" applyAlignment="1">
      <alignment vertical="center" wrapText="1"/>
    </xf>
    <xf numFmtId="0" fontId="13" fillId="19" borderId="0" xfId="0" applyFont="1" applyFill="1" applyAlignment="1">
      <alignment vertical="center" wrapText="1"/>
    </xf>
    <xf numFmtId="0" fontId="1" fillId="9" borderId="0" xfId="0" applyFont="1" applyFill="1" applyAlignment="1" applyProtection="1">
      <alignment vertical="center"/>
      <protection locked="0"/>
    </xf>
    <xf numFmtId="0" fontId="3" fillId="11" borderId="0" xfId="0" applyFont="1" applyFill="1" applyAlignment="1" applyProtection="1">
      <alignment vertical="center"/>
      <protection locked="0"/>
    </xf>
    <xf numFmtId="0" fontId="2" fillId="12" borderId="0" xfId="0" applyFont="1" applyFill="1" applyProtection="1">
      <protection locked="0"/>
    </xf>
    <xf numFmtId="0" fontId="7" fillId="13" borderId="0" xfId="0" applyFont="1" applyFill="1" applyAlignment="1" applyProtection="1">
      <alignment vertical="center" wrapText="1"/>
      <protection locked="0"/>
    </xf>
    <xf numFmtId="0" fontId="7" fillId="13" borderId="0" xfId="0" applyFont="1" applyFill="1" applyAlignment="1" applyProtection="1">
      <alignment vertical="center" wrapText="1"/>
      <protection locked="0"/>
    </xf>
    <xf numFmtId="0" fontId="5" fillId="16" borderId="0" xfId="0" applyFont="1" applyFill="1" applyAlignment="1" applyProtection="1">
      <alignment vertical="center" wrapText="1"/>
      <protection locked="0"/>
    </xf>
    <xf numFmtId="0" fontId="8" fillId="20" borderId="0" xfId="0" applyFont="1" applyFill="1" applyAlignment="1" applyProtection="1">
      <alignment vertical="center" wrapText="1"/>
      <protection locked="0"/>
    </xf>
    <xf numFmtId="0" fontId="5" fillId="14" borderId="0" xfId="0" applyFont="1" applyFill="1" applyAlignment="1" applyProtection="1">
      <alignment vertical="center" wrapText="1"/>
      <protection locked="0"/>
    </xf>
    <xf numFmtId="0" fontId="5" fillId="14" borderId="0" xfId="0" applyFont="1" applyFill="1" applyAlignment="1" applyProtection="1">
      <alignment vertical="center" wrapText="1"/>
      <protection locked="0"/>
    </xf>
    <xf numFmtId="0" fontId="5" fillId="16" borderId="0" xfId="0" applyFont="1" applyFill="1" applyAlignment="1" applyProtection="1">
      <alignment vertical="center" wrapText="1"/>
      <protection locked="0"/>
    </xf>
    <xf numFmtId="0" fontId="6" fillId="12" borderId="0" xfId="0" applyFont="1" applyFill="1" applyProtection="1">
      <protection locked="0"/>
    </xf>
    <xf numFmtId="0" fontId="11" fillId="21" borderId="0" xfId="0" applyFont="1" applyFill="1" applyAlignment="1" applyProtection="1">
      <alignment vertical="center"/>
      <protection locked="0"/>
    </xf>
    <xf numFmtId="0" fontId="2" fillId="12" borderId="0" xfId="0" applyFont="1" applyFill="1" applyProtection="1">
      <protection locked="0"/>
    </xf>
    <xf numFmtId="0" fontId="12" fillId="22" borderId="0" xfId="0" applyFont="1" applyFill="1" applyAlignment="1" applyProtection="1">
      <alignment vertical="center" wrapText="1"/>
      <protection locked="0"/>
    </xf>
    <xf numFmtId="0" fontId="4" fillId="13" borderId="0" xfId="0" applyFont="1" applyFill="1" applyAlignment="1" applyProtection="1">
      <alignment vertical="center"/>
      <protection locked="0"/>
    </xf>
    <xf numFmtId="0" fontId="4" fillId="13" borderId="0" xfId="0" applyFont="1" applyFill="1" applyAlignment="1" applyProtection="1">
      <alignment vertical="center"/>
      <protection locked="0"/>
    </xf>
    <xf numFmtId="0" fontId="6" fillId="17" borderId="0" xfId="0" applyFont="1" applyFill="1" applyAlignment="1" applyProtection="1">
      <alignment horizontal="center" vertical="center"/>
      <protection locked="0"/>
    </xf>
    <xf numFmtId="0" fontId="8" fillId="16" borderId="0" xfId="0" applyFont="1" applyFill="1" applyAlignment="1" applyProtection="1">
      <alignment vertical="center" wrapText="1"/>
      <protection locked="0"/>
    </xf>
    <xf numFmtId="0" fontId="8" fillId="20" borderId="0" xfId="0" applyFont="1" applyFill="1" applyAlignment="1" applyProtection="1">
      <alignment vertical="center" wrapText="1"/>
      <protection locked="0"/>
    </xf>
    <xf numFmtId="0" fontId="8" fillId="20" borderId="0" xfId="0" applyFont="1" applyFill="1" applyAlignment="1" applyProtection="1">
      <alignment horizontal="center" vertical="center" wrapText="1"/>
      <protection locked="0"/>
    </xf>
    <xf numFmtId="0" fontId="5" fillId="16" borderId="0" xfId="0" applyFont="1" applyFill="1" applyAlignment="1" applyProtection="1">
      <alignment horizontal="center" vertical="center" wrapText="1"/>
      <protection locked="0"/>
    </xf>
    <xf numFmtId="0" fontId="8" fillId="14" borderId="0" xfId="0" applyFont="1" applyFill="1" applyAlignment="1" applyProtection="1">
      <alignment vertical="center" wrapText="1"/>
      <protection locked="0"/>
    </xf>
    <xf numFmtId="0" fontId="5" fillId="14" borderId="0" xfId="0" applyFont="1" applyFill="1" applyAlignment="1" applyProtection="1">
      <alignment horizontal="center" vertical="center" wrapText="1"/>
      <protection locked="0"/>
    </xf>
    <xf numFmtId="0" fontId="0" fillId="10" borderId="0" xfId="0" applyFill="1" applyProtection="1">
      <protection locked="0"/>
    </xf>
    <xf numFmtId="2" fontId="5" fillId="16" borderId="0" xfId="0" applyNumberFormat="1" applyFont="1" applyFill="1" applyAlignment="1" applyProtection="1">
      <alignment horizontal="center" vertical="center" wrapText="1"/>
      <protection locked="0"/>
    </xf>
    <xf numFmtId="2" fontId="5" fillId="14" borderId="0" xfId="0" applyNumberFormat="1" applyFont="1" applyFill="1" applyAlignment="1" applyProtection="1">
      <alignment horizontal="center" vertical="center" wrapText="1"/>
      <protection locked="0"/>
    </xf>
    <xf numFmtId="0" fontId="9" fillId="17" borderId="0" xfId="0" applyFont="1" applyFill="1" applyAlignment="1" applyProtection="1">
      <alignment vertical="center" wrapText="1"/>
      <protection locked="0"/>
    </xf>
    <xf numFmtId="0" fontId="8" fillId="17" borderId="0" xfId="0" applyFont="1" applyFill="1" applyAlignment="1" applyProtection="1">
      <alignment vertical="center" wrapText="1"/>
      <protection locked="0"/>
    </xf>
    <xf numFmtId="0" fontId="8" fillId="16" borderId="0" xfId="0" applyFont="1" applyFill="1" applyAlignment="1" applyProtection="1">
      <alignment vertical="center" wrapText="1"/>
      <protection locked="0"/>
    </xf>
    <xf numFmtId="0" fontId="5" fillId="17" borderId="0" xfId="0" applyFont="1" applyFill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8">
    <dxf>
      <fill>
        <patternFill>
          <bgColor rgb="FFDCF4E9"/>
        </patternFill>
      </fill>
    </dxf>
    <dxf>
      <fill>
        <patternFill>
          <bgColor rgb="FFFDE7C1"/>
        </patternFill>
      </fill>
    </dxf>
    <dxf>
      <font>
        <b/>
        <color rgb="FF885500"/>
      </font>
      <fill>
        <patternFill patternType="solid">
          <bgColor rgb="FFFFF0D6"/>
        </patternFill>
      </fill>
    </dxf>
    <dxf>
      <font>
        <b/>
        <color rgb="FF9E231C"/>
      </font>
      <fill>
        <patternFill patternType="solid">
          <bgColor rgb="FFFCE8E6"/>
        </patternFill>
      </fill>
    </dxf>
    <dxf>
      <font>
        <b/>
        <color rgb="FF885500"/>
      </font>
      <fill>
        <patternFill patternType="solid">
          <bgColor rgb="FFFFF0D6"/>
        </patternFill>
      </fill>
    </dxf>
    <dxf>
      <font>
        <b/>
        <color rgb="FF9E231C"/>
      </font>
      <fill>
        <patternFill patternType="solid">
          <bgColor rgb="FFFCE8E6"/>
        </patternFill>
      </fill>
    </dxf>
    <dxf>
      <font>
        <b/>
        <color rgb="FF885500"/>
      </font>
      <fill>
        <patternFill patternType="solid">
          <bgColor rgb="FFFFF0D6"/>
        </patternFill>
      </fill>
    </dxf>
    <dxf>
      <font>
        <b/>
        <color rgb="FF9E231C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1884337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69DAA1-86B4-4DF2-9A37-BA1FB494B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10875" y="0"/>
          <a:ext cx="205959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2059597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32C331-79B3-4799-BBB2-F7CEF2B25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30075" y="0"/>
          <a:ext cx="2059597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1716697</xdr:colOff>
      <xdr:row>1</xdr:row>
      <xdr:rowOff>264795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7689EB-C0B7-4AD0-9907-B335AD885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96550" y="0"/>
          <a:ext cx="2059597" cy="60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0</xdr:row>
      <xdr:rowOff>38100</xdr:rowOff>
    </xdr:from>
    <xdr:to>
      <xdr:col>7</xdr:col>
      <xdr:colOff>1730032</xdr:colOff>
      <xdr:row>3</xdr:row>
      <xdr:rowOff>131445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FB9C9C-6CEA-4C53-AAA0-B62157437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49125" y="38100"/>
          <a:ext cx="2055787" cy="6115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1770037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CE1481-B1B9-4836-90B4-1EB6E5F13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1825" y="0"/>
          <a:ext cx="2065312" cy="6115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1674787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8DAEA8-CAD7-4A7E-A1CC-1F7848761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0225" y="0"/>
          <a:ext cx="2059597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infoexperiencia.com/sistemas-premiu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J17" sqref="J17"/>
    </sheetView>
  </sheetViews>
  <sheetFormatPr baseColWidth="10" defaultColWidth="8.796875" defaultRowHeight="13.8"/>
  <cols>
    <col min="1" max="1" width="2.8984375" style="13" bestFit="1" customWidth="1"/>
    <col min="2" max="2" width="25" style="13" customWidth="1"/>
    <col min="3" max="8" width="19" style="13" customWidth="1"/>
    <col min="9" max="9" width="2.19921875" style="13" customWidth="1"/>
    <col min="10" max="10" width="54.59765625" style="13" customWidth="1"/>
    <col min="11" max="11" width="31.296875" style="13" customWidth="1"/>
    <col min="12" max="16384" width="8.796875" style="13"/>
  </cols>
  <sheetData>
    <row r="1" spans="1:11">
      <c r="A1" s="12" t="s">
        <v>0</v>
      </c>
      <c r="B1" s="12"/>
      <c r="C1" s="12"/>
      <c r="D1" s="12"/>
      <c r="E1" s="12"/>
      <c r="F1" s="12"/>
      <c r="G1" s="12"/>
      <c r="H1" s="12"/>
    </row>
    <row r="2" spans="1:11">
      <c r="A2" s="12"/>
      <c r="B2" s="12"/>
      <c r="C2" s="12"/>
      <c r="D2" s="12"/>
      <c r="E2" s="12"/>
      <c r="F2" s="12"/>
      <c r="G2" s="12"/>
      <c r="H2" s="12"/>
    </row>
    <row r="3" spans="1:11">
      <c r="A3" s="14" t="s">
        <v>1</v>
      </c>
      <c r="B3" s="14"/>
      <c r="C3" s="14"/>
      <c r="D3" s="14"/>
      <c r="E3" s="14"/>
      <c r="F3" s="14"/>
      <c r="G3" s="14"/>
      <c r="H3" s="14"/>
    </row>
    <row r="4" spans="1:11" ht="14.4" thickBot="1">
      <c r="A4" s="15"/>
      <c r="B4" s="15"/>
      <c r="C4" s="15"/>
      <c r="D4" s="15"/>
      <c r="E4" s="15"/>
      <c r="F4" s="15"/>
      <c r="G4" s="15"/>
      <c r="H4" s="15"/>
    </row>
    <row r="5" spans="1:11" ht="22.2" customHeight="1">
      <c r="A5" s="16" t="s">
        <v>2</v>
      </c>
      <c r="B5" s="16"/>
      <c r="C5" s="16"/>
      <c r="D5" s="16"/>
      <c r="E5" s="16"/>
      <c r="F5" s="16"/>
      <c r="G5" s="16"/>
      <c r="H5" s="16"/>
      <c r="J5" s="21" t="s">
        <v>335</v>
      </c>
      <c r="K5" s="22"/>
    </row>
    <row r="6" spans="1:11" ht="22.2" customHeight="1">
      <c r="A6" s="17" t="s">
        <v>3</v>
      </c>
      <c r="B6" s="17"/>
      <c r="C6" s="17"/>
      <c r="D6" s="17"/>
      <c r="E6" s="17"/>
      <c r="F6" s="17"/>
      <c r="G6" s="17"/>
      <c r="H6" s="17"/>
      <c r="J6" s="23"/>
      <c r="K6" s="24"/>
    </row>
    <row r="7" spans="1:11" ht="14.4" thickBot="1">
      <c r="A7" s="17"/>
      <c r="B7" s="17"/>
      <c r="C7" s="17"/>
      <c r="D7" s="17"/>
      <c r="E7" s="17"/>
      <c r="F7" s="17"/>
      <c r="G7" s="17"/>
      <c r="H7" s="17"/>
      <c r="J7" s="25"/>
      <c r="K7" s="26"/>
    </row>
    <row r="8" spans="1:11" ht="17.399999999999999" thickBot="1">
      <c r="A8" s="15"/>
      <c r="B8" s="15"/>
      <c r="C8" s="15"/>
      <c r="D8" s="15"/>
      <c r="E8" s="15"/>
      <c r="F8" s="15"/>
      <c r="G8" s="15"/>
      <c r="H8" s="15"/>
      <c r="J8" s="27" t="s">
        <v>336</v>
      </c>
      <c r="K8" s="28"/>
    </row>
    <row r="9" spans="1:11">
      <c r="A9" s="16" t="s">
        <v>4</v>
      </c>
      <c r="B9" s="16"/>
      <c r="C9" s="16"/>
      <c r="D9" s="16"/>
      <c r="E9" s="16"/>
      <c r="F9" s="16"/>
      <c r="G9" s="16"/>
      <c r="H9" s="16"/>
    </row>
    <row r="10" spans="1:11">
      <c r="A10" s="18" t="s">
        <v>5</v>
      </c>
      <c r="B10" s="19" t="s">
        <v>6</v>
      </c>
      <c r="C10" s="19"/>
      <c r="D10" s="19"/>
      <c r="E10" s="19"/>
      <c r="F10" s="19"/>
      <c r="G10" s="19"/>
      <c r="H10" s="19"/>
    </row>
    <row r="11" spans="1:11">
      <c r="A11" s="18" t="s">
        <v>7</v>
      </c>
      <c r="B11" s="17" t="s">
        <v>8</v>
      </c>
      <c r="C11" s="17"/>
      <c r="D11" s="17"/>
      <c r="E11" s="17"/>
      <c r="F11" s="17"/>
      <c r="G11" s="17"/>
      <c r="H11" s="17"/>
    </row>
    <row r="12" spans="1:11">
      <c r="A12" s="18" t="s">
        <v>9</v>
      </c>
      <c r="B12" s="19" t="s">
        <v>10</v>
      </c>
      <c r="C12" s="19"/>
      <c r="D12" s="19"/>
      <c r="E12" s="19"/>
      <c r="F12" s="19"/>
      <c r="G12" s="19"/>
      <c r="H12" s="19"/>
    </row>
    <row r="13" spans="1:11">
      <c r="A13" s="18" t="s">
        <v>11</v>
      </c>
      <c r="B13" s="17" t="s">
        <v>12</v>
      </c>
      <c r="C13" s="17"/>
      <c r="D13" s="17"/>
      <c r="E13" s="17"/>
      <c r="F13" s="17"/>
      <c r="G13" s="17"/>
      <c r="H13" s="17"/>
    </row>
    <row r="14" spans="1:11">
      <c r="A14" s="18" t="s">
        <v>13</v>
      </c>
      <c r="B14" s="19" t="s">
        <v>14</v>
      </c>
      <c r="C14" s="19"/>
      <c r="D14" s="19"/>
      <c r="E14" s="19"/>
      <c r="F14" s="19"/>
      <c r="G14" s="19"/>
      <c r="H14" s="19"/>
    </row>
    <row r="15" spans="1:11">
      <c r="A15" s="18" t="s">
        <v>15</v>
      </c>
      <c r="B15" s="17" t="s">
        <v>16</v>
      </c>
      <c r="C15" s="17"/>
      <c r="D15" s="17"/>
      <c r="E15" s="17"/>
      <c r="F15" s="17"/>
      <c r="G15" s="17"/>
      <c r="H15" s="17"/>
    </row>
    <row r="16" spans="1:11">
      <c r="A16" s="15"/>
      <c r="B16" s="15"/>
      <c r="C16" s="15"/>
      <c r="D16" s="15"/>
      <c r="E16" s="15"/>
      <c r="F16" s="15"/>
      <c r="G16" s="15"/>
      <c r="H16" s="15"/>
    </row>
    <row r="17" spans="1:8">
      <c r="A17" s="15"/>
      <c r="B17" s="15"/>
      <c r="C17" s="15"/>
      <c r="D17" s="15"/>
      <c r="E17" s="15"/>
      <c r="F17" s="15"/>
      <c r="G17" s="15"/>
      <c r="H17" s="15"/>
    </row>
    <row r="18" spans="1:8">
      <c r="A18" s="16" t="s">
        <v>17</v>
      </c>
      <c r="B18" s="16"/>
      <c r="C18" s="16"/>
      <c r="D18" s="16"/>
      <c r="E18" s="16"/>
      <c r="F18" s="16"/>
      <c r="G18" s="16"/>
      <c r="H18" s="16"/>
    </row>
    <row r="19" spans="1:8">
      <c r="A19" s="20" t="s">
        <v>18</v>
      </c>
      <c r="B19" s="20"/>
      <c r="C19" s="19" t="s">
        <v>19</v>
      </c>
      <c r="D19" s="19"/>
      <c r="E19" s="19"/>
      <c r="F19" s="19"/>
      <c r="G19" s="19"/>
      <c r="H19" s="19"/>
    </row>
    <row r="20" spans="1:8">
      <c r="A20" s="20" t="s">
        <v>20</v>
      </c>
      <c r="B20" s="20"/>
      <c r="C20" s="19" t="s">
        <v>21</v>
      </c>
      <c r="D20" s="19"/>
      <c r="E20" s="19"/>
      <c r="F20" s="19"/>
      <c r="G20" s="19"/>
      <c r="H20" s="19"/>
    </row>
    <row r="21" spans="1:8">
      <c r="A21" s="20" t="s">
        <v>22</v>
      </c>
      <c r="B21" s="20"/>
      <c r="C21" s="19" t="s">
        <v>23</v>
      </c>
      <c r="D21" s="19"/>
      <c r="E21" s="19"/>
      <c r="F21" s="19"/>
      <c r="G21" s="19"/>
      <c r="H21" s="19"/>
    </row>
    <row r="22" spans="1:8">
      <c r="A22" s="20" t="s">
        <v>24</v>
      </c>
      <c r="B22" s="20"/>
      <c r="C22" s="19" t="s">
        <v>25</v>
      </c>
      <c r="D22" s="19"/>
      <c r="E22" s="19"/>
      <c r="F22" s="19"/>
      <c r="G22" s="19"/>
      <c r="H22" s="19"/>
    </row>
    <row r="23" spans="1:8">
      <c r="A23" s="15"/>
      <c r="B23" s="15"/>
      <c r="C23" s="15"/>
      <c r="D23" s="15"/>
      <c r="E23" s="15"/>
      <c r="F23" s="15"/>
      <c r="G23" s="15"/>
      <c r="H23" s="15"/>
    </row>
    <row r="24" spans="1:8">
      <c r="A24" s="16" t="s">
        <v>26</v>
      </c>
      <c r="B24" s="16"/>
      <c r="C24" s="16"/>
      <c r="D24" s="16"/>
      <c r="E24" s="16"/>
      <c r="F24" s="16"/>
      <c r="G24" s="16"/>
      <c r="H24" s="16"/>
    </row>
    <row r="25" spans="1:8">
      <c r="A25" s="17" t="s">
        <v>27</v>
      </c>
      <c r="B25" s="17"/>
      <c r="C25" s="17"/>
      <c r="D25" s="17"/>
      <c r="E25" s="17"/>
      <c r="F25" s="17"/>
      <c r="G25" s="17"/>
      <c r="H25" s="17"/>
    </row>
    <row r="26" spans="1:8">
      <c r="A26" s="17"/>
      <c r="B26" s="17"/>
      <c r="C26" s="17"/>
      <c r="D26" s="17"/>
      <c r="E26" s="17"/>
      <c r="F26" s="17"/>
      <c r="G26" s="17"/>
      <c r="H26" s="17"/>
    </row>
    <row r="27" spans="1:8">
      <c r="A27" s="15"/>
      <c r="B27" s="15"/>
      <c r="C27" s="15"/>
      <c r="D27" s="15"/>
      <c r="E27" s="15"/>
      <c r="F27" s="15"/>
      <c r="G27" s="15"/>
      <c r="H27" s="15"/>
    </row>
    <row r="28" spans="1:8">
      <c r="A28" s="16" t="s">
        <v>28</v>
      </c>
      <c r="B28" s="16"/>
      <c r="C28" s="16"/>
      <c r="D28" s="16"/>
      <c r="E28" s="16"/>
      <c r="F28" s="16"/>
      <c r="G28" s="16"/>
      <c r="H28" s="16"/>
    </row>
    <row r="29" spans="1:8">
      <c r="A29" s="17" t="s">
        <v>29</v>
      </c>
      <c r="B29" s="17"/>
      <c r="C29" s="17"/>
      <c r="D29" s="17"/>
      <c r="E29" s="17"/>
      <c r="F29" s="17"/>
      <c r="G29" s="17"/>
      <c r="H29" s="17"/>
    </row>
    <row r="30" spans="1:8">
      <c r="A30" s="17"/>
      <c r="B30" s="17"/>
      <c r="C30" s="17"/>
      <c r="D30" s="17"/>
      <c r="E30" s="17"/>
      <c r="F30" s="17"/>
      <c r="G30" s="17"/>
      <c r="H30" s="17"/>
    </row>
    <row r="31" spans="1:8">
      <c r="A31" s="15"/>
      <c r="B31" s="15"/>
      <c r="C31" s="15"/>
      <c r="D31" s="15"/>
      <c r="E31" s="15"/>
      <c r="F31" s="15"/>
      <c r="G31" s="15"/>
      <c r="H31" s="15"/>
    </row>
    <row r="32" spans="1:8">
      <c r="A32" s="16" t="s">
        <v>30</v>
      </c>
      <c r="B32" s="16"/>
      <c r="C32" s="16"/>
      <c r="D32" s="16"/>
      <c r="E32" s="16"/>
      <c r="F32" s="16"/>
      <c r="G32" s="16"/>
      <c r="H32" s="16"/>
    </row>
    <row r="33" spans="1:8">
      <c r="A33" s="17" t="s">
        <v>31</v>
      </c>
      <c r="B33" s="17"/>
      <c r="C33" s="17"/>
      <c r="D33" s="17"/>
      <c r="E33" s="17"/>
      <c r="F33" s="17"/>
      <c r="G33" s="17"/>
      <c r="H33" s="17"/>
    </row>
    <row r="34" spans="1:8">
      <c r="A34" s="17"/>
      <c r="B34" s="17"/>
      <c r="C34" s="17"/>
      <c r="D34" s="17"/>
      <c r="E34" s="17"/>
      <c r="F34" s="17"/>
      <c r="G34" s="17"/>
      <c r="H34" s="17"/>
    </row>
    <row r="35" spans="1:8">
      <c r="A35" s="15"/>
      <c r="B35" s="15"/>
      <c r="C35" s="15"/>
      <c r="D35" s="15"/>
      <c r="E35" s="15"/>
      <c r="F35" s="15"/>
      <c r="G35" s="15"/>
      <c r="H35" s="15"/>
    </row>
    <row r="36" spans="1:8">
      <c r="A36" s="16" t="s">
        <v>32</v>
      </c>
      <c r="B36" s="16"/>
      <c r="C36" s="16"/>
      <c r="D36" s="16"/>
      <c r="E36" s="16"/>
      <c r="F36" s="16"/>
      <c r="G36" s="16"/>
      <c r="H36" s="16"/>
    </row>
    <row r="37" spans="1:8">
      <c r="A37" s="19" t="s">
        <v>33</v>
      </c>
      <c r="B37" s="19"/>
      <c r="C37" s="19"/>
      <c r="D37" s="19"/>
      <c r="E37" s="19"/>
      <c r="F37" s="19"/>
      <c r="G37" s="19"/>
      <c r="H37" s="19"/>
    </row>
    <row r="38" spans="1:8">
      <c r="A38" s="17" t="s">
        <v>34</v>
      </c>
      <c r="B38" s="17"/>
      <c r="C38" s="17"/>
      <c r="D38" s="17"/>
      <c r="E38" s="17"/>
      <c r="F38" s="17"/>
      <c r="G38" s="17"/>
      <c r="H38" s="17"/>
    </row>
    <row r="39" spans="1:8">
      <c r="A39" s="19" t="s">
        <v>35</v>
      </c>
      <c r="B39" s="19"/>
      <c r="C39" s="19"/>
      <c r="D39" s="19"/>
      <c r="E39" s="19"/>
      <c r="F39" s="19"/>
      <c r="G39" s="19"/>
      <c r="H39" s="19"/>
    </row>
    <row r="40" spans="1:8">
      <c r="A40" s="17" t="s">
        <v>36</v>
      </c>
      <c r="B40" s="17"/>
      <c r="C40" s="17"/>
      <c r="D40" s="17"/>
      <c r="E40" s="17"/>
      <c r="F40" s="17"/>
      <c r="G40" s="17"/>
      <c r="H40" s="17"/>
    </row>
    <row r="41" spans="1:8">
      <c r="A41" s="19" t="s">
        <v>37</v>
      </c>
      <c r="B41" s="19"/>
      <c r="C41" s="19"/>
      <c r="D41" s="19"/>
      <c r="E41" s="19"/>
      <c r="F41" s="19"/>
      <c r="G41" s="19"/>
      <c r="H41" s="19"/>
    </row>
    <row r="42" spans="1:8">
      <c r="A42" s="17" t="s">
        <v>38</v>
      </c>
      <c r="B42" s="17"/>
      <c r="C42" s="17"/>
      <c r="D42" s="17"/>
      <c r="E42" s="17"/>
      <c r="F42" s="17"/>
      <c r="G42" s="17"/>
      <c r="H42" s="17"/>
    </row>
    <row r="43" spans="1:8">
      <c r="A43" s="19" t="s">
        <v>39</v>
      </c>
      <c r="B43" s="19"/>
      <c r="C43" s="19"/>
      <c r="D43" s="19"/>
      <c r="E43" s="19"/>
      <c r="F43" s="19"/>
      <c r="G43" s="19"/>
      <c r="H43" s="19"/>
    </row>
    <row r="44" spans="1:8">
      <c r="A44" s="15"/>
      <c r="B44" s="15"/>
      <c r="C44" s="15"/>
      <c r="D44" s="15"/>
      <c r="E44" s="15"/>
      <c r="F44" s="15"/>
      <c r="G44" s="15"/>
      <c r="H44" s="15"/>
    </row>
    <row r="45" spans="1:8">
      <c r="A45" s="16" t="s">
        <v>40</v>
      </c>
      <c r="B45" s="16"/>
      <c r="C45" s="16"/>
      <c r="D45" s="16"/>
      <c r="E45" s="16"/>
      <c r="F45" s="16"/>
      <c r="G45" s="16"/>
      <c r="H45" s="16"/>
    </row>
    <row r="46" spans="1:8">
      <c r="A46" s="17" t="s">
        <v>41</v>
      </c>
      <c r="B46" s="17"/>
      <c r="C46" s="17"/>
      <c r="D46" s="17"/>
      <c r="E46" s="17"/>
      <c r="F46" s="17"/>
      <c r="G46" s="17"/>
      <c r="H46" s="17"/>
    </row>
    <row r="47" spans="1:8">
      <c r="A47" s="17"/>
      <c r="B47" s="17"/>
      <c r="C47" s="17"/>
      <c r="D47" s="17"/>
      <c r="E47" s="17"/>
      <c r="F47" s="17"/>
      <c r="G47" s="17"/>
      <c r="H47" s="17"/>
    </row>
  </sheetData>
  <sheetProtection algorithmName="SHA-512" hashValue="iHSaJgPUFyEGPx54uUZ+A9hFJW5AFOifqfHtHPW4u6s7vsP83XSOMM/eY/2aMmJVlHFlVCzOHBAwe4S5Qr0K7w==" saltValue="AN/Rr2c20MQLYxZsnBZYYQ==" spinCount="100000" sheet="1" objects="1" scenarios="1" formatCells="0" formatColumns="0" formatRows="0" insertColumns="0" sort="0" autoFilter="0"/>
  <mergeCells count="38">
    <mergeCell ref="J5:K7"/>
    <mergeCell ref="J8:K8"/>
    <mergeCell ref="A41:H41"/>
    <mergeCell ref="A42:H42"/>
    <mergeCell ref="A43:H43"/>
    <mergeCell ref="A45:H45"/>
    <mergeCell ref="A46:H47"/>
    <mergeCell ref="A36:H36"/>
    <mergeCell ref="A37:H37"/>
    <mergeCell ref="A38:H38"/>
    <mergeCell ref="A39:H39"/>
    <mergeCell ref="A40:H40"/>
    <mergeCell ref="A25:H26"/>
    <mergeCell ref="A28:H28"/>
    <mergeCell ref="A29:H30"/>
    <mergeCell ref="A32:H32"/>
    <mergeCell ref="A33:H34"/>
    <mergeCell ref="A21:B21"/>
    <mergeCell ref="C21:H21"/>
    <mergeCell ref="A22:B22"/>
    <mergeCell ref="C22:H22"/>
    <mergeCell ref="A24:H24"/>
    <mergeCell ref="B15:H15"/>
    <mergeCell ref="A18:H18"/>
    <mergeCell ref="A19:B19"/>
    <mergeCell ref="C19:H19"/>
    <mergeCell ref="A20:B20"/>
    <mergeCell ref="C20:H20"/>
    <mergeCell ref="B10:H10"/>
    <mergeCell ref="B11:H11"/>
    <mergeCell ref="B12:H12"/>
    <mergeCell ref="B13:H13"/>
    <mergeCell ref="B14:H14"/>
    <mergeCell ref="A1:H2"/>
    <mergeCell ref="A3:H3"/>
    <mergeCell ref="A5:H5"/>
    <mergeCell ref="A6:H7"/>
    <mergeCell ref="A9:H9"/>
  </mergeCells>
  <hyperlinks>
    <hyperlink ref="J8" r:id="rId1" xr:uid="{B3F923FC-4B5D-4519-93A6-4C5211AE2FD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workbookViewId="0">
      <pane ySplit="7" topLeftCell="A8" activePane="bottomLeft" state="frozen"/>
      <selection pane="bottomLeft" activeCell="E13" sqref="E13"/>
    </sheetView>
  </sheetViews>
  <sheetFormatPr baseColWidth="10" defaultColWidth="8.796875" defaultRowHeight="13.8"/>
  <cols>
    <col min="1" max="1" width="26" style="13" bestFit="1" customWidth="1"/>
    <col min="2" max="2" width="66.3984375" style="13" bestFit="1" customWidth="1"/>
    <col min="3" max="3" width="46.69921875" style="13" bestFit="1" customWidth="1"/>
    <col min="4" max="4" width="18.69921875" style="13" bestFit="1" customWidth="1"/>
    <col min="5" max="5" width="34.796875" style="13" customWidth="1"/>
    <col min="6" max="6" width="39.19921875" style="13" customWidth="1"/>
    <col min="7" max="16384" width="8.796875" style="13"/>
  </cols>
  <sheetData>
    <row r="1" spans="1:6">
      <c r="A1" s="12" t="s">
        <v>42</v>
      </c>
      <c r="B1" s="12"/>
      <c r="C1" s="12"/>
      <c r="D1" s="12"/>
    </row>
    <row r="2" spans="1:6">
      <c r="A2" s="12"/>
      <c r="B2" s="12"/>
      <c r="C2" s="12"/>
      <c r="D2" s="12"/>
    </row>
    <row r="3" spans="1:6">
      <c r="A3" s="14" t="s">
        <v>43</v>
      </c>
      <c r="B3" s="14"/>
      <c r="C3" s="14"/>
      <c r="D3" s="14"/>
    </row>
    <row r="4" spans="1:6" ht="14.4" thickBot="1">
      <c r="A4" s="15"/>
      <c r="B4" s="15"/>
      <c r="C4" s="15"/>
      <c r="D4" s="15"/>
    </row>
    <row r="5" spans="1:6">
      <c r="A5" s="16" t="s">
        <v>44</v>
      </c>
      <c r="B5" s="16"/>
      <c r="C5" s="16"/>
      <c r="D5" s="16"/>
      <c r="E5" s="21" t="s">
        <v>335</v>
      </c>
      <c r="F5" s="22"/>
    </row>
    <row r="6" spans="1:6" ht="19.2" customHeight="1">
      <c r="A6" s="15"/>
      <c r="B6" s="15"/>
      <c r="C6" s="15"/>
      <c r="D6" s="15"/>
      <c r="E6" s="23"/>
      <c r="F6" s="24"/>
    </row>
    <row r="7" spans="1:6" ht="19.2" customHeight="1" thickBot="1">
      <c r="A7" s="29" t="s">
        <v>45</v>
      </c>
      <c r="B7" s="29" t="s">
        <v>46</v>
      </c>
      <c r="C7" s="29" t="s">
        <v>47</v>
      </c>
      <c r="D7" s="29" t="s">
        <v>48</v>
      </c>
      <c r="E7" s="25"/>
      <c r="F7" s="26"/>
    </row>
    <row r="8" spans="1:6" ht="27" thickBot="1">
      <c r="A8" s="30" t="s">
        <v>49</v>
      </c>
      <c r="B8" s="31" t="s">
        <v>50</v>
      </c>
      <c r="C8" s="31" t="s">
        <v>51</v>
      </c>
      <c r="D8" s="31" t="s">
        <v>52</v>
      </c>
      <c r="E8" s="27" t="s">
        <v>336</v>
      </c>
      <c r="F8" s="28"/>
    </row>
    <row r="9" spans="1:6">
      <c r="A9" s="32" t="s">
        <v>53</v>
      </c>
      <c r="B9" s="33" t="s">
        <v>54</v>
      </c>
      <c r="C9" s="33" t="s">
        <v>55</v>
      </c>
      <c r="D9" s="33" t="s">
        <v>52</v>
      </c>
    </row>
    <row r="10" spans="1:6">
      <c r="A10" s="30" t="s">
        <v>56</v>
      </c>
      <c r="B10" s="31" t="s">
        <v>57</v>
      </c>
      <c r="C10" s="31" t="s">
        <v>58</v>
      </c>
      <c r="D10" s="31" t="s">
        <v>59</v>
      </c>
    </row>
    <row r="11" spans="1:6">
      <c r="A11" s="32" t="s">
        <v>60</v>
      </c>
      <c r="B11" s="33" t="s">
        <v>61</v>
      </c>
      <c r="C11" s="33" t="s">
        <v>62</v>
      </c>
      <c r="D11" s="33" t="s">
        <v>59</v>
      </c>
    </row>
    <row r="12" spans="1:6">
      <c r="A12" s="30" t="s">
        <v>63</v>
      </c>
      <c r="B12" s="31" t="s">
        <v>64</v>
      </c>
      <c r="C12" s="31" t="s">
        <v>65</v>
      </c>
      <c r="D12" s="31" t="s">
        <v>59</v>
      </c>
    </row>
    <row r="13" spans="1:6">
      <c r="A13" s="32" t="s">
        <v>66</v>
      </c>
      <c r="B13" s="33" t="s">
        <v>67</v>
      </c>
      <c r="C13" s="33" t="s">
        <v>68</v>
      </c>
      <c r="D13" s="33" t="s">
        <v>59</v>
      </c>
    </row>
    <row r="14" spans="1:6">
      <c r="A14" s="30" t="s">
        <v>69</v>
      </c>
      <c r="B14" s="31" t="s">
        <v>70</v>
      </c>
      <c r="C14" s="31" t="s">
        <v>71</v>
      </c>
      <c r="D14" s="31" t="s">
        <v>59</v>
      </c>
    </row>
    <row r="15" spans="1:6">
      <c r="A15" s="32" t="s">
        <v>72</v>
      </c>
      <c r="B15" s="33" t="s">
        <v>73</v>
      </c>
      <c r="C15" s="33" t="s">
        <v>74</v>
      </c>
      <c r="D15" s="33" t="s">
        <v>75</v>
      </c>
    </row>
    <row r="16" spans="1:6">
      <c r="A16" s="30" t="s">
        <v>76</v>
      </c>
      <c r="B16" s="31" t="s">
        <v>77</v>
      </c>
      <c r="C16" s="31" t="s">
        <v>78</v>
      </c>
      <c r="D16" s="31" t="s">
        <v>75</v>
      </c>
    </row>
    <row r="17" spans="1:4">
      <c r="A17" s="32" t="s">
        <v>79</v>
      </c>
      <c r="B17" s="33" t="s">
        <v>80</v>
      </c>
      <c r="C17" s="33" t="s">
        <v>81</v>
      </c>
      <c r="D17" s="33" t="s">
        <v>75</v>
      </c>
    </row>
    <row r="18" spans="1:4">
      <c r="A18" s="30" t="s">
        <v>82</v>
      </c>
      <c r="B18" s="31" t="s">
        <v>83</v>
      </c>
      <c r="C18" s="31" t="s">
        <v>84</v>
      </c>
      <c r="D18" s="31" t="s">
        <v>75</v>
      </c>
    </row>
    <row r="19" spans="1:4">
      <c r="A19" s="32" t="s">
        <v>85</v>
      </c>
      <c r="B19" s="33" t="s">
        <v>86</v>
      </c>
      <c r="C19" s="33" t="s">
        <v>87</v>
      </c>
      <c r="D19" s="33" t="s">
        <v>75</v>
      </c>
    </row>
    <row r="20" spans="1:4">
      <c r="A20" s="30" t="s">
        <v>88</v>
      </c>
      <c r="B20" s="31" t="s">
        <v>89</v>
      </c>
      <c r="C20" s="31" t="s">
        <v>90</v>
      </c>
      <c r="D20" s="31" t="s">
        <v>91</v>
      </c>
    </row>
    <row r="21" spans="1:4">
      <c r="A21" s="32" t="s">
        <v>92</v>
      </c>
      <c r="B21" s="33" t="s">
        <v>93</v>
      </c>
      <c r="C21" s="33" t="s">
        <v>94</v>
      </c>
      <c r="D21" s="33" t="s">
        <v>91</v>
      </c>
    </row>
    <row r="22" spans="1:4">
      <c r="A22" s="30" t="s">
        <v>95</v>
      </c>
      <c r="B22" s="31" t="s">
        <v>96</v>
      </c>
      <c r="C22" s="31" t="s">
        <v>97</v>
      </c>
      <c r="D22" s="31" t="s">
        <v>91</v>
      </c>
    </row>
    <row r="23" spans="1:4">
      <c r="A23" s="32" t="s">
        <v>98</v>
      </c>
      <c r="B23" s="33" t="s">
        <v>99</v>
      </c>
      <c r="C23" s="33" t="s">
        <v>100</v>
      </c>
      <c r="D23" s="33" t="s">
        <v>91</v>
      </c>
    </row>
    <row r="24" spans="1:4">
      <c r="A24" s="30" t="s">
        <v>101</v>
      </c>
      <c r="B24" s="31" t="s">
        <v>102</v>
      </c>
      <c r="C24" s="31" t="s">
        <v>103</v>
      </c>
      <c r="D24" s="31" t="s">
        <v>91</v>
      </c>
    </row>
    <row r="25" spans="1:4">
      <c r="A25" s="32" t="s">
        <v>104</v>
      </c>
      <c r="B25" s="33" t="s">
        <v>105</v>
      </c>
      <c r="C25" s="33" t="s">
        <v>106</v>
      </c>
      <c r="D25" s="33" t="s">
        <v>107</v>
      </c>
    </row>
    <row r="26" spans="1:4">
      <c r="A26" s="30" t="s">
        <v>108</v>
      </c>
      <c r="B26" s="31" t="s">
        <v>109</v>
      </c>
      <c r="C26" s="31" t="s">
        <v>110</v>
      </c>
      <c r="D26" s="31" t="s">
        <v>107</v>
      </c>
    </row>
    <row r="27" spans="1:4">
      <c r="A27" s="32" t="s">
        <v>111</v>
      </c>
      <c r="B27" s="33" t="s">
        <v>112</v>
      </c>
      <c r="C27" s="33" t="s">
        <v>113</v>
      </c>
      <c r="D27" s="33" t="s">
        <v>114</v>
      </c>
    </row>
    <row r="28" spans="1:4">
      <c r="A28" s="30" t="s">
        <v>115</v>
      </c>
      <c r="B28" s="31" t="s">
        <v>116</v>
      </c>
      <c r="C28" s="31" t="s">
        <v>117</v>
      </c>
      <c r="D28" s="31" t="s">
        <v>114</v>
      </c>
    </row>
    <row r="29" spans="1:4">
      <c r="A29" s="32" t="s">
        <v>118</v>
      </c>
      <c r="B29" s="33" t="s">
        <v>119</v>
      </c>
      <c r="C29" s="33" t="s">
        <v>120</v>
      </c>
      <c r="D29" s="33" t="s">
        <v>121</v>
      </c>
    </row>
    <row r="30" spans="1:4">
      <c r="A30" s="30" t="s">
        <v>122</v>
      </c>
      <c r="B30" s="31" t="s">
        <v>123</v>
      </c>
      <c r="C30" s="31" t="s">
        <v>124</v>
      </c>
      <c r="D30" s="31" t="s">
        <v>121</v>
      </c>
    </row>
    <row r="31" spans="1:4">
      <c r="A31" s="32" t="s">
        <v>125</v>
      </c>
      <c r="B31" s="33" t="s">
        <v>126</v>
      </c>
      <c r="C31" s="33" t="s">
        <v>127</v>
      </c>
      <c r="D31" s="33" t="s">
        <v>121</v>
      </c>
    </row>
    <row r="32" spans="1:4">
      <c r="A32" s="30" t="s">
        <v>128</v>
      </c>
      <c r="B32" s="31" t="s">
        <v>129</v>
      </c>
      <c r="C32" s="31" t="s">
        <v>130</v>
      </c>
      <c r="D32" s="31" t="s">
        <v>121</v>
      </c>
    </row>
    <row r="33" spans="1:4">
      <c r="A33" s="32" t="s">
        <v>131</v>
      </c>
      <c r="B33" s="33" t="s">
        <v>132</v>
      </c>
      <c r="C33" s="33" t="s">
        <v>133</v>
      </c>
      <c r="D33" s="33" t="s">
        <v>134</v>
      </c>
    </row>
    <row r="34" spans="1:4">
      <c r="A34" s="30" t="s">
        <v>135</v>
      </c>
      <c r="B34" s="31" t="s">
        <v>136</v>
      </c>
      <c r="C34" s="31" t="s">
        <v>137</v>
      </c>
      <c r="D34" s="31" t="s">
        <v>138</v>
      </c>
    </row>
    <row r="35" spans="1:4">
      <c r="A35" s="32" t="s">
        <v>139</v>
      </c>
      <c r="B35" s="33" t="s">
        <v>140</v>
      </c>
      <c r="C35" s="33" t="s">
        <v>141</v>
      </c>
      <c r="D35" s="33" t="s">
        <v>138</v>
      </c>
    </row>
    <row r="36" spans="1:4">
      <c r="A36" s="30" t="s">
        <v>142</v>
      </c>
      <c r="B36" s="31" t="s">
        <v>143</v>
      </c>
      <c r="C36" s="31" t="s">
        <v>144</v>
      </c>
      <c r="D36" s="31" t="s">
        <v>121</v>
      </c>
    </row>
    <row r="37" spans="1:4" ht="26.4">
      <c r="A37" s="34" t="s">
        <v>145</v>
      </c>
      <c r="B37" s="34" t="s">
        <v>146</v>
      </c>
      <c r="C37" s="34" t="s">
        <v>147</v>
      </c>
      <c r="D37" s="34" t="s">
        <v>148</v>
      </c>
    </row>
    <row r="38" spans="1:4">
      <c r="A38" s="16" t="s">
        <v>149</v>
      </c>
      <c r="B38" s="16"/>
      <c r="C38" s="16"/>
      <c r="D38" s="16"/>
    </row>
    <row r="39" spans="1:4">
      <c r="A39" s="15"/>
      <c r="B39" s="15"/>
      <c r="C39" s="15"/>
      <c r="D39" s="15"/>
    </row>
    <row r="40" spans="1:4">
      <c r="A40" s="15"/>
      <c r="B40" s="15"/>
      <c r="C40" s="15"/>
      <c r="D40" s="15"/>
    </row>
  </sheetData>
  <sheetProtection algorithmName="SHA-512" hashValue="wfluRL8OmhOj5cOJiP0NW+FKo2vJAMhfNkQqcjRngBmKVbrFarxpyTLGmIho2/2nmUsyoBYA6wT1VSTfMQRW6w==" saltValue="NcqsLVK311cekQXVifcFzg==" spinCount="100000" sheet="1" objects="1" scenarios="1" formatCells="0" formatColumns="0" formatRows="0" insertColumns="0" sort="0" autoFilter="0" pivotTables="0"/>
  <mergeCells count="6">
    <mergeCell ref="A1:D2"/>
    <mergeCell ref="A3:D3"/>
    <mergeCell ref="A5:D5"/>
    <mergeCell ref="A38:D38"/>
    <mergeCell ref="E5:F7"/>
    <mergeCell ref="E8:F8"/>
  </mergeCells>
  <hyperlinks>
    <hyperlink ref="E8" r:id="rId1" xr:uid="{F03629EA-E055-4DB0-AAF1-CCD0662D845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"/>
  <sheetViews>
    <sheetView workbookViewId="0">
      <pane ySplit="6" topLeftCell="A15" activePane="bottomLeft" state="frozen"/>
      <selection pane="bottomLeft" sqref="A1:H2"/>
    </sheetView>
  </sheetViews>
  <sheetFormatPr baseColWidth="10" defaultColWidth="8.796875" defaultRowHeight="13.8"/>
  <cols>
    <col min="1" max="1" width="5" style="13" customWidth="1"/>
    <col min="2" max="2" width="21.59765625" style="13" bestFit="1" customWidth="1"/>
    <col min="3" max="3" width="14.09765625" style="13" bestFit="1" customWidth="1"/>
    <col min="4" max="4" width="25" style="13" customWidth="1"/>
    <col min="5" max="8" width="18" style="13" customWidth="1"/>
    <col min="9" max="9" width="4.5" style="13" customWidth="1"/>
    <col min="10" max="10" width="41.19921875" style="13" customWidth="1"/>
    <col min="11" max="11" width="27.296875" style="13" customWidth="1"/>
    <col min="12" max="16384" width="8.796875" style="13"/>
  </cols>
  <sheetData>
    <row r="1" spans="1:11" ht="27" customHeight="1">
      <c r="A1" s="35" t="s">
        <v>150</v>
      </c>
      <c r="B1" s="35"/>
      <c r="C1" s="35"/>
      <c r="D1" s="35"/>
      <c r="E1" s="35"/>
      <c r="F1" s="35"/>
      <c r="G1" s="35"/>
      <c r="H1" s="35"/>
    </row>
    <row r="2" spans="1:11" ht="27" customHeight="1">
      <c r="A2" s="35"/>
      <c r="B2" s="35"/>
      <c r="C2" s="35"/>
      <c r="D2" s="35"/>
      <c r="E2" s="35"/>
      <c r="F2" s="35"/>
      <c r="G2" s="35"/>
      <c r="H2" s="35"/>
    </row>
    <row r="3" spans="1:11" ht="25.05" customHeight="1" thickBot="1">
      <c r="A3" s="36" t="s">
        <v>151</v>
      </c>
      <c r="B3" s="36"/>
      <c r="C3" s="36"/>
      <c r="D3" s="36"/>
      <c r="E3" s="36"/>
      <c r="F3" s="36"/>
      <c r="G3" s="36"/>
      <c r="H3" s="36"/>
    </row>
    <row r="4" spans="1:11" ht="22.05" customHeight="1">
      <c r="A4" s="37"/>
      <c r="B4" s="37"/>
      <c r="C4" s="37"/>
      <c r="D4" s="37"/>
      <c r="E4" s="37"/>
      <c r="F4" s="37"/>
      <c r="G4" s="37"/>
      <c r="H4" s="37"/>
      <c r="J4" s="21" t="s">
        <v>335</v>
      </c>
      <c r="K4" s="22"/>
    </row>
    <row r="5" spans="1:11" ht="22.05" customHeight="1">
      <c r="A5" s="37"/>
      <c r="B5" s="37"/>
      <c r="C5" s="37"/>
      <c r="D5" s="37"/>
      <c r="E5" s="37"/>
      <c r="F5" s="37"/>
      <c r="G5" s="37"/>
      <c r="H5" s="37"/>
      <c r="J5" s="23"/>
      <c r="K5" s="24"/>
    </row>
    <row r="6" spans="1:11" ht="37.950000000000003" customHeight="1" thickBot="1">
      <c r="A6" s="37"/>
      <c r="B6" s="38" t="s">
        <v>152</v>
      </c>
      <c r="C6" s="38" t="s">
        <v>153</v>
      </c>
      <c r="D6" s="37"/>
      <c r="E6" s="39" t="s">
        <v>154</v>
      </c>
      <c r="F6" s="39"/>
      <c r="G6" s="39"/>
      <c r="H6" s="39"/>
      <c r="J6" s="25"/>
      <c r="K6" s="26"/>
    </row>
    <row r="7" spans="1:11" ht="37.950000000000003" customHeight="1" thickBot="1">
      <c r="A7" s="37"/>
      <c r="B7" s="40" t="s">
        <v>155</v>
      </c>
      <c r="C7" s="41" t="s">
        <v>156</v>
      </c>
      <c r="D7" s="41"/>
      <c r="E7" s="42" t="s">
        <v>157</v>
      </c>
      <c r="F7" s="42"/>
      <c r="G7" s="42"/>
      <c r="H7" s="42"/>
      <c r="J7" s="27" t="s">
        <v>336</v>
      </c>
      <c r="K7" s="28"/>
    </row>
    <row r="8" spans="1:11" ht="37.950000000000003" customHeight="1">
      <c r="A8" s="37"/>
      <c r="B8" s="43" t="s">
        <v>158</v>
      </c>
      <c r="C8" s="41" t="s">
        <v>159</v>
      </c>
      <c r="D8" s="41"/>
      <c r="E8" s="44" t="s">
        <v>160</v>
      </c>
      <c r="F8" s="44"/>
      <c r="G8" s="44"/>
      <c r="H8" s="44"/>
    </row>
    <row r="9" spans="1:11" ht="37.950000000000003" customHeight="1">
      <c r="A9" s="37"/>
      <c r="B9" s="40" t="s">
        <v>161</v>
      </c>
      <c r="C9" s="41">
        <v>35</v>
      </c>
      <c r="D9" s="41"/>
      <c r="E9" s="42" t="s">
        <v>162</v>
      </c>
      <c r="F9" s="42"/>
      <c r="G9" s="42"/>
      <c r="H9" s="42"/>
    </row>
    <row r="10" spans="1:11" ht="37.950000000000003" customHeight="1">
      <c r="A10" s="37"/>
      <c r="B10" s="43" t="s">
        <v>163</v>
      </c>
      <c r="C10" s="41" t="s">
        <v>164</v>
      </c>
      <c r="D10" s="41"/>
      <c r="E10" s="44" t="s">
        <v>165</v>
      </c>
      <c r="F10" s="44"/>
      <c r="G10" s="44"/>
      <c r="H10" s="44"/>
    </row>
    <row r="11" spans="1:11" ht="37.950000000000003" customHeight="1">
      <c r="A11" s="37"/>
      <c r="B11" s="40" t="s">
        <v>166</v>
      </c>
      <c r="C11" s="41" t="s">
        <v>167</v>
      </c>
      <c r="D11" s="41"/>
      <c r="E11" s="42" t="s">
        <v>168</v>
      </c>
      <c r="F11" s="42"/>
      <c r="G11" s="42"/>
      <c r="H11" s="42"/>
    </row>
    <row r="12" spans="1:11" ht="37.950000000000003" customHeight="1">
      <c r="A12" s="37"/>
      <c r="B12" s="43" t="s">
        <v>169</v>
      </c>
      <c r="C12" s="41" t="s">
        <v>170</v>
      </c>
      <c r="D12" s="41"/>
      <c r="E12" s="44" t="s">
        <v>171</v>
      </c>
      <c r="F12" s="44"/>
      <c r="G12" s="44"/>
      <c r="H12" s="44"/>
    </row>
    <row r="13" spans="1:11" ht="46.05" customHeight="1">
      <c r="A13" s="37"/>
      <c r="B13" s="40" t="s">
        <v>172</v>
      </c>
      <c r="C13" s="41" t="s">
        <v>173</v>
      </c>
      <c r="D13" s="41"/>
      <c r="E13" s="42" t="s">
        <v>174</v>
      </c>
      <c r="F13" s="42"/>
      <c r="G13" s="42"/>
      <c r="H13" s="42"/>
    </row>
    <row r="14" spans="1:11" ht="37.950000000000003" customHeight="1">
      <c r="A14" s="37"/>
      <c r="B14" s="43" t="s">
        <v>175</v>
      </c>
      <c r="C14" s="41" t="s">
        <v>176</v>
      </c>
      <c r="D14" s="41"/>
      <c r="E14" s="44" t="s">
        <v>177</v>
      </c>
      <c r="F14" s="44"/>
      <c r="G14" s="44"/>
      <c r="H14" s="44"/>
    </row>
    <row r="15" spans="1:11" ht="37.950000000000003" customHeight="1">
      <c r="A15" s="37"/>
      <c r="B15" s="40" t="s">
        <v>178</v>
      </c>
      <c r="C15" s="41" t="s">
        <v>72</v>
      </c>
      <c r="D15" s="41"/>
      <c r="E15" s="42" t="s">
        <v>179</v>
      </c>
      <c r="F15" s="42"/>
      <c r="G15" s="42"/>
      <c r="H15" s="42"/>
    </row>
    <row r="16" spans="1:11" ht="37.950000000000003" customHeight="1">
      <c r="A16" s="37"/>
      <c r="B16" s="43" t="s">
        <v>180</v>
      </c>
      <c r="C16" s="41" t="s">
        <v>181</v>
      </c>
      <c r="D16" s="41"/>
      <c r="E16" s="44" t="s">
        <v>182</v>
      </c>
      <c r="F16" s="44"/>
      <c r="G16" s="44"/>
      <c r="H16" s="44"/>
    </row>
    <row r="17" spans="1:8" ht="46.05" customHeight="1">
      <c r="A17" s="37"/>
      <c r="B17" s="40" t="s">
        <v>183</v>
      </c>
      <c r="C17" s="41" t="s">
        <v>184</v>
      </c>
      <c r="D17" s="41"/>
      <c r="E17" s="42" t="s">
        <v>185</v>
      </c>
      <c r="F17" s="42"/>
      <c r="G17" s="42"/>
      <c r="H17" s="42"/>
    </row>
    <row r="18" spans="1:8" ht="46.05" customHeight="1">
      <c r="A18" s="37"/>
      <c r="B18" s="43" t="s">
        <v>186</v>
      </c>
      <c r="C18" s="41" t="s">
        <v>187</v>
      </c>
      <c r="D18" s="41"/>
      <c r="E18" s="44" t="s">
        <v>188</v>
      </c>
      <c r="F18" s="44"/>
      <c r="G18" s="44"/>
      <c r="H18" s="44"/>
    </row>
    <row r="19" spans="1:8" ht="28.95" customHeight="1">
      <c r="A19" s="37"/>
      <c r="B19" s="45" t="s">
        <v>189</v>
      </c>
      <c r="C19" s="46" t="str">
        <f>IF(OR(TRIM(C7)="",C9="",TRIM(C12)="",C14="",C15="",C16=""),"FALTA INFORMACIÓN",IF(IFERROR(AND(ISNUMBER(C9),C9&gt;=1,C9&lt;=1000000,MOD(C9,1)=0,OR(C14="Estable",C14="Mixto",C14="Cambiante"),OR(C15="Ápice estratégico",C15="Línea media",C15="Núcleo operativo",C15="Tecnoestructura",C15="Personal de apoyo"),OR(C16="Baja",C16="Media",C16="Alta")),FALSE),"COMPLETO","REVISAR DATOS"))</f>
        <v>COMPLETO</v>
      </c>
      <c r="D19" s="47"/>
      <c r="E19" s="48" t="s">
        <v>190</v>
      </c>
      <c r="F19" s="47"/>
      <c r="G19" s="47"/>
      <c r="H19" s="47"/>
    </row>
    <row r="20" spans="1:8" ht="22.05" customHeight="1">
      <c r="A20" s="37"/>
      <c r="B20" s="37"/>
      <c r="C20" s="37"/>
      <c r="D20" s="37"/>
      <c r="E20" s="37"/>
      <c r="F20" s="37"/>
      <c r="G20" s="37"/>
      <c r="H20" s="37"/>
    </row>
    <row r="21" spans="1:8" ht="28.05" customHeight="1">
      <c r="A21" s="37"/>
      <c r="B21" s="49" t="s">
        <v>191</v>
      </c>
      <c r="C21" s="49"/>
      <c r="D21" s="49"/>
      <c r="E21" s="49"/>
      <c r="F21" s="49"/>
      <c r="G21" s="49"/>
      <c r="H21" s="49"/>
    </row>
    <row r="22" spans="1:8" ht="27" customHeight="1">
      <c r="A22" s="37"/>
      <c r="B22" s="42" t="s">
        <v>192</v>
      </c>
      <c r="C22" s="42"/>
      <c r="D22" s="42"/>
      <c r="E22" s="42"/>
      <c r="F22" s="42"/>
      <c r="G22" s="42"/>
      <c r="H22" s="42"/>
    </row>
    <row r="23" spans="1:8" ht="27" customHeight="1">
      <c r="A23" s="37"/>
      <c r="B23" s="42"/>
      <c r="C23" s="42"/>
      <c r="D23" s="42"/>
      <c r="E23" s="42"/>
      <c r="F23" s="42"/>
      <c r="G23" s="42"/>
      <c r="H23" s="42"/>
    </row>
    <row r="24" spans="1:8" ht="27" customHeight="1">
      <c r="A24" s="37"/>
      <c r="B24" s="42"/>
      <c r="C24" s="42"/>
      <c r="D24" s="42"/>
      <c r="E24" s="42"/>
      <c r="F24" s="42"/>
      <c r="G24" s="42"/>
      <c r="H24" s="42"/>
    </row>
    <row r="25" spans="1:8" ht="22.05" customHeight="1">
      <c r="A25" s="37"/>
      <c r="B25" s="37"/>
      <c r="C25" s="37"/>
      <c r="D25" s="37"/>
      <c r="E25" s="37"/>
      <c r="F25" s="37"/>
      <c r="G25" s="37"/>
      <c r="H25" s="37"/>
    </row>
  </sheetData>
  <sheetProtection algorithmName="SHA-512" hashValue="yRhAB7wpvpa17q+EN0l1ptj64RSePPS7F4QyXVftPfhIOAmKx7+iwS713fox8bSR6Mx0/UZ8HcavBOWTzj/U7w==" saltValue="r0hcYC9ixRngzTx6xXHPbw==" spinCount="100000" sheet="1" objects="1" scenarios="1" formatCells="0" formatColumns="0" formatRows="0" insertColumns="0" insertRows="0" sort="0" autoFilter="0" pivotTables="0"/>
  <mergeCells count="33">
    <mergeCell ref="B22:H24"/>
    <mergeCell ref="C19:D19"/>
    <mergeCell ref="E19:H19"/>
    <mergeCell ref="J4:K6"/>
    <mergeCell ref="J7:K7"/>
    <mergeCell ref="C17:D17"/>
    <mergeCell ref="E17:H17"/>
    <mergeCell ref="C18:D18"/>
    <mergeCell ref="E18:H18"/>
    <mergeCell ref="B21:H21"/>
    <mergeCell ref="C14:D14"/>
    <mergeCell ref="E14:H14"/>
    <mergeCell ref="C15:D15"/>
    <mergeCell ref="E15:H15"/>
    <mergeCell ref="C16:D16"/>
    <mergeCell ref="E16:H16"/>
    <mergeCell ref="C11:D11"/>
    <mergeCell ref="E11:H11"/>
    <mergeCell ref="C12:D12"/>
    <mergeCell ref="E12:H12"/>
    <mergeCell ref="C13:D13"/>
    <mergeCell ref="E13:H13"/>
    <mergeCell ref="C8:D8"/>
    <mergeCell ref="E8:H8"/>
    <mergeCell ref="C9:D9"/>
    <mergeCell ref="E9:H9"/>
    <mergeCell ref="C10:D10"/>
    <mergeCell ref="E10:H10"/>
    <mergeCell ref="A1:H2"/>
    <mergeCell ref="A3:H3"/>
    <mergeCell ref="E6:H6"/>
    <mergeCell ref="C7:D7"/>
    <mergeCell ref="E7:H7"/>
  </mergeCells>
  <conditionalFormatting sqref="C19">
    <cfRule type="expression" dxfId="7" priority="1">
      <formula>LEFT(C19,7)="REVISAR"</formula>
    </cfRule>
    <cfRule type="expression" dxfId="6" priority="2">
      <formula>LEFT(C19,5)="FALTA"</formula>
    </cfRule>
  </conditionalFormatting>
  <dataValidations count="4">
    <dataValidation type="list" sqref="C14" xr:uid="{00000000-0002-0000-0200-000000000000}">
      <formula1>"Estable,Mixto,Cambiante"</formula1>
    </dataValidation>
    <dataValidation type="list" sqref="C15" xr:uid="{00000000-0002-0000-0200-000001000000}">
      <formula1>"Ápice estratégico,Línea media,Núcleo operativo,Tecnoestructura,Personal de apoyo"</formula1>
    </dataValidation>
    <dataValidation type="list" sqref="C16" xr:uid="{00000000-0002-0000-0200-000002000000}">
      <formula1>"Baja,Media,Alta"</formula1>
    </dataValidation>
    <dataValidation type="whole" sqref="C9" xr:uid="{00000000-0002-0000-0200-000003000000}">
      <formula1>1</formula1>
      <formula2>1000000</formula2>
    </dataValidation>
  </dataValidations>
  <hyperlinks>
    <hyperlink ref="J7" r:id="rId1" xr:uid="{2FC96E5E-FFC8-47F1-882A-04E0F7B55032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"/>
  <sheetViews>
    <sheetView workbookViewId="0">
      <pane ySplit="9" topLeftCell="A17" activePane="bottomLeft" state="frozen"/>
      <selection pane="bottomLeft" activeCell="F6" sqref="F6"/>
    </sheetView>
  </sheetViews>
  <sheetFormatPr baseColWidth="10" defaultColWidth="8.796875" defaultRowHeight="13.8"/>
  <cols>
    <col min="1" max="1" width="8" style="13" customWidth="1"/>
    <col min="2" max="2" width="26" style="13" customWidth="1"/>
    <col min="3" max="3" width="52" style="13" customWidth="1"/>
    <col min="4" max="4" width="36" style="13" customWidth="1"/>
    <col min="5" max="5" width="15" style="13" customWidth="1"/>
    <col min="6" max="6" width="21" style="13" customWidth="1"/>
    <col min="7" max="7" width="4.5" style="13" customWidth="1"/>
    <col min="8" max="8" width="32.09765625" style="13" customWidth="1"/>
    <col min="9" max="9" width="36.09765625" style="13" customWidth="1"/>
    <col min="10" max="16384" width="8.796875" style="13"/>
  </cols>
  <sheetData>
    <row r="1" spans="1:9">
      <c r="A1" s="35" t="s">
        <v>193</v>
      </c>
      <c r="B1" s="35"/>
      <c r="C1" s="35"/>
      <c r="D1" s="35"/>
      <c r="E1" s="35"/>
      <c r="F1" s="35"/>
    </row>
    <row r="2" spans="1:9">
      <c r="A2" s="35"/>
      <c r="B2" s="35"/>
      <c r="C2" s="35"/>
      <c r="D2" s="35"/>
      <c r="E2" s="35"/>
      <c r="F2" s="35"/>
    </row>
    <row r="3" spans="1:9">
      <c r="A3" s="36" t="s">
        <v>194</v>
      </c>
      <c r="B3" s="36"/>
      <c r="C3" s="36"/>
      <c r="D3" s="36"/>
      <c r="E3" s="36"/>
      <c r="F3" s="36"/>
    </row>
    <row r="4" spans="1:9">
      <c r="A4" s="37"/>
      <c r="B4" s="37"/>
      <c r="C4" s="37"/>
      <c r="D4" s="37"/>
      <c r="E4" s="37"/>
      <c r="F4" s="37"/>
    </row>
    <row r="5" spans="1:9" ht="14.4" thickBot="1">
      <c r="A5" s="42" t="s">
        <v>195</v>
      </c>
      <c r="B5" s="42"/>
      <c r="C5" s="42"/>
      <c r="D5" s="42"/>
      <c r="E5" s="50" t="s">
        <v>196</v>
      </c>
      <c r="F5" s="37"/>
    </row>
    <row r="6" spans="1:9" ht="24.6" customHeight="1">
      <c r="A6" s="42"/>
      <c r="B6" s="42"/>
      <c r="C6" s="42"/>
      <c r="D6" s="42"/>
      <c r="E6" s="50" t="s">
        <v>197</v>
      </c>
      <c r="F6" s="51">
        <f>COUNTIF(F10:F29,"No observado")+COUNTIF(F10:F29,"Ocasional")+COUNTIF(F10:F29,"Frecuente")+COUNTIF(F10:F29,"Predominante")</f>
        <v>20</v>
      </c>
      <c r="H6" s="21" t="s">
        <v>335</v>
      </c>
      <c r="I6" s="22"/>
    </row>
    <row r="7" spans="1:9" ht="24.6" customHeight="1">
      <c r="A7" s="37"/>
      <c r="B7" s="37"/>
      <c r="C7" s="37"/>
      <c r="D7" s="37"/>
      <c r="E7" s="50" t="s">
        <v>198</v>
      </c>
      <c r="F7" s="51" t="str">
        <f>IF(F6=20,"COMPLETO",IF(COUNTA(E10:E29)&gt;F6,"REVISAR DATOS","FALTA INFORMACIÓN"))</f>
        <v>COMPLETO</v>
      </c>
      <c r="H7" s="23"/>
      <c r="I7" s="24"/>
    </row>
    <row r="8" spans="1:9" ht="24.6" customHeight="1" thickBot="1">
      <c r="A8" s="37"/>
      <c r="B8" s="37"/>
      <c r="C8" s="37"/>
      <c r="D8" s="37"/>
      <c r="E8" s="37"/>
      <c r="F8" s="37"/>
      <c r="H8" s="25"/>
      <c r="I8" s="26"/>
    </row>
    <row r="9" spans="1:9" ht="17.399999999999999" thickBot="1">
      <c r="A9" s="38" t="s">
        <v>199</v>
      </c>
      <c r="B9" s="38" t="s">
        <v>200</v>
      </c>
      <c r="C9" s="38" t="s">
        <v>201</v>
      </c>
      <c r="D9" s="38" t="s">
        <v>202</v>
      </c>
      <c r="E9" s="38" t="s">
        <v>203</v>
      </c>
      <c r="F9" s="38" t="s">
        <v>204</v>
      </c>
      <c r="H9" s="27" t="s">
        <v>336</v>
      </c>
      <c r="I9" s="28"/>
    </row>
    <row r="10" spans="1:9">
      <c r="A10" s="52" t="s">
        <v>205</v>
      </c>
      <c r="B10" s="40" t="s">
        <v>56</v>
      </c>
      <c r="C10" s="40" t="s">
        <v>206</v>
      </c>
      <c r="D10" s="53" t="s">
        <v>207</v>
      </c>
      <c r="E10" s="54">
        <v>3</v>
      </c>
      <c r="F10" s="55" t="str">
        <f t="shared" ref="F10:F29" si="0">IF(COUNTA(E10)=0,"Sin responder",IF(E10&amp;""="0","No observado",IF(E10&amp;""="1","Ocasional",IF(E10&amp;""="2","Frecuente",IF(E10&amp;""="3","Predominante","REVISAR: valor 0–3")))))</f>
        <v>Predominante</v>
      </c>
    </row>
    <row r="11" spans="1:9" ht="26.4">
      <c r="A11" s="52" t="s">
        <v>208</v>
      </c>
      <c r="B11" s="40" t="s">
        <v>56</v>
      </c>
      <c r="C11" s="40" t="s">
        <v>209</v>
      </c>
      <c r="D11" s="53" t="s">
        <v>210</v>
      </c>
      <c r="E11" s="54">
        <v>3</v>
      </c>
      <c r="F11" s="55" t="str">
        <f t="shared" si="0"/>
        <v>Predominante</v>
      </c>
    </row>
    <row r="12" spans="1:9">
      <c r="A12" s="56" t="s">
        <v>211</v>
      </c>
      <c r="B12" s="43" t="s">
        <v>56</v>
      </c>
      <c r="C12" s="43" t="s">
        <v>212</v>
      </c>
      <c r="D12" s="53" t="s">
        <v>213</v>
      </c>
      <c r="E12" s="54">
        <v>2</v>
      </c>
      <c r="F12" s="57" t="str">
        <f t="shared" si="0"/>
        <v>Frecuente</v>
      </c>
    </row>
    <row r="13" spans="1:9">
      <c r="A13" s="56" t="s">
        <v>214</v>
      </c>
      <c r="B13" s="43" t="s">
        <v>56</v>
      </c>
      <c r="C13" s="43" t="s">
        <v>215</v>
      </c>
      <c r="D13" s="53" t="s">
        <v>216</v>
      </c>
      <c r="E13" s="54">
        <v>3</v>
      </c>
      <c r="F13" s="57" t="str">
        <f t="shared" si="0"/>
        <v>Predominante</v>
      </c>
    </row>
    <row r="14" spans="1:9" ht="26.4">
      <c r="A14" s="56" t="s">
        <v>217</v>
      </c>
      <c r="B14" s="43" t="s">
        <v>60</v>
      </c>
      <c r="C14" s="43" t="s">
        <v>218</v>
      </c>
      <c r="D14" s="53" t="s">
        <v>219</v>
      </c>
      <c r="E14" s="54">
        <v>3</v>
      </c>
      <c r="F14" s="57" t="str">
        <f t="shared" si="0"/>
        <v>Predominante</v>
      </c>
    </row>
    <row r="15" spans="1:9" ht="26.4">
      <c r="A15" s="56" t="s">
        <v>220</v>
      </c>
      <c r="B15" s="43" t="s">
        <v>60</v>
      </c>
      <c r="C15" s="43" t="s">
        <v>221</v>
      </c>
      <c r="D15" s="53" t="s">
        <v>222</v>
      </c>
      <c r="E15" s="54">
        <v>2</v>
      </c>
      <c r="F15" s="57" t="str">
        <f t="shared" si="0"/>
        <v>Frecuente</v>
      </c>
    </row>
    <row r="16" spans="1:9">
      <c r="A16" s="52" t="s">
        <v>223</v>
      </c>
      <c r="B16" s="40" t="s">
        <v>60</v>
      </c>
      <c r="C16" s="40" t="s">
        <v>224</v>
      </c>
      <c r="D16" s="53" t="s">
        <v>225</v>
      </c>
      <c r="E16" s="54">
        <v>3</v>
      </c>
      <c r="F16" s="55" t="str">
        <f t="shared" si="0"/>
        <v>Predominante</v>
      </c>
    </row>
    <row r="17" spans="1:6">
      <c r="A17" s="52" t="s">
        <v>226</v>
      </c>
      <c r="B17" s="40" t="s">
        <v>60</v>
      </c>
      <c r="C17" s="40" t="s">
        <v>227</v>
      </c>
      <c r="D17" s="53" t="s">
        <v>228</v>
      </c>
      <c r="E17" s="54">
        <v>2</v>
      </c>
      <c r="F17" s="55" t="str">
        <f t="shared" si="0"/>
        <v>Frecuente</v>
      </c>
    </row>
    <row r="18" spans="1:6">
      <c r="A18" s="52" t="s">
        <v>229</v>
      </c>
      <c r="B18" s="40" t="s">
        <v>63</v>
      </c>
      <c r="C18" s="40" t="s">
        <v>230</v>
      </c>
      <c r="D18" s="53" t="s">
        <v>231</v>
      </c>
      <c r="E18" s="54">
        <v>1</v>
      </c>
      <c r="F18" s="55" t="str">
        <f t="shared" si="0"/>
        <v>Ocasional</v>
      </c>
    </row>
    <row r="19" spans="1:6">
      <c r="A19" s="52" t="s">
        <v>232</v>
      </c>
      <c r="B19" s="40" t="s">
        <v>63</v>
      </c>
      <c r="C19" s="40" t="s">
        <v>233</v>
      </c>
      <c r="D19" s="53" t="s">
        <v>234</v>
      </c>
      <c r="E19" s="54">
        <v>1</v>
      </c>
      <c r="F19" s="55" t="str">
        <f t="shared" si="0"/>
        <v>Ocasional</v>
      </c>
    </row>
    <row r="20" spans="1:6">
      <c r="A20" s="56" t="s">
        <v>235</v>
      </c>
      <c r="B20" s="43" t="s">
        <v>63</v>
      </c>
      <c r="C20" s="43" t="s">
        <v>236</v>
      </c>
      <c r="D20" s="53" t="s">
        <v>237</v>
      </c>
      <c r="E20" s="54">
        <v>0</v>
      </c>
      <c r="F20" s="57" t="str">
        <f t="shared" si="0"/>
        <v>No observado</v>
      </c>
    </row>
    <row r="21" spans="1:6">
      <c r="A21" s="56" t="s">
        <v>238</v>
      </c>
      <c r="B21" s="43" t="s">
        <v>63</v>
      </c>
      <c r="C21" s="43" t="s">
        <v>239</v>
      </c>
      <c r="D21" s="53" t="s">
        <v>240</v>
      </c>
      <c r="E21" s="54">
        <v>2</v>
      </c>
      <c r="F21" s="57" t="str">
        <f t="shared" si="0"/>
        <v>Frecuente</v>
      </c>
    </row>
    <row r="22" spans="1:6">
      <c r="A22" s="56" t="s">
        <v>241</v>
      </c>
      <c r="B22" s="43" t="s">
        <v>66</v>
      </c>
      <c r="C22" s="43" t="s">
        <v>242</v>
      </c>
      <c r="D22" s="53" t="s">
        <v>243</v>
      </c>
      <c r="E22" s="54">
        <v>1</v>
      </c>
      <c r="F22" s="57" t="str">
        <f t="shared" si="0"/>
        <v>Ocasional</v>
      </c>
    </row>
    <row r="23" spans="1:6">
      <c r="A23" s="56" t="s">
        <v>244</v>
      </c>
      <c r="B23" s="43" t="s">
        <v>66</v>
      </c>
      <c r="C23" s="43" t="s">
        <v>245</v>
      </c>
      <c r="D23" s="53" t="s">
        <v>246</v>
      </c>
      <c r="E23" s="54">
        <v>1</v>
      </c>
      <c r="F23" s="57" t="str">
        <f t="shared" si="0"/>
        <v>Ocasional</v>
      </c>
    </row>
    <row r="24" spans="1:6">
      <c r="A24" s="52" t="s">
        <v>247</v>
      </c>
      <c r="B24" s="40" t="s">
        <v>66</v>
      </c>
      <c r="C24" s="40" t="s">
        <v>248</v>
      </c>
      <c r="D24" s="53" t="s">
        <v>249</v>
      </c>
      <c r="E24" s="54">
        <v>1</v>
      </c>
      <c r="F24" s="55" t="str">
        <f t="shared" si="0"/>
        <v>Ocasional</v>
      </c>
    </row>
    <row r="25" spans="1:6" ht="26.4">
      <c r="A25" s="52" t="s">
        <v>250</v>
      </c>
      <c r="B25" s="40" t="s">
        <v>66</v>
      </c>
      <c r="C25" s="40" t="s">
        <v>251</v>
      </c>
      <c r="D25" s="53" t="s">
        <v>252</v>
      </c>
      <c r="E25" s="54">
        <v>2</v>
      </c>
      <c r="F25" s="55" t="str">
        <f t="shared" si="0"/>
        <v>Frecuente</v>
      </c>
    </row>
    <row r="26" spans="1:6" ht="26.4">
      <c r="A26" s="52" t="s">
        <v>253</v>
      </c>
      <c r="B26" s="40" t="s">
        <v>69</v>
      </c>
      <c r="C26" s="40" t="s">
        <v>254</v>
      </c>
      <c r="D26" s="53" t="s">
        <v>255</v>
      </c>
      <c r="E26" s="54">
        <v>2</v>
      </c>
      <c r="F26" s="55" t="str">
        <f t="shared" si="0"/>
        <v>Frecuente</v>
      </c>
    </row>
    <row r="27" spans="1:6" ht="26.4">
      <c r="A27" s="52" t="s">
        <v>256</v>
      </c>
      <c r="B27" s="40" t="s">
        <v>69</v>
      </c>
      <c r="C27" s="40" t="s">
        <v>257</v>
      </c>
      <c r="D27" s="53" t="s">
        <v>258</v>
      </c>
      <c r="E27" s="54">
        <v>1</v>
      </c>
      <c r="F27" s="55" t="str">
        <f t="shared" si="0"/>
        <v>Ocasional</v>
      </c>
    </row>
    <row r="28" spans="1:6" ht="26.4">
      <c r="A28" s="56" t="s">
        <v>259</v>
      </c>
      <c r="B28" s="43" t="s">
        <v>69</v>
      </c>
      <c r="C28" s="43" t="s">
        <v>260</v>
      </c>
      <c r="D28" s="53" t="s">
        <v>261</v>
      </c>
      <c r="E28" s="54">
        <v>2</v>
      </c>
      <c r="F28" s="57" t="str">
        <f t="shared" si="0"/>
        <v>Frecuente</v>
      </c>
    </row>
    <row r="29" spans="1:6" ht="26.4">
      <c r="A29" s="56" t="s">
        <v>262</v>
      </c>
      <c r="B29" s="43" t="s">
        <v>69</v>
      </c>
      <c r="C29" s="43" t="s">
        <v>263</v>
      </c>
      <c r="D29" s="53" t="s">
        <v>264</v>
      </c>
      <c r="E29" s="54">
        <v>2</v>
      </c>
      <c r="F29" s="57" t="str">
        <f t="shared" si="0"/>
        <v>Frecuente</v>
      </c>
    </row>
    <row r="30" spans="1:6">
      <c r="A30" s="37"/>
      <c r="B30" s="37"/>
      <c r="C30" s="37"/>
      <c r="D30" s="37"/>
      <c r="E30" s="37"/>
      <c r="F30" s="37"/>
    </row>
    <row r="31" spans="1:6">
      <c r="A31" s="37"/>
      <c r="B31" s="37"/>
      <c r="C31" s="37"/>
      <c r="D31" s="37"/>
      <c r="E31" s="37"/>
      <c r="F31" s="37"/>
    </row>
    <row r="32" spans="1:6">
      <c r="A32" s="49" t="s">
        <v>265</v>
      </c>
      <c r="B32" s="49"/>
      <c r="C32" s="49"/>
      <c r="D32" s="49"/>
      <c r="E32" s="49"/>
      <c r="F32" s="49"/>
    </row>
    <row r="33" spans="1:6">
      <c r="A33" s="42" t="s">
        <v>266</v>
      </c>
      <c r="B33" s="42"/>
      <c r="C33" s="42"/>
      <c r="D33" s="42"/>
      <c r="E33" s="42"/>
      <c r="F33" s="42"/>
    </row>
    <row r="34" spans="1:6">
      <c r="A34" s="42"/>
      <c r="B34" s="42"/>
      <c r="C34" s="42"/>
      <c r="D34" s="42"/>
      <c r="E34" s="42"/>
      <c r="F34" s="42"/>
    </row>
    <row r="35" spans="1:6">
      <c r="A35" s="42"/>
      <c r="B35" s="42"/>
      <c r="C35" s="42"/>
      <c r="D35" s="42"/>
      <c r="E35" s="42"/>
      <c r="F35" s="42"/>
    </row>
    <row r="36" spans="1:6">
      <c r="A36" s="58"/>
      <c r="B36" s="58"/>
      <c r="C36" s="58"/>
      <c r="D36" s="58"/>
      <c r="E36" s="58"/>
      <c r="F36" s="58"/>
    </row>
    <row r="37" spans="1:6">
      <c r="A37" s="58"/>
      <c r="B37" s="58"/>
      <c r="C37" s="58"/>
      <c r="D37" s="58"/>
      <c r="E37" s="58"/>
      <c r="F37" s="58"/>
    </row>
    <row r="38" spans="1:6">
      <c r="A38" s="58"/>
      <c r="B38" s="58"/>
      <c r="C38" s="58"/>
      <c r="D38" s="58"/>
      <c r="E38" s="58"/>
      <c r="F38" s="58"/>
    </row>
    <row r="39" spans="1:6">
      <c r="A39" s="58"/>
      <c r="B39" s="58"/>
      <c r="C39" s="58"/>
      <c r="D39" s="58"/>
      <c r="E39" s="58"/>
      <c r="F39" s="58"/>
    </row>
  </sheetData>
  <sheetProtection algorithmName="SHA-512" hashValue="T5BrHxrx1UwVOkHmQtJiUA9IBZCpZoNXu4N8k+32S74PziX5WZOVDvANMG1RwJE0DannNIyBcMubWclgs+cFvg==" saltValue="3U9KbH8hgJoYypwROjQE/Q==" spinCount="100000" sheet="1" objects="1" scenarios="1" formatCells="0" formatColumns="0" formatRows="0" insertColumns="0" insertRows="0" sort="0" autoFilter="0" pivotTables="0"/>
  <mergeCells count="7">
    <mergeCell ref="H6:I8"/>
    <mergeCell ref="H9:I9"/>
    <mergeCell ref="A1:F2"/>
    <mergeCell ref="A3:F3"/>
    <mergeCell ref="A5:D6"/>
    <mergeCell ref="A32:F32"/>
    <mergeCell ref="A33:F35"/>
  </mergeCells>
  <conditionalFormatting sqref="F7">
    <cfRule type="expression" dxfId="5" priority="1">
      <formula>LEFT(F7,7)="REVISAR"</formula>
    </cfRule>
    <cfRule type="expression" dxfId="4" priority="2">
      <formula>LEFT(F7,5)="FALTA"</formula>
    </cfRule>
  </conditionalFormatting>
  <conditionalFormatting sqref="F10:F29">
    <cfRule type="expression" dxfId="3" priority="3">
      <formula>LEFT(F10,7)="REVISAR"</formula>
    </cfRule>
    <cfRule type="expression" dxfId="2" priority="4">
      <formula>LEFT(F10,5)="FALTA"</formula>
    </cfRule>
  </conditionalFormatting>
  <dataValidations count="1">
    <dataValidation type="list" sqref="E10:E29" xr:uid="{00000000-0002-0000-0300-000000000000}">
      <formula1>"0,1,2,3"</formula1>
    </dataValidation>
  </dataValidations>
  <hyperlinks>
    <hyperlink ref="H9" r:id="rId1" xr:uid="{87D6D5D5-E159-4D49-A489-AAD1B3FACA3F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workbookViewId="0">
      <pane ySplit="8" topLeftCell="A9" activePane="bottomLeft" state="frozen"/>
      <selection pane="bottomLeft" activeCell="F38" sqref="F38"/>
    </sheetView>
  </sheetViews>
  <sheetFormatPr baseColWidth="10" defaultColWidth="8.796875" defaultRowHeight="13.8"/>
  <cols>
    <col min="1" max="1" width="22.69921875" style="13" bestFit="1" customWidth="1"/>
    <col min="2" max="2" width="23.796875" style="13" bestFit="1" customWidth="1"/>
    <col min="3" max="3" width="17.19921875" style="13" bestFit="1" customWidth="1"/>
    <col min="4" max="4" width="10.796875" style="13" bestFit="1" customWidth="1"/>
    <col min="5" max="5" width="11.296875" style="13" bestFit="1" customWidth="1"/>
    <col min="6" max="6" width="18.59765625" style="13" bestFit="1" customWidth="1"/>
    <col min="7" max="7" width="37.296875" style="13" bestFit="1" customWidth="1"/>
    <col min="8" max="8" width="3.69921875" style="13" customWidth="1"/>
    <col min="9" max="9" width="43.09765625" style="13" customWidth="1"/>
    <col min="10" max="10" width="40.09765625" style="13" customWidth="1"/>
    <col min="11" max="16384" width="8.796875" style="13"/>
  </cols>
  <sheetData>
    <row r="1" spans="1:10">
      <c r="A1" s="35" t="s">
        <v>267</v>
      </c>
      <c r="B1" s="35"/>
      <c r="C1" s="35"/>
      <c r="D1" s="35"/>
      <c r="E1" s="35"/>
      <c r="F1" s="35"/>
      <c r="G1" s="35"/>
    </row>
    <row r="2" spans="1:10">
      <c r="A2" s="35"/>
      <c r="B2" s="35"/>
      <c r="C2" s="35"/>
      <c r="D2" s="35"/>
      <c r="E2" s="35"/>
      <c r="F2" s="35"/>
      <c r="G2" s="35"/>
    </row>
    <row r="3" spans="1:10">
      <c r="A3" s="36" t="s">
        <v>268</v>
      </c>
      <c r="B3" s="36"/>
      <c r="C3" s="36"/>
      <c r="D3" s="36"/>
      <c r="E3" s="36"/>
      <c r="F3" s="36"/>
      <c r="G3" s="36"/>
    </row>
    <row r="4" spans="1:10" ht="14.4" thickBot="1">
      <c r="A4" s="37"/>
      <c r="B4" s="37"/>
      <c r="C4" s="37"/>
      <c r="D4" s="37"/>
      <c r="E4" s="37"/>
      <c r="F4" s="37"/>
      <c r="G4" s="37"/>
    </row>
    <row r="5" spans="1:10" ht="23.4" customHeight="1">
      <c r="A5" s="42" t="s">
        <v>269</v>
      </c>
      <c r="B5" s="42"/>
      <c r="C5" s="42"/>
      <c r="D5" s="42"/>
      <c r="E5" s="42"/>
      <c r="F5" s="42"/>
      <c r="G5" s="42"/>
      <c r="I5" s="21" t="s">
        <v>335</v>
      </c>
      <c r="J5" s="22"/>
    </row>
    <row r="6" spans="1:10" ht="23.4" customHeight="1">
      <c r="A6" s="42"/>
      <c r="B6" s="42"/>
      <c r="C6" s="42"/>
      <c r="D6" s="42"/>
      <c r="E6" s="42"/>
      <c r="F6" s="42"/>
      <c r="G6" s="42"/>
      <c r="I6" s="23"/>
      <c r="J6" s="24"/>
    </row>
    <row r="7" spans="1:10" ht="23.4" customHeight="1" thickBot="1">
      <c r="A7" s="37"/>
      <c r="B7" s="37"/>
      <c r="C7" s="37"/>
      <c r="D7" s="37"/>
      <c r="E7" s="37"/>
      <c r="F7" s="37"/>
      <c r="G7" s="37"/>
      <c r="I7" s="25"/>
      <c r="J7" s="26"/>
    </row>
    <row r="8" spans="1:10" ht="27" thickBot="1">
      <c r="A8" s="38" t="s">
        <v>270</v>
      </c>
      <c r="B8" s="38" t="s">
        <v>271</v>
      </c>
      <c r="C8" s="38" t="s">
        <v>272</v>
      </c>
      <c r="D8" s="38" t="s">
        <v>273</v>
      </c>
      <c r="E8" s="38" t="s">
        <v>274</v>
      </c>
      <c r="F8" s="38" t="s">
        <v>275</v>
      </c>
      <c r="G8" s="38" t="s">
        <v>276</v>
      </c>
      <c r="I8" s="27" t="s">
        <v>336</v>
      </c>
      <c r="J8" s="28"/>
    </row>
    <row r="9" spans="1:10">
      <c r="A9" s="52" t="s">
        <v>88</v>
      </c>
      <c r="B9" s="40" t="s">
        <v>56</v>
      </c>
      <c r="C9" s="40" t="s">
        <v>72</v>
      </c>
      <c r="D9" s="59">
        <f>IF(OR('4 Diagnostico'!$F$7&lt;&gt;"COMPLETO",'3 Perfil empresa'!$C$19&lt;&gt;"COMPLETO"),"",ROUND(AVERAGE(VALUE('4 Diagnostico'!E10),VALUE('4 Diagnostico'!E11),VALUE('4 Diagnostico'!E12),VALUE('4 Diagnostico'!E13)),2))</f>
        <v>2.75</v>
      </c>
      <c r="E9" s="55">
        <f>COUNTIF('4 Diagnostico'!F10:F13,"No observado")+COUNTIF('4 Diagnostico'!F10:F13,"Ocasional")+COUNTIF('4 Diagnostico'!F10:F13,"Frecuente")+COUNTIF('4 Diagnostico'!F10:F13,"Predominante")</f>
        <v>4</v>
      </c>
      <c r="F9" s="55" t="str">
        <f>IF(OR('4 Diagnostico'!$F$7&lt;&gt;"COMPLETO",'3 Perfil empresa'!$C$19&lt;&gt;"COMPLETO"),"Pendiente / revisar",IF(D9&gt;=2.5,"Muy marcado",IF(D9&gt;=1.5,"Frecuente",IF(D9&gt;0,"Bajo","No observado"))))</f>
        <v>Muy marcado</v>
      </c>
      <c r="G9" s="40" t="s">
        <v>277</v>
      </c>
    </row>
    <row r="10" spans="1:10">
      <c r="A10" s="56" t="s">
        <v>92</v>
      </c>
      <c r="B10" s="43" t="s">
        <v>60</v>
      </c>
      <c r="C10" s="43" t="s">
        <v>82</v>
      </c>
      <c r="D10" s="60">
        <f>IF(OR('4 Diagnostico'!$F$7&lt;&gt;"COMPLETO",'3 Perfil empresa'!$C$19&lt;&gt;"COMPLETO"),"",ROUND(AVERAGE(VALUE('4 Diagnostico'!E14),VALUE('4 Diagnostico'!E15),VALUE('4 Diagnostico'!E16),VALUE('4 Diagnostico'!E17)),2))</f>
        <v>2.5</v>
      </c>
      <c r="E10" s="57">
        <f>COUNTIF('4 Diagnostico'!F14:F17,"No observado")+COUNTIF('4 Diagnostico'!F14:F17,"Ocasional")+COUNTIF('4 Diagnostico'!F14:F17,"Frecuente")+COUNTIF('4 Diagnostico'!F14:F17,"Predominante")</f>
        <v>4</v>
      </c>
      <c r="F10" s="57" t="str">
        <f>IF(OR('4 Diagnostico'!$F$7&lt;&gt;"COMPLETO",'3 Perfil empresa'!$C$19&lt;&gt;"COMPLETO"),"Pendiente / revisar",IF(D10&gt;=2.5,"Muy marcado",IF(D10&gt;=1.5,"Frecuente",IF(D10&gt;0,"Bajo","No observado"))))</f>
        <v>Muy marcado</v>
      </c>
      <c r="G10" s="43" t="s">
        <v>278</v>
      </c>
    </row>
    <row r="11" spans="1:10">
      <c r="A11" s="52" t="s">
        <v>95</v>
      </c>
      <c r="B11" s="40" t="s">
        <v>66</v>
      </c>
      <c r="C11" s="40" t="s">
        <v>79</v>
      </c>
      <c r="D11" s="59">
        <f>IF(OR('4 Diagnostico'!$F$7&lt;&gt;"COMPLETO",'3 Perfil empresa'!$C$19&lt;&gt;"COMPLETO"),"",ROUND(AVERAGE(VALUE('4 Diagnostico'!E22),VALUE('4 Diagnostico'!E23),VALUE('4 Diagnostico'!E24),VALUE('4 Diagnostico'!E25)),2))</f>
        <v>1.25</v>
      </c>
      <c r="E11" s="55">
        <f>COUNTIF('4 Diagnostico'!F22:F25,"No observado")+COUNTIF('4 Diagnostico'!F22:F25,"Ocasional")+COUNTIF('4 Diagnostico'!F22:F25,"Frecuente")+COUNTIF('4 Diagnostico'!F22:F25,"Predominante")</f>
        <v>4</v>
      </c>
      <c r="F11" s="55" t="str">
        <f>IF(OR('4 Diagnostico'!$F$7&lt;&gt;"COMPLETO",'3 Perfil empresa'!$C$19&lt;&gt;"COMPLETO"),"Pendiente / revisar",IF(D11&gt;=2.5,"Muy marcado",IF(D11&gt;=1.5,"Frecuente",IF(D11&gt;0,"Bajo","No observado"))))</f>
        <v>Bajo</v>
      </c>
      <c r="G11" s="40" t="s">
        <v>279</v>
      </c>
    </row>
    <row r="12" spans="1:10">
      <c r="A12" s="56" t="s">
        <v>98</v>
      </c>
      <c r="B12" s="43" t="s">
        <v>63</v>
      </c>
      <c r="C12" s="43" t="s">
        <v>76</v>
      </c>
      <c r="D12" s="60">
        <f>IF(OR('4 Diagnostico'!$F$7&lt;&gt;"COMPLETO",'3 Perfil empresa'!$C$19&lt;&gt;"COMPLETO"),"",ROUND(AVERAGE(VALUE('4 Diagnostico'!E18),VALUE('4 Diagnostico'!E19),VALUE('4 Diagnostico'!E20),VALUE('4 Diagnostico'!E21)),2))</f>
        <v>1</v>
      </c>
      <c r="E12" s="57">
        <f>COUNTIF('4 Diagnostico'!F18:F21,"No observado")+COUNTIF('4 Diagnostico'!F18:F21,"Ocasional")+COUNTIF('4 Diagnostico'!F18:F21,"Frecuente")+COUNTIF('4 Diagnostico'!F18:F21,"Predominante")</f>
        <v>4</v>
      </c>
      <c r="F12" s="57" t="str">
        <f>IF(OR('4 Diagnostico'!$F$7&lt;&gt;"COMPLETO",'3 Perfil empresa'!$C$19&lt;&gt;"COMPLETO"),"Pendiente / revisar",IF(D12&gt;=2.5,"Muy marcado",IF(D12&gt;=1.5,"Frecuente",IF(D12&gt;0,"Bajo","No observado"))))</f>
        <v>Bajo</v>
      </c>
      <c r="G12" s="43" t="s">
        <v>280</v>
      </c>
    </row>
    <row r="13" spans="1:10">
      <c r="A13" s="52" t="s">
        <v>101</v>
      </c>
      <c r="B13" s="40" t="s">
        <v>69</v>
      </c>
      <c r="C13" s="40" t="s">
        <v>85</v>
      </c>
      <c r="D13" s="59">
        <f>IF(OR('4 Diagnostico'!$F$7&lt;&gt;"COMPLETO",'3 Perfil empresa'!$C$19&lt;&gt;"COMPLETO"),"",ROUND(AVERAGE(VALUE('4 Diagnostico'!E26),VALUE('4 Diagnostico'!E27),VALUE('4 Diagnostico'!E28),VALUE('4 Diagnostico'!E29)),2))</f>
        <v>1.75</v>
      </c>
      <c r="E13" s="55">
        <f>COUNTIF('4 Diagnostico'!F26:F29,"No observado")+COUNTIF('4 Diagnostico'!F26:F29,"Ocasional")+COUNTIF('4 Diagnostico'!F26:F29,"Frecuente")+COUNTIF('4 Diagnostico'!F26:F29,"Predominante")</f>
        <v>4</v>
      </c>
      <c r="F13" s="55" t="str">
        <f>IF(OR('4 Diagnostico'!$F$7&lt;&gt;"COMPLETO",'3 Perfil empresa'!$C$19&lt;&gt;"COMPLETO"),"Pendiente / revisar",IF(D13&gt;=2.5,"Muy marcado",IF(D13&gt;=1.5,"Frecuente",IF(D13&gt;0,"Bajo","No observado"))))</f>
        <v>Frecuente</v>
      </c>
      <c r="G13" s="40" t="s">
        <v>281</v>
      </c>
    </row>
    <row r="14" spans="1:10">
      <c r="A14" s="37"/>
      <c r="B14" s="37"/>
      <c r="C14" s="37"/>
      <c r="D14" s="37"/>
      <c r="E14" s="37"/>
      <c r="F14" s="37"/>
      <c r="G14" s="37"/>
    </row>
    <row r="15" spans="1:10">
      <c r="A15" s="37"/>
      <c r="B15" s="37"/>
      <c r="C15" s="37"/>
      <c r="D15" s="37"/>
      <c r="E15" s="37"/>
      <c r="F15" s="37"/>
      <c r="G15" s="37"/>
    </row>
    <row r="16" spans="1:10">
      <c r="A16" s="49" t="s">
        <v>282</v>
      </c>
      <c r="B16" s="49"/>
      <c r="C16" s="49"/>
      <c r="D16" s="49"/>
      <c r="E16" s="49"/>
      <c r="F16" s="49"/>
      <c r="G16" s="49"/>
    </row>
    <row r="17" spans="1:7">
      <c r="A17" s="42" t="s">
        <v>283</v>
      </c>
      <c r="B17" s="42"/>
      <c r="C17" s="42"/>
      <c r="D17" s="42"/>
      <c r="E17" s="42"/>
      <c r="F17" s="42"/>
      <c r="G17" s="42"/>
    </row>
    <row r="18" spans="1:7">
      <c r="A18" s="42"/>
      <c r="B18" s="42"/>
      <c r="C18" s="42"/>
      <c r="D18" s="42"/>
      <c r="E18" s="42"/>
      <c r="F18" s="42"/>
      <c r="G18" s="42"/>
    </row>
    <row r="19" spans="1:7">
      <c r="A19" s="42"/>
      <c r="B19" s="42"/>
      <c r="C19" s="42"/>
      <c r="D19" s="42"/>
      <c r="E19" s="42"/>
      <c r="F19" s="42"/>
      <c r="G19" s="42"/>
    </row>
    <row r="20" spans="1:7">
      <c r="A20" s="37"/>
      <c r="B20" s="37"/>
      <c r="C20" s="37"/>
      <c r="D20" s="37"/>
      <c r="E20" s="37"/>
      <c r="F20" s="37"/>
      <c r="G20" s="37"/>
    </row>
    <row r="21" spans="1:7">
      <c r="A21" s="49" t="s">
        <v>284</v>
      </c>
      <c r="B21" s="49"/>
      <c r="C21" s="49"/>
      <c r="D21" s="49"/>
      <c r="E21" s="49"/>
      <c r="F21" s="49"/>
      <c r="G21" s="49"/>
    </row>
    <row r="22" spans="1:7">
      <c r="A22" s="42" t="s">
        <v>285</v>
      </c>
      <c r="B22" s="42"/>
      <c r="C22" s="42"/>
      <c r="D22" s="42"/>
      <c r="E22" s="42"/>
      <c r="F22" s="42"/>
      <c r="G22" s="42"/>
    </row>
    <row r="23" spans="1:7">
      <c r="A23" s="42"/>
      <c r="B23" s="42"/>
      <c r="C23" s="42"/>
      <c r="D23" s="42"/>
      <c r="E23" s="42"/>
      <c r="F23" s="42"/>
      <c r="G23" s="42"/>
    </row>
    <row r="24" spans="1:7">
      <c r="A24" s="42"/>
      <c r="B24" s="42"/>
      <c r="C24" s="42"/>
      <c r="D24" s="42"/>
      <c r="E24" s="42"/>
      <c r="F24" s="42"/>
      <c r="G24" s="42"/>
    </row>
    <row r="25" spans="1:7">
      <c r="A25" s="37"/>
      <c r="B25" s="37"/>
      <c r="C25" s="37"/>
      <c r="D25" s="37"/>
      <c r="E25" s="37"/>
      <c r="F25" s="37"/>
      <c r="G25" s="37"/>
    </row>
    <row r="26" spans="1:7">
      <c r="A26" s="58"/>
      <c r="B26" s="58"/>
      <c r="C26" s="58"/>
      <c r="D26" s="58"/>
      <c r="E26" s="58"/>
      <c r="F26" s="58"/>
      <c r="G26" s="58"/>
    </row>
  </sheetData>
  <sheetProtection algorithmName="SHA-512" hashValue="IWu+aeBiVFmJsp3bAbe4JXJef63sauYP6JwP4TVLcaCmEon0ybP2+oHb3JjrYnIIl/5lFoh2e23QuSvg0CQUSQ==" saltValue="UIGTBVno4rMqsni5KiFD1g==" spinCount="100000" sheet="1" objects="1" scenarios="1" formatCells="0" formatColumns="0" formatRows="0" insertColumns="0" sort="0" autoFilter="0" pivotTables="0"/>
  <mergeCells count="9">
    <mergeCell ref="A21:G21"/>
    <mergeCell ref="A22:G24"/>
    <mergeCell ref="I5:J7"/>
    <mergeCell ref="I8:J8"/>
    <mergeCell ref="A1:G2"/>
    <mergeCell ref="A3:G3"/>
    <mergeCell ref="A5:G6"/>
    <mergeCell ref="A16:G16"/>
    <mergeCell ref="A17:G19"/>
  </mergeCells>
  <conditionalFormatting sqref="D9:D13">
    <cfRule type="dataBar" priority="1">
      <dataBar>
        <cfvo type="min"/>
        <cfvo type="max"/>
        <color rgb="FFE6BC47"/>
      </dataBar>
    </cfRule>
    <cfRule type="dataBar" priority="2">
      <dataBar>
        <cfvo type="min"/>
        <cfvo type="max"/>
        <color rgb="FFE6BC47"/>
      </dataBar>
      <extLst>
        <ext xmlns:x14="http://schemas.microsoft.com/office/spreadsheetml/2009/9/main" uri="{B025F937-C7B1-47D3-B67F-A62EFF666E3E}">
          <x14:id>{72B3597E-6713-A534-7391-74572C5BE02C}</x14:id>
        </ext>
      </extLst>
    </cfRule>
  </conditionalFormatting>
  <hyperlinks>
    <hyperlink ref="I8" r:id="rId1" xr:uid="{AA48AE45-926A-4AAF-9C95-89F1749CF10F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2B3597E-6713-A534-7391-74572C5BE02C}">
            <x14:dataBar gradient="0">
              <x14:cfvo type="min"/>
              <x14:cfvo type="max"/>
              <x14:negativeFillColor auto="1"/>
              <x14:axisColor auto="1"/>
            </x14:dataBar>
          </x14:cfRule>
          <xm:sqref>D9:D13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2"/>
  <sheetViews>
    <sheetView workbookViewId="0">
      <pane ySplit="19" topLeftCell="A24" activePane="bottomLeft" state="frozen"/>
      <selection pane="bottomLeft" activeCell="J19" sqref="J19"/>
    </sheetView>
  </sheetViews>
  <sheetFormatPr baseColWidth="10" defaultColWidth="8.796875" defaultRowHeight="13.8"/>
  <cols>
    <col min="1" max="1" width="5" style="13" customWidth="1"/>
    <col min="2" max="2" width="17.59765625" style="13" bestFit="1" customWidth="1"/>
    <col min="3" max="3" width="23.796875" style="13" bestFit="1" customWidth="1"/>
    <col min="4" max="4" width="9.796875" style="13" bestFit="1" customWidth="1"/>
    <col min="5" max="5" width="7.5" style="13" bestFit="1" customWidth="1"/>
    <col min="6" max="8" width="20" style="13" customWidth="1"/>
    <col min="9" max="9" width="5" style="13" customWidth="1"/>
    <col min="10" max="10" width="40.19921875" style="13" customWidth="1"/>
    <col min="11" max="11" width="51.09765625" style="13" customWidth="1"/>
    <col min="12" max="16384" width="8.796875" style="13"/>
  </cols>
  <sheetData>
    <row r="1" spans="1:11">
      <c r="A1" s="35" t="s">
        <v>286</v>
      </c>
      <c r="B1" s="35"/>
      <c r="C1" s="35"/>
      <c r="D1" s="35"/>
      <c r="E1" s="35"/>
      <c r="F1" s="35"/>
      <c r="G1" s="35"/>
      <c r="H1" s="35"/>
    </row>
    <row r="2" spans="1:11">
      <c r="A2" s="35"/>
      <c r="B2" s="35"/>
      <c r="C2" s="35"/>
      <c r="D2" s="35"/>
      <c r="E2" s="35"/>
      <c r="F2" s="35"/>
      <c r="G2" s="35"/>
      <c r="H2" s="35"/>
    </row>
    <row r="3" spans="1:11">
      <c r="A3" s="36" t="s">
        <v>287</v>
      </c>
      <c r="B3" s="36"/>
      <c r="C3" s="36"/>
      <c r="D3" s="36"/>
      <c r="E3" s="36"/>
      <c r="F3" s="36"/>
      <c r="G3" s="36"/>
      <c r="H3" s="36"/>
    </row>
    <row r="4" spans="1:11" ht="14.4" thickBot="1">
      <c r="A4" s="37"/>
      <c r="B4" s="37"/>
      <c r="C4" s="37"/>
      <c r="D4" s="37"/>
      <c r="E4" s="37"/>
      <c r="F4" s="37"/>
      <c r="G4" s="37"/>
      <c r="H4" s="37"/>
    </row>
    <row r="5" spans="1:11" ht="19.8" customHeight="1">
      <c r="A5" s="37"/>
      <c r="B5" s="37"/>
      <c r="C5" s="37"/>
      <c r="D5" s="37"/>
      <c r="E5" s="37"/>
      <c r="F5" s="37"/>
      <c r="G5" s="37"/>
      <c r="H5" s="37"/>
      <c r="J5" s="21" t="s">
        <v>335</v>
      </c>
      <c r="K5" s="22"/>
    </row>
    <row r="6" spans="1:11" ht="19.8" customHeight="1">
      <c r="A6" s="37"/>
      <c r="B6" s="49" t="s">
        <v>288</v>
      </c>
      <c r="C6" s="49"/>
      <c r="D6" s="49"/>
      <c r="E6" s="49"/>
      <c r="F6" s="49"/>
      <c r="G6" s="49"/>
      <c r="H6" s="49"/>
      <c r="J6" s="23"/>
      <c r="K6" s="24"/>
    </row>
    <row r="7" spans="1:11" ht="19.8" customHeight="1" thickBot="1">
      <c r="A7" s="37"/>
      <c r="B7" s="37"/>
      <c r="C7" s="37"/>
      <c r="D7" s="37"/>
      <c r="E7" s="37"/>
      <c r="F7" s="37"/>
      <c r="G7" s="37"/>
      <c r="H7" s="37"/>
      <c r="J7" s="25"/>
      <c r="K7" s="26"/>
    </row>
    <row r="8" spans="1:11" ht="17.399999999999999" thickBot="1">
      <c r="A8" s="37"/>
      <c r="B8" s="49" t="s">
        <v>289</v>
      </c>
      <c r="C8" s="49"/>
      <c r="D8" s="49"/>
      <c r="E8" s="49" t="s">
        <v>290</v>
      </c>
      <c r="F8" s="49"/>
      <c r="G8" s="49"/>
      <c r="H8" s="49"/>
      <c r="J8" s="27" t="s">
        <v>336</v>
      </c>
      <c r="K8" s="28"/>
    </row>
    <row r="9" spans="1:11">
      <c r="A9" s="37"/>
      <c r="B9" s="61" t="str">
        <f>IF('3 Perfil empresa'!$C$19&lt;&gt;"COMPLETO",'3 Perfil empresa'!$C$19&amp;": revisar perfil",IF('4 Diagnostico'!$F$7&lt;&gt;"COMPLETO",'4 Diagnostico'!$F$7&amp;": revisar respuestas",IF(MAX('5 Comparacion'!$D$9:$D$13)=0,"Sin mecanismo destacado",IF(COUNTIF('5 Comparacion'!$D$9:$D$13,MAX('5 Comparacion'!$D$9:$D$13))&gt;1,"Sin configuración única (empate)",INDEX('5 Comparacion'!$A$9:$A$13,MATCH(MAX('5 Comparacion'!$D$9:$D$13),'5 Comparacion'!$D$9:$D$13,0))))))</f>
        <v>Estructura simple</v>
      </c>
      <c r="C9" s="61"/>
      <c r="D9" s="61"/>
      <c r="E9" s="61" t="str">
        <f>IF('3 Perfil empresa'!$C$19&lt;&gt;"COMPLETO",'3 Perfil empresa'!$C$19&amp;" · Perfil",IF('4 Diagnostico'!$F$7="COMPLETO","20 de 20 · Completo",'4 Diagnostico'!$F$7&amp;": "&amp;'4 Diagnostico'!$F$6&amp;" de 20"))</f>
        <v>20 de 20 · Completo</v>
      </c>
      <c r="F9" s="61"/>
      <c r="G9" s="61"/>
      <c r="H9" s="61"/>
    </row>
    <row r="10" spans="1:11">
      <c r="A10" s="37"/>
      <c r="B10" s="61"/>
      <c r="C10" s="61"/>
      <c r="D10" s="61"/>
      <c r="E10" s="61"/>
      <c r="F10" s="61"/>
      <c r="G10" s="61"/>
      <c r="H10" s="61"/>
    </row>
    <row r="11" spans="1:11">
      <c r="A11" s="37"/>
      <c r="B11" s="61"/>
      <c r="C11" s="61"/>
      <c r="D11" s="61"/>
      <c r="E11" s="61"/>
      <c r="F11" s="61"/>
      <c r="G11" s="61"/>
      <c r="H11" s="61"/>
    </row>
    <row r="12" spans="1:11">
      <c r="A12" s="37"/>
      <c r="B12" s="37"/>
      <c r="C12" s="37"/>
      <c r="D12" s="37"/>
      <c r="E12" s="37"/>
      <c r="F12" s="37"/>
      <c r="G12" s="37"/>
      <c r="H12" s="37"/>
    </row>
    <row r="13" spans="1:11">
      <c r="A13" s="37"/>
      <c r="B13" s="49" t="s">
        <v>291</v>
      </c>
      <c r="C13" s="49"/>
      <c r="D13" s="49"/>
      <c r="E13" s="49" t="s">
        <v>292</v>
      </c>
      <c r="F13" s="49"/>
      <c r="G13" s="49"/>
      <c r="H13" s="49"/>
    </row>
    <row r="14" spans="1:11">
      <c r="A14" s="37"/>
      <c r="B14" s="61" t="str">
        <f>IF('3 Perfil empresa'!$C$19&lt;&gt;"COMPLETO",'3 Perfil empresa'!$C$19&amp;" · Perfil",IF('4 Diagnostico'!$F$7&lt;&gt;"COMPLETO",'4 Diagnostico'!$F$7&amp;" · Diagnóstico",IF(OR(B9="Sin configuración única (empate)",B9="Sin mecanismo destacado"),"Revisar sin señal única",IF('3 Perfil empresa'!$C$15=INDEX('5 Comparacion'!$C$9:$C$13,MATCH(B9,'5 Comparacion'!$A$9:$A$13,0)),"Coherente con la parte declarada","Parte declarada diferente: revisar"))))</f>
        <v>Coherente con la parte declarada</v>
      </c>
      <c r="C14" s="61"/>
      <c r="D14" s="61"/>
      <c r="E14" s="42" t="s">
        <v>293</v>
      </c>
      <c r="F14" s="42"/>
      <c r="G14" s="42"/>
      <c r="H14" s="42"/>
    </row>
    <row r="15" spans="1:11">
      <c r="A15" s="37"/>
      <c r="B15" s="61"/>
      <c r="C15" s="61"/>
      <c r="D15" s="61"/>
      <c r="E15" s="42"/>
      <c r="F15" s="42"/>
      <c r="G15" s="42"/>
      <c r="H15" s="42"/>
    </row>
    <row r="16" spans="1:11">
      <c r="A16" s="37"/>
      <c r="B16" s="61"/>
      <c r="C16" s="61"/>
      <c r="D16" s="61"/>
      <c r="E16" s="42"/>
      <c r="F16" s="42"/>
      <c r="G16" s="42"/>
      <c r="H16" s="42"/>
    </row>
    <row r="17" spans="1:8">
      <c r="A17" s="37"/>
      <c r="B17" s="37"/>
      <c r="C17" s="37"/>
      <c r="D17" s="37"/>
      <c r="E17" s="37"/>
      <c r="F17" s="37"/>
      <c r="G17" s="37"/>
      <c r="H17" s="37"/>
    </row>
    <row r="18" spans="1:8">
      <c r="A18" s="37"/>
      <c r="B18" s="49" t="s">
        <v>294</v>
      </c>
      <c r="C18" s="49"/>
      <c r="D18" s="49"/>
      <c r="E18" s="49"/>
      <c r="F18" s="49"/>
      <c r="G18" s="49"/>
      <c r="H18" s="49"/>
    </row>
    <row r="19" spans="1:8">
      <c r="A19" s="37"/>
      <c r="B19" s="38" t="s">
        <v>295</v>
      </c>
      <c r="C19" s="38" t="s">
        <v>200</v>
      </c>
      <c r="D19" s="38" t="s">
        <v>296</v>
      </c>
      <c r="E19" s="38" t="s">
        <v>297</v>
      </c>
      <c r="F19" s="37"/>
      <c r="G19" s="37"/>
      <c r="H19" s="37"/>
    </row>
    <row r="20" spans="1:8">
      <c r="A20" s="37"/>
      <c r="B20" s="40" t="s">
        <v>88</v>
      </c>
      <c r="C20" s="40" t="s">
        <v>56</v>
      </c>
      <c r="D20" s="59">
        <f>'5 Comparacion'!D9</f>
        <v>2.75</v>
      </c>
      <c r="E20" s="40" t="s">
        <v>298</v>
      </c>
      <c r="F20" s="37"/>
      <c r="G20" s="37"/>
      <c r="H20" s="37"/>
    </row>
    <row r="21" spans="1:8">
      <c r="A21" s="37"/>
      <c r="B21" s="43" t="s">
        <v>92</v>
      </c>
      <c r="C21" s="43" t="s">
        <v>60</v>
      </c>
      <c r="D21" s="60">
        <f>'5 Comparacion'!D10</f>
        <v>2.5</v>
      </c>
      <c r="E21" s="43" t="s">
        <v>298</v>
      </c>
      <c r="F21" s="37"/>
      <c r="G21" s="37"/>
      <c r="H21" s="37"/>
    </row>
    <row r="22" spans="1:8">
      <c r="A22" s="37"/>
      <c r="B22" s="40" t="s">
        <v>95</v>
      </c>
      <c r="C22" s="40" t="s">
        <v>66</v>
      </c>
      <c r="D22" s="59">
        <f>'5 Comparacion'!D11</f>
        <v>1.25</v>
      </c>
      <c r="E22" s="40" t="s">
        <v>298</v>
      </c>
      <c r="F22" s="37"/>
      <c r="G22" s="37"/>
      <c r="H22" s="37"/>
    </row>
    <row r="23" spans="1:8">
      <c r="A23" s="37"/>
      <c r="B23" s="43" t="s">
        <v>98</v>
      </c>
      <c r="C23" s="43" t="s">
        <v>63</v>
      </c>
      <c r="D23" s="60">
        <f>'5 Comparacion'!D12</f>
        <v>1</v>
      </c>
      <c r="E23" s="43" t="s">
        <v>298</v>
      </c>
      <c r="F23" s="37"/>
      <c r="G23" s="37"/>
      <c r="H23" s="37"/>
    </row>
    <row r="24" spans="1:8">
      <c r="A24" s="37"/>
      <c r="B24" s="40" t="s">
        <v>101</v>
      </c>
      <c r="C24" s="40" t="s">
        <v>69</v>
      </c>
      <c r="D24" s="59">
        <f>'5 Comparacion'!D13</f>
        <v>1.75</v>
      </c>
      <c r="E24" s="40" t="s">
        <v>298</v>
      </c>
      <c r="F24" s="37"/>
      <c r="G24" s="37"/>
      <c r="H24" s="37"/>
    </row>
    <row r="25" spans="1:8">
      <c r="A25" s="37"/>
      <c r="B25" s="37"/>
      <c r="C25" s="37"/>
      <c r="D25" s="37"/>
      <c r="E25" s="37"/>
      <c r="F25" s="37"/>
      <c r="G25" s="37"/>
      <c r="H25" s="37"/>
    </row>
    <row r="26" spans="1:8">
      <c r="A26" s="37"/>
      <c r="B26" s="37"/>
      <c r="C26" s="37"/>
      <c r="D26" s="37"/>
      <c r="E26" s="37"/>
      <c r="F26" s="37"/>
      <c r="G26" s="37"/>
      <c r="H26" s="37"/>
    </row>
    <row r="27" spans="1:8">
      <c r="A27" s="37"/>
      <c r="B27" s="49" t="s">
        <v>299</v>
      </c>
      <c r="C27" s="49"/>
      <c r="D27" s="49"/>
      <c r="E27" s="49"/>
      <c r="F27" s="49"/>
      <c r="G27" s="49"/>
      <c r="H27" s="49"/>
    </row>
    <row r="28" spans="1:8">
      <c r="A28" s="37"/>
      <c r="B28" s="42" t="s">
        <v>178</v>
      </c>
      <c r="C28" s="42"/>
      <c r="D28" s="42"/>
      <c r="E28" s="62" t="str">
        <f>'3 Perfil empresa'!C15</f>
        <v>Ápice estratégico</v>
      </c>
      <c r="F28" s="62"/>
      <c r="G28" s="62"/>
      <c r="H28" s="62"/>
    </row>
    <row r="29" spans="1:8">
      <c r="A29" s="37"/>
      <c r="B29" s="42" t="s">
        <v>300</v>
      </c>
      <c r="C29" s="42"/>
      <c r="D29" s="42"/>
      <c r="E29" s="63" t="str">
        <f>'3 Perfil empresa'!C14</f>
        <v>Mixto</v>
      </c>
      <c r="F29" s="63"/>
      <c r="G29" s="63"/>
      <c r="H29" s="63"/>
    </row>
    <row r="30" spans="1:8">
      <c r="A30" s="37"/>
      <c r="B30" s="42" t="s">
        <v>301</v>
      </c>
      <c r="C30" s="42"/>
      <c r="D30" s="42"/>
      <c r="E30" s="62" t="str">
        <f>'3 Perfil empresa'!C16</f>
        <v>Media</v>
      </c>
      <c r="F30" s="62"/>
      <c r="G30" s="62"/>
      <c r="H30" s="62"/>
    </row>
    <row r="31" spans="1:8">
      <c r="A31" s="37"/>
      <c r="B31" s="37"/>
      <c r="C31" s="37"/>
      <c r="D31" s="37"/>
      <c r="E31" s="37"/>
      <c r="F31" s="37"/>
      <c r="G31" s="37"/>
      <c r="H31" s="37"/>
    </row>
    <row r="32" spans="1:8">
      <c r="A32" s="37"/>
      <c r="B32" s="49" t="s">
        <v>302</v>
      </c>
      <c r="C32" s="49"/>
      <c r="D32" s="49"/>
      <c r="E32" s="49"/>
      <c r="F32" s="49"/>
      <c r="G32" s="49"/>
      <c r="H32" s="49"/>
    </row>
    <row r="33" spans="1:8">
      <c r="A33" s="37"/>
      <c r="B33" s="64" t="str">
        <f>IF(OR('3 Perfil empresa'!$C$19&lt;&gt;"COMPLETO",'4 Diagnostico'!$F$7&lt;&gt;"COMPLETO"),"Antes de interpretar, completa y revisa el perfil y las 20 respuestas válidas de 0 a 3.",IF(B9="Sin configuración única (empate)","Los mecanismos más marcados están empatados. Revisa las evidencias y describe los rasgos híbridos antes de concluir.",IF(B9="Sin mecanismo destacado","No se han observado mecanismos en las respuestas. Verifica el alcance y las evidencias recopiladas.","La mayor señal corresponde a "&amp;B9&amp;". Es una pista descriptiva: contrasta la parte dominante, el entorno y la evidencia antes de decidir ajustes.")))</f>
        <v>La mayor señal corresponde a Estructura simple. Es una pista descriptiva: contrasta la parte dominante, el entorno y la evidencia antes de decidir ajustes.</v>
      </c>
      <c r="C33" s="64"/>
      <c r="D33" s="64"/>
      <c r="E33" s="64"/>
      <c r="F33" s="64"/>
      <c r="G33" s="64"/>
      <c r="H33" s="64"/>
    </row>
    <row r="34" spans="1:8">
      <c r="A34" s="37"/>
      <c r="B34" s="64"/>
      <c r="C34" s="64"/>
      <c r="D34" s="64"/>
      <c r="E34" s="64"/>
      <c r="F34" s="64"/>
      <c r="G34" s="64"/>
      <c r="H34" s="64"/>
    </row>
    <row r="35" spans="1:8">
      <c r="A35" s="37"/>
      <c r="B35" s="64"/>
      <c r="C35" s="64"/>
      <c r="D35" s="64"/>
      <c r="E35" s="64"/>
      <c r="F35" s="64"/>
      <c r="G35" s="64"/>
      <c r="H35" s="64"/>
    </row>
    <row r="36" spans="1:8">
      <c r="A36" s="37"/>
      <c r="B36" s="37"/>
      <c r="C36" s="37"/>
      <c r="D36" s="37"/>
      <c r="E36" s="37"/>
      <c r="F36" s="37"/>
      <c r="G36" s="37"/>
      <c r="H36" s="37"/>
    </row>
    <row r="37" spans="1:8">
      <c r="A37" s="37"/>
      <c r="B37" s="49" t="s">
        <v>303</v>
      </c>
      <c r="C37" s="49"/>
      <c r="D37" s="49"/>
      <c r="E37" s="49"/>
      <c r="F37" s="49"/>
      <c r="G37" s="49"/>
      <c r="H37" s="49"/>
    </row>
    <row r="38" spans="1:8">
      <c r="A38" s="37"/>
      <c r="B38" s="42" t="s">
        <v>304</v>
      </c>
      <c r="C38" s="42"/>
      <c r="D38" s="42"/>
      <c r="E38" s="42"/>
      <c r="F38" s="42"/>
      <c r="G38" s="42"/>
      <c r="H38" s="42"/>
    </row>
    <row r="39" spans="1:8">
      <c r="A39" s="37"/>
      <c r="B39" s="42"/>
      <c r="C39" s="42"/>
      <c r="D39" s="42"/>
      <c r="E39" s="42"/>
      <c r="F39" s="42"/>
      <c r="G39" s="42"/>
      <c r="H39" s="42"/>
    </row>
    <row r="40" spans="1:8">
      <c r="A40" s="37"/>
      <c r="B40" s="42"/>
      <c r="C40" s="42"/>
      <c r="D40" s="42"/>
      <c r="E40" s="42"/>
      <c r="F40" s="42"/>
      <c r="G40" s="42"/>
      <c r="H40" s="42"/>
    </row>
    <row r="41" spans="1:8">
      <c r="A41" s="58"/>
      <c r="B41" s="58"/>
      <c r="C41" s="58"/>
      <c r="D41" s="58"/>
      <c r="E41" s="58"/>
      <c r="F41" s="58"/>
      <c r="G41" s="58"/>
      <c r="H41" s="58"/>
    </row>
    <row r="42" spans="1:8">
      <c r="A42" s="58"/>
      <c r="B42" s="58"/>
      <c r="C42" s="58"/>
      <c r="D42" s="58"/>
      <c r="E42" s="58"/>
      <c r="F42" s="58"/>
      <c r="G42" s="58"/>
      <c r="H42" s="58"/>
    </row>
  </sheetData>
  <sheetProtection algorithmName="SHA-512" hashValue="ytJYUDRp/Dl0pThyHzKG0Nr3hOUrqnymOUG+Aa5qf3MMZon3VloYVJWPlr4BUoNN8eIzjNbyl8cKAKk7L5bKhw==" saltValue="ixsngP1bPlLaB0fPe0XG2Q==" spinCount="100000" sheet="1" objects="1" scenarios="1" formatCells="0" formatColumns="0" formatRows="0" insertColumns="0" insertRows="0" sort="0" autoFilter="0" pivotTables="0"/>
  <mergeCells count="25">
    <mergeCell ref="B38:H40"/>
    <mergeCell ref="J5:K7"/>
    <mergeCell ref="J8:K8"/>
    <mergeCell ref="B30:D30"/>
    <mergeCell ref="E30:H30"/>
    <mergeCell ref="B32:H32"/>
    <mergeCell ref="B33:H35"/>
    <mergeCell ref="B37:H37"/>
    <mergeCell ref="B27:H27"/>
    <mergeCell ref="B28:D28"/>
    <mergeCell ref="E28:H28"/>
    <mergeCell ref="B29:D29"/>
    <mergeCell ref="E29:H29"/>
    <mergeCell ref="B13:D13"/>
    <mergeCell ref="B14:D16"/>
    <mergeCell ref="E13:H13"/>
    <mergeCell ref="E14:H16"/>
    <mergeCell ref="B18:H18"/>
    <mergeCell ref="A1:H2"/>
    <mergeCell ref="A3:H3"/>
    <mergeCell ref="B6:H6"/>
    <mergeCell ref="B8:D8"/>
    <mergeCell ref="B9:D11"/>
    <mergeCell ref="E8:H8"/>
    <mergeCell ref="E9:H11"/>
  </mergeCells>
  <conditionalFormatting sqref="D20:D24">
    <cfRule type="dataBar" priority="1">
      <dataBar>
        <cfvo type="min"/>
        <cfvo type="max"/>
        <color rgb="FFE6BC47"/>
      </dataBar>
    </cfRule>
    <cfRule type="dataBar" priority="2">
      <dataBar>
        <cfvo type="min"/>
        <cfvo type="max"/>
        <color rgb="FFE6BC47"/>
      </dataBar>
      <extLst>
        <ext xmlns:x14="http://schemas.microsoft.com/office/spreadsheetml/2009/9/main" uri="{B025F937-C7B1-47D3-B67F-A62EFF666E3E}">
          <x14:id>{4530B2E3-0D59-582D-D9CA-E2FFF58FA60A}</x14:id>
        </ext>
      </extLst>
    </cfRule>
  </conditionalFormatting>
  <hyperlinks>
    <hyperlink ref="J8" r:id="rId1" xr:uid="{DBF7CCC0-334B-4E05-9BC5-D0F5E60B1A46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530B2E3-0D59-582D-D9CA-E2FFF58FA60A}">
            <x14:dataBar gradient="0">
              <x14:cfvo type="min"/>
              <x14:cfvo type="max"/>
              <x14:negativeFillColor auto="1"/>
              <x14:axisColor auto="1"/>
            </x14:dataBar>
          </x14:cfRule>
          <xm:sqref>D20:D24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"/>
  <sheetViews>
    <sheetView workbookViewId="0">
      <pane ySplit="9" topLeftCell="A10" activePane="bottomLeft" state="frozen"/>
      <selection pane="bottomLeft" sqref="A1:H2"/>
    </sheetView>
  </sheetViews>
  <sheetFormatPr baseColWidth="10" defaultColWidth="8.796875" defaultRowHeight="13.8"/>
  <cols>
    <col min="1" max="1" width="8" customWidth="1"/>
    <col min="2" max="2" width="32" customWidth="1"/>
    <col min="3" max="3" width="46" customWidth="1"/>
    <col min="4" max="4" width="23" customWidth="1"/>
    <col min="5" max="5" width="15" customWidth="1"/>
    <col min="6" max="6" width="19" customWidth="1"/>
    <col min="7" max="7" width="17" customWidth="1"/>
    <col min="8" max="8" width="36" customWidth="1"/>
  </cols>
  <sheetData>
    <row r="1" spans="1:8" ht="27" customHeight="1">
      <c r="A1" s="8" t="s">
        <v>305</v>
      </c>
      <c r="B1" s="8"/>
      <c r="C1" s="8"/>
      <c r="D1" s="8"/>
      <c r="E1" s="8"/>
      <c r="F1" s="8"/>
      <c r="G1" s="8"/>
      <c r="H1" s="8"/>
    </row>
    <row r="2" spans="1:8" ht="27" customHeight="1">
      <c r="A2" s="8"/>
      <c r="B2" s="8"/>
      <c r="C2" s="8"/>
      <c r="D2" s="8"/>
      <c r="E2" s="8"/>
      <c r="F2" s="8"/>
      <c r="G2" s="8"/>
      <c r="H2" s="8"/>
    </row>
    <row r="3" spans="1:8" ht="25.05" customHeight="1">
      <c r="A3" s="9" t="s">
        <v>306</v>
      </c>
      <c r="B3" s="9"/>
      <c r="C3" s="9"/>
      <c r="D3" s="9"/>
      <c r="E3" s="9"/>
      <c r="F3" s="9"/>
      <c r="G3" s="9"/>
      <c r="H3" s="9"/>
    </row>
    <row r="4" spans="1:8" ht="22.05" customHeight="1">
      <c r="A4" s="1"/>
      <c r="B4" s="1"/>
      <c r="C4" s="1"/>
      <c r="D4" s="1"/>
      <c r="E4" s="1"/>
      <c r="F4" s="1"/>
      <c r="G4" s="1"/>
      <c r="H4" s="1"/>
    </row>
    <row r="5" spans="1:8" ht="28.95" customHeight="1">
      <c r="A5" s="11" t="s">
        <v>307</v>
      </c>
      <c r="B5" s="11"/>
      <c r="C5" s="11"/>
      <c r="D5" s="11"/>
      <c r="E5" s="11"/>
      <c r="F5" s="11"/>
      <c r="G5" s="11"/>
      <c r="H5" s="11"/>
    </row>
    <row r="6" spans="1:8" ht="28.95" customHeight="1">
      <c r="A6" s="11"/>
      <c r="B6" s="11"/>
      <c r="C6" s="11"/>
      <c r="D6" s="11"/>
      <c r="E6" s="11"/>
      <c r="F6" s="11"/>
      <c r="G6" s="11"/>
      <c r="H6" s="11"/>
    </row>
    <row r="7" spans="1:8" ht="22.05" customHeight="1">
      <c r="A7" s="1"/>
      <c r="B7" s="1"/>
      <c r="C7" s="1"/>
      <c r="D7" s="1"/>
      <c r="E7" s="1"/>
      <c r="F7" s="1"/>
      <c r="G7" s="1"/>
      <c r="H7" s="1"/>
    </row>
    <row r="8" spans="1:8" ht="28.05" customHeight="1">
      <c r="A8" s="1"/>
      <c r="B8" s="2" t="s">
        <v>308</v>
      </c>
      <c r="C8" s="7">
        <f>COUNTA(C10:C15)</f>
        <v>3</v>
      </c>
      <c r="D8" s="1"/>
      <c r="E8" s="2" t="s">
        <v>309</v>
      </c>
      <c r="F8" s="7">
        <f>COUNTIFS(C10:C15,"&lt;&gt;",F10:F15,"Completada")</f>
        <v>0</v>
      </c>
      <c r="G8" s="1"/>
      <c r="H8" s="1"/>
    </row>
    <row r="9" spans="1:8" ht="37.950000000000003" customHeight="1">
      <c r="A9" s="4" t="s">
        <v>199</v>
      </c>
      <c r="B9" s="4" t="s">
        <v>310</v>
      </c>
      <c r="C9" s="4" t="s">
        <v>311</v>
      </c>
      <c r="D9" s="4" t="s">
        <v>312</v>
      </c>
      <c r="E9" s="4" t="s">
        <v>313</v>
      </c>
      <c r="F9" s="4" t="s">
        <v>198</v>
      </c>
      <c r="G9" s="4" t="s">
        <v>314</v>
      </c>
      <c r="H9" s="4" t="s">
        <v>315</v>
      </c>
    </row>
    <row r="10" spans="1:8" ht="61.95" customHeight="1">
      <c r="A10" s="3">
        <v>1</v>
      </c>
      <c r="B10" s="5" t="s">
        <v>316</v>
      </c>
      <c r="C10" s="5" t="s">
        <v>317</v>
      </c>
      <c r="D10" s="5" t="s">
        <v>318</v>
      </c>
      <c r="E10" s="6" t="s">
        <v>319</v>
      </c>
      <c r="F10" s="6" t="s">
        <v>320</v>
      </c>
      <c r="G10" s="6" t="s">
        <v>321</v>
      </c>
      <c r="H10" s="5" t="s">
        <v>322</v>
      </c>
    </row>
    <row r="11" spans="1:8" ht="61.95" customHeight="1">
      <c r="A11" s="3">
        <v>2</v>
      </c>
      <c r="B11" s="5" t="s">
        <v>323</v>
      </c>
      <c r="C11" s="5" t="s">
        <v>324</v>
      </c>
      <c r="D11" s="5" t="s">
        <v>325</v>
      </c>
      <c r="E11" s="6" t="s">
        <v>319</v>
      </c>
      <c r="F11" s="6" t="s">
        <v>326</v>
      </c>
      <c r="G11" s="6" t="s">
        <v>321</v>
      </c>
      <c r="H11" s="5" t="s">
        <v>327</v>
      </c>
    </row>
    <row r="12" spans="1:8" ht="61.95" customHeight="1">
      <c r="A12" s="3">
        <v>3</v>
      </c>
      <c r="B12" s="5" t="s">
        <v>328</v>
      </c>
      <c r="C12" s="5" t="s">
        <v>329</v>
      </c>
      <c r="D12" s="5" t="s">
        <v>330</v>
      </c>
      <c r="E12" s="6" t="s">
        <v>181</v>
      </c>
      <c r="F12" s="6" t="s">
        <v>326</v>
      </c>
      <c r="G12" s="6" t="s">
        <v>331</v>
      </c>
      <c r="H12" s="5" t="s">
        <v>332</v>
      </c>
    </row>
    <row r="13" spans="1:8" ht="61.95" customHeight="1">
      <c r="A13" s="3">
        <v>4</v>
      </c>
      <c r="B13" s="5"/>
      <c r="C13" s="5"/>
      <c r="D13" s="5"/>
      <c r="E13" s="6"/>
      <c r="F13" s="6"/>
      <c r="G13" s="6"/>
      <c r="H13" s="5"/>
    </row>
    <row r="14" spans="1:8" ht="61.95" customHeight="1">
      <c r="A14" s="3">
        <v>5</v>
      </c>
      <c r="B14" s="5"/>
      <c r="C14" s="5"/>
      <c r="D14" s="5"/>
      <c r="E14" s="6"/>
      <c r="F14" s="6"/>
      <c r="G14" s="6"/>
      <c r="H14" s="5"/>
    </row>
    <row r="15" spans="1:8" ht="61.95" customHeight="1">
      <c r="A15" s="3">
        <v>6</v>
      </c>
      <c r="B15" s="5"/>
      <c r="C15" s="5"/>
      <c r="D15" s="5"/>
      <c r="E15" s="6"/>
      <c r="F15" s="6"/>
      <c r="G15" s="6"/>
      <c r="H15" s="5"/>
    </row>
    <row r="16" spans="1:8" ht="22.05" customHeight="1">
      <c r="A16" s="1"/>
      <c r="B16" s="1"/>
      <c r="C16" s="1"/>
      <c r="D16" s="1"/>
      <c r="E16" s="1"/>
      <c r="F16" s="1"/>
      <c r="G16" s="1"/>
      <c r="H16" s="1"/>
    </row>
    <row r="17" spans="1:8" ht="22.05" customHeight="1">
      <c r="A17" s="1"/>
      <c r="B17" s="1"/>
      <c r="C17" s="1"/>
      <c r="D17" s="1"/>
      <c r="E17" s="1"/>
      <c r="F17" s="1"/>
      <c r="G17" s="1"/>
      <c r="H17" s="1"/>
    </row>
    <row r="18" spans="1:8" ht="28.05" customHeight="1">
      <c r="A18" s="10" t="s">
        <v>333</v>
      </c>
      <c r="B18" s="10"/>
      <c r="C18" s="10"/>
      <c r="D18" s="10"/>
      <c r="E18" s="10"/>
      <c r="F18" s="10"/>
      <c r="G18" s="10"/>
      <c r="H18" s="10"/>
    </row>
    <row r="19" spans="1:8" ht="30" customHeight="1">
      <c r="A19" s="11" t="s">
        <v>334</v>
      </c>
      <c r="B19" s="11"/>
      <c r="C19" s="11"/>
      <c r="D19" s="11"/>
      <c r="E19" s="11"/>
      <c r="F19" s="11"/>
      <c r="G19" s="11"/>
      <c r="H19" s="11"/>
    </row>
    <row r="20" spans="1:8" ht="30" customHeight="1">
      <c r="A20" s="11"/>
      <c r="B20" s="11"/>
      <c r="C20" s="11"/>
      <c r="D20" s="11"/>
      <c r="E20" s="11"/>
      <c r="F20" s="11"/>
      <c r="G20" s="11"/>
      <c r="H20" s="11"/>
    </row>
    <row r="21" spans="1:8" ht="30" customHeight="1">
      <c r="A21" s="11"/>
      <c r="B21" s="11"/>
      <c r="C21" s="11"/>
      <c r="D21" s="11"/>
      <c r="E21" s="11"/>
      <c r="F21" s="11"/>
      <c r="G21" s="11"/>
      <c r="H21" s="11"/>
    </row>
    <row r="22" spans="1:8" ht="22.05" customHeight="1">
      <c r="A22" s="1"/>
      <c r="B22" s="1"/>
      <c r="C22" s="1"/>
      <c r="D22" s="1"/>
      <c r="E22" s="1"/>
      <c r="F22" s="1"/>
      <c r="G22" s="1"/>
      <c r="H22" s="1"/>
    </row>
  </sheetData>
  <mergeCells count="5">
    <mergeCell ref="A1:H2"/>
    <mergeCell ref="A3:H3"/>
    <mergeCell ref="A5:H6"/>
    <mergeCell ref="A18:H18"/>
    <mergeCell ref="A19:H21"/>
  </mergeCells>
  <conditionalFormatting sqref="E10:E15">
    <cfRule type="expression" dxfId="1" priority="2">
      <formula>E10="Alta"</formula>
    </cfRule>
  </conditionalFormatting>
  <conditionalFormatting sqref="F10:F15">
    <cfRule type="expression" dxfId="0" priority="1">
      <formula>F10="Completada"</formula>
    </cfRule>
  </conditionalFormatting>
  <dataValidations count="2">
    <dataValidation type="list" sqref="E10:E15" xr:uid="{00000000-0002-0000-0600-000000000000}">
      <formula1>"Alta,Media,Baja"</formula1>
    </dataValidation>
    <dataValidation type="list" sqref="F10:F15" xr:uid="{00000000-0002-0000-0600-000001000000}">
      <formula1>"Pendiente,En curso,Completada"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Instrucciones</vt:lpstr>
      <vt:lpstr>2 Glosario</vt:lpstr>
      <vt:lpstr>3 Perfil empresa</vt:lpstr>
      <vt:lpstr>4 Diagnostico</vt:lpstr>
      <vt:lpstr>5 Comparacion</vt:lpstr>
      <vt:lpstr>6 Resultados</vt:lpstr>
      <vt:lpstr>7 Plan de mejora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2026-10-10T13:44:27Z</dcterms:modified>
</cp:coreProperties>
</file>