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55C7A5C4-E7C7-4718-951E-0B223B39CE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_Instrucciones" sheetId="1" r:id="rId1"/>
    <sheet name="02_Glosario" sheetId="2" r:id="rId2"/>
    <sheet name="03_Registro MTBF" sheetId="3" r:id="rId3"/>
    <sheet name="04_Analisis" sheetId="4" r:id="rId4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4" l="1"/>
  <c r="C5" i="4"/>
  <c r="F38" i="3"/>
  <c r="E38" i="3" s="1"/>
  <c r="F37" i="3"/>
  <c r="D37" i="4" s="1"/>
  <c r="F36" i="3"/>
  <c r="G36" i="4" s="1"/>
  <c r="F35" i="3"/>
  <c r="G35" i="4" s="1"/>
  <c r="F34" i="3"/>
  <c r="B34" i="4" s="1"/>
  <c r="F33" i="3"/>
  <c r="G33" i="4" s="1"/>
  <c r="F32" i="3"/>
  <c r="D32" i="4" s="1"/>
  <c r="F31" i="3"/>
  <c r="E31" i="3" s="1"/>
  <c r="F30" i="3"/>
  <c r="F30" i="4" s="1"/>
  <c r="F29" i="3"/>
  <c r="A29" i="4" s="1"/>
  <c r="F28" i="3"/>
  <c r="G28" i="4" s="1"/>
  <c r="F27" i="3"/>
  <c r="C27" i="4" s="1"/>
  <c r="F26" i="3"/>
  <c r="E26" i="3" s="1"/>
  <c r="F25" i="3"/>
  <c r="D25" i="4" s="1"/>
  <c r="F24" i="3"/>
  <c r="G24" i="4" s="1"/>
  <c r="F23" i="3"/>
  <c r="G23" i="4" s="1"/>
  <c r="F22" i="3"/>
  <c r="B22" i="4" s="1"/>
  <c r="F21" i="3"/>
  <c r="G21" i="4" s="1"/>
  <c r="F20" i="3"/>
  <c r="D20" i="4" s="1"/>
  <c r="F19" i="3"/>
  <c r="E19" i="3" s="1"/>
  <c r="F18" i="3"/>
  <c r="F18" i="4" s="1"/>
  <c r="F17" i="3"/>
  <c r="A17" i="4" s="1"/>
  <c r="F16" i="3"/>
  <c r="G16" i="4" s="1"/>
  <c r="F15" i="3"/>
  <c r="C15" i="4" s="1"/>
  <c r="E15" i="3" l="1"/>
  <c r="D15" i="4" s="1"/>
  <c r="E21" i="3"/>
  <c r="E27" i="3"/>
  <c r="E33" i="3"/>
  <c r="B17" i="4"/>
  <c r="G18" i="4"/>
  <c r="C22" i="4"/>
  <c r="A24" i="4"/>
  <c r="F25" i="4"/>
  <c r="D27" i="4"/>
  <c r="B29" i="4"/>
  <c r="G30" i="4"/>
  <c r="C34" i="4"/>
  <c r="A36" i="4"/>
  <c r="F37" i="4"/>
  <c r="C17" i="4"/>
  <c r="A19" i="4"/>
  <c r="F20" i="4"/>
  <c r="D22" i="4"/>
  <c r="B24" i="4"/>
  <c r="G25" i="4"/>
  <c r="C29" i="4"/>
  <c r="A31" i="4"/>
  <c r="F32" i="4"/>
  <c r="D34" i="4"/>
  <c r="B36" i="4"/>
  <c r="G37" i="4"/>
  <c r="E16" i="3"/>
  <c r="D16" i="4" s="1"/>
  <c r="E22" i="3"/>
  <c r="E28" i="3"/>
  <c r="E34" i="3"/>
  <c r="F15" i="4"/>
  <c r="B19" i="4"/>
  <c r="G20" i="4"/>
  <c r="C24" i="4"/>
  <c r="A26" i="4"/>
  <c r="F27" i="4"/>
  <c r="D29" i="4"/>
  <c r="B31" i="4"/>
  <c r="G32" i="4"/>
  <c r="C36" i="4"/>
  <c r="A38" i="4"/>
  <c r="F40" i="3"/>
  <c r="G15" i="4"/>
  <c r="C19" i="4"/>
  <c r="A21" i="4"/>
  <c r="F22" i="4"/>
  <c r="D24" i="4"/>
  <c r="B26" i="4"/>
  <c r="G27" i="4"/>
  <c r="C31" i="4"/>
  <c r="A33" i="4"/>
  <c r="F34" i="4"/>
  <c r="D36" i="4"/>
  <c r="B38" i="4"/>
  <c r="E17" i="3"/>
  <c r="D17" i="4" s="1"/>
  <c r="E23" i="3"/>
  <c r="E29" i="3"/>
  <c r="E35" i="3"/>
  <c r="A16" i="4"/>
  <c r="F17" i="4"/>
  <c r="D19" i="4"/>
  <c r="B21" i="4"/>
  <c r="G22" i="4"/>
  <c r="C26" i="4"/>
  <c r="A28" i="4"/>
  <c r="F29" i="4"/>
  <c r="D31" i="4"/>
  <c r="B33" i="4"/>
  <c r="G34" i="4"/>
  <c r="C38" i="4"/>
  <c r="B16" i="4"/>
  <c r="G17" i="4"/>
  <c r="C21" i="4"/>
  <c r="A23" i="4"/>
  <c r="F24" i="4"/>
  <c r="D26" i="4"/>
  <c r="E26" i="4" s="1"/>
  <c r="B28" i="4"/>
  <c r="G29" i="4"/>
  <c r="C33" i="4"/>
  <c r="A35" i="4"/>
  <c r="F36" i="4"/>
  <c r="D38" i="4"/>
  <c r="E38" i="4" s="1"/>
  <c r="E18" i="3"/>
  <c r="E24" i="3"/>
  <c r="E30" i="3"/>
  <c r="E36" i="3"/>
  <c r="C16" i="4"/>
  <c r="A18" i="4"/>
  <c r="F19" i="4"/>
  <c r="D21" i="4"/>
  <c r="E21" i="4" s="1"/>
  <c r="B23" i="4"/>
  <c r="C28" i="4"/>
  <c r="A30" i="4"/>
  <c r="F31" i="4"/>
  <c r="D33" i="4"/>
  <c r="E33" i="4" s="1"/>
  <c r="B35" i="4"/>
  <c r="B18" i="4"/>
  <c r="G19" i="4"/>
  <c r="C23" i="4"/>
  <c r="A25" i="4"/>
  <c r="F26" i="4"/>
  <c r="D28" i="4"/>
  <c r="B30" i="4"/>
  <c r="G31" i="4"/>
  <c r="C35" i="4"/>
  <c r="A37" i="4"/>
  <c r="F38" i="4"/>
  <c r="E25" i="3"/>
  <c r="E37" i="3"/>
  <c r="C18" i="4"/>
  <c r="A20" i="4"/>
  <c r="F21" i="4"/>
  <c r="D23" i="4"/>
  <c r="B25" i="4"/>
  <c r="G26" i="4"/>
  <c r="C30" i="4"/>
  <c r="A32" i="4"/>
  <c r="F33" i="4"/>
  <c r="D35" i="4"/>
  <c r="B37" i="4"/>
  <c r="G38" i="4"/>
  <c r="A15" i="4"/>
  <c r="F16" i="4"/>
  <c r="D18" i="4"/>
  <c r="B20" i="4"/>
  <c r="C25" i="4"/>
  <c r="A27" i="4"/>
  <c r="F28" i="4"/>
  <c r="D30" i="4"/>
  <c r="B32" i="4"/>
  <c r="C37" i="4"/>
  <c r="E20" i="3"/>
  <c r="E32" i="3"/>
  <c r="B15" i="4"/>
  <c r="C20" i="4"/>
  <c r="A22" i="4"/>
  <c r="F23" i="4"/>
  <c r="B27" i="4"/>
  <c r="C32" i="4"/>
  <c r="A34" i="4"/>
  <c r="F35" i="4"/>
  <c r="E17" i="4" l="1"/>
  <c r="E35" i="4"/>
  <c r="E30" i="4"/>
  <c r="E31" i="4"/>
  <c r="E23" i="4"/>
  <c r="E16" i="4"/>
  <c r="E28" i="4"/>
  <c r="E36" i="4"/>
  <c r="E18" i="4"/>
  <c r="E22" i="4"/>
  <c r="E19" i="4"/>
  <c r="E29" i="4"/>
  <c r="E24" i="4"/>
  <c r="E34" i="4"/>
  <c r="E25" i="4"/>
  <c r="E27" i="4"/>
  <c r="E37" i="4"/>
  <c r="E20" i="4"/>
  <c r="F40" i="4"/>
  <c r="D40" i="3"/>
  <c r="C40" i="3"/>
  <c r="A10" i="3" s="1"/>
  <c r="A8" i="4" s="1"/>
  <c r="G10" i="3"/>
  <c r="G8" i="4" s="1"/>
  <c r="E32" i="4"/>
  <c r="C40" i="4" l="1"/>
  <c r="C10" i="3"/>
  <c r="C8" i="4" s="1"/>
  <c r="E40" i="3"/>
  <c r="D40" i="4" l="1"/>
  <c r="E10" i="3"/>
  <c r="E8" i="4" s="1"/>
</calcChain>
</file>

<file path=xl/sharedStrings.xml><?xml version="1.0" encoding="utf-8"?>
<sst xmlns="http://schemas.openxmlformats.org/spreadsheetml/2006/main" count="216" uniqueCount="196">
  <si>
    <t>MTBF | GUÍA DE USO</t>
  </si>
  <si>
    <t>INFOEXPERIENCIA  ·  Recurso gratuito de confiabilidad  ·  Nivel básico-intermedio</t>
  </si>
  <si>
    <t>01  OBJETIVO Y ALCANCE</t>
  </si>
  <si>
    <t>Calcular las horas reales de operación por falla de UN equipo reparable y comparar su historial entre períodos.</t>
  </si>
  <si>
    <t>El MTBF observado es un promedio descriptivo: no predice la siguiente falla ni sustituye análisis de riesgo, Weibull o RCM.</t>
  </si>
  <si>
    <t>02  FLUJO DE TRABAJO</t>
  </si>
  <si>
    <t>1 · Identifica el equipo</t>
  </si>
  <si>
    <t>En 03_Registro MTBF, reemplaza el nombre del compresor y define qué se considerará una falla funcional.</t>
  </si>
  <si>
    <t>2 · Sustituye el ejemplo</t>
  </si>
  <si>
    <t>Borra SOLO los datos amarillos de ejemplo en Registro (períodos, horas, fallas y observaciones). No borres las filas ni las fórmulas.</t>
  </si>
  <si>
    <t>3 · Captura el historial</t>
  </si>
  <si>
    <t>Una fila por período. Registra un nombre ÚNICO, horas reales de operación y número entero de fallas. Las observaciones son opcionales.</t>
  </si>
  <si>
    <t>4 · Interpreta estados</t>
  </si>
  <si>
    <t>CALCULADO: indicador numérico. SIN FALLAS: hay horas pero 0 fallas; no se inventa MTBF. SIN OPERACIÓN: 0 horas y 0 fallas.</t>
  </si>
  <si>
    <t>5 · Revisa los totales</t>
  </si>
  <si>
    <t>El MTBF acumulado se calcula con SUMA de horas ÷ SUMA de fallas. NO es el promedio simple de los MTBF de cada período.</t>
  </si>
  <si>
    <t>6 · Analiza y actúa</t>
  </si>
  <si>
    <t>En 04_Analisis consulta la evolución por períodos y reemplaza los ejemplos del plan de acciones amarillo.</t>
  </si>
  <si>
    <t>03  QUÉ SE EDITA · Y QUÉ NO</t>
  </si>
  <si>
    <t>AMARILLO = dato editable. AZUL CLARO = fórmula o resultado automático. AZUL MARINO = encabezado.</t>
  </si>
  <si>
    <t>Solo modifica los campos amarillos. No escribas encima de MTBF, Estado, KPI, columnas de Análisis ni totales. No ordenes ni insertes filas.</t>
  </si>
  <si>
    <t>04  ALERTAS E INTERPRETACIÓN</t>
  </si>
  <si>
    <t>LISTO</t>
  </si>
  <si>
    <t>Historial válido con al menos una falla; se calcula MTBF acumulado.</t>
  </si>
  <si>
    <t>SIN FALLAS REGISTRADAS</t>
  </si>
  <si>
    <t>Hay horas de operación, pero ninguna falla; MTBF global se deja vacío.</t>
  </si>
  <si>
    <t>FALTA INFORMACIÓN</t>
  </si>
  <si>
    <t>Hay una fila empezada o un encabezado obligatorio incompleto.</t>
  </si>
  <si>
    <t>REVISAR / REVISAR DUPLICADO</t>
  </si>
  <si>
    <t>Dato incorrecto, error de Excel o nombre de período repetido; corrige la fila antes de interpretar los resultados.</t>
  </si>
  <si>
    <t>SIN DATOS / SIN OPERACIÓN</t>
  </si>
  <si>
    <t>No hay períodos registrados / los períodos válidos tienen cero horas.</t>
  </si>
  <si>
    <t>05  REGLAS DE CALIDAD Y LÍMITES</t>
  </si>
  <si>
    <t>• Solo un equipo reparable por libro; no combines activos de comportamiento diferente.</t>
  </si>
  <si>
    <t>• Las horas no incluyen paradas o reparación. Cada falla debe ser un evento único, no una orden duplicada.</t>
  </si>
  <si>
    <t>• Usa horas ≥ 0 con máximo dos decimales y fallas enteras ≥ 0. Cero fallas es un dato válido.</t>
  </si>
  <si>
    <t>• Períodos sin fallas suman horas al acumulado, pero NO muestran MTBF individual.</t>
  </si>
  <si>
    <t>• Los resultados no fijan una frecuencia de mantenimiento ni demuestran mejoras causales.</t>
  </si>
  <si>
    <t>• Los cambios de carga, tipo de fallo o criterio de captura deben explicarse en Observaciones.</t>
  </si>
  <si>
    <t>• Fórmulas protegidas (sin contraseña). Edita solo las celdas amarillas y pega valores. No muevas ni ordenes filas completas.</t>
  </si>
  <si>
    <t>INFOEXPERIENCIA.COM  ·  Herramienta informativa · No sustituye mantenimiento especializado.</t>
  </si>
  <si>
    <t>GLOSARIO | MTBF</t>
  </si>
  <si>
    <t>Términos utilizados en la plantilla y en la interpretación de sus resultados.</t>
  </si>
  <si>
    <t>N.º</t>
  </si>
  <si>
    <t>CONCEPTO</t>
  </si>
  <si>
    <t>DEFINICIÓN OPERATIVA</t>
  </si>
  <si>
    <t>INTERPRETACIÓN O EJEMPLO</t>
  </si>
  <si>
    <t>MTBF</t>
  </si>
  <si>
    <t>Tiempo medio de operación por falla para equipos reparables.</t>
  </si>
  <si>
    <t>1.200 horas ÷ 6 fallas = 200 horas/falla.</t>
  </si>
  <si>
    <t>Mean Time Between Failures</t>
  </si>
  <si>
    <t>Nombre en inglés del MTBF.</t>
  </si>
  <si>
    <t>Traducido como tiempo medio entre fallas.</t>
  </si>
  <si>
    <t>Equipo reparable</t>
  </si>
  <si>
    <t>Activo que puede repararse y volver a operar.</t>
  </si>
  <si>
    <t>Compresor C-01, bomba o banda transportadora.</t>
  </si>
  <si>
    <t>Falla funcional</t>
  </si>
  <si>
    <t>Pérdida de la capacidad de cumplir una función requerida.</t>
  </si>
  <si>
    <t>El compresor no mantiene la presión exigida.</t>
  </si>
  <si>
    <t>Evento de falla</t>
  </si>
  <si>
    <t>Ocurrencia individual validada según el criterio de registro.</t>
  </si>
  <si>
    <t>Una avería no se cuenta dos veces por varias órdenes.</t>
  </si>
  <si>
    <t>Criterio de falla</t>
  </si>
  <si>
    <t>Regla consistente para decidir qué eventos se cuentan.</t>
  </si>
  <si>
    <t>Pérdida de presión que requiere reparación.</t>
  </si>
  <si>
    <t>Período</t>
  </si>
  <si>
    <t>Intervalo definido para registrar horas y fallas.</t>
  </si>
  <si>
    <t>Período 1, 2, 3 o trimestre.</t>
  </si>
  <si>
    <t>Horas de operación</t>
  </si>
  <si>
    <t>Tiempo real durante el cual el activo estuvo operando.</t>
  </si>
  <si>
    <t>No equivale automáticamente a horas calendario.</t>
  </si>
  <si>
    <t>Horas calendario</t>
  </si>
  <si>
    <t>Tiempo transcurrido según el calendario.</t>
  </si>
  <si>
    <t>Incluye períodos de parada y no operación.</t>
  </si>
  <si>
    <t>Horas programadas</t>
  </si>
  <si>
    <t>Tiempo que estaba previsto operar.</t>
  </si>
  <si>
    <t>Pueden diferir de las horas realmente operadas.</t>
  </si>
  <si>
    <t>Parada programada</t>
  </si>
  <si>
    <t>Detención planificada que no supone por sí sola una falla.</t>
  </si>
  <si>
    <t>Mantenimiento preventivo programado.</t>
  </si>
  <si>
    <t>Tiempo de reparación</t>
  </si>
  <si>
    <t>Horas de detención dedicadas a recuperar el activo.</t>
  </si>
  <si>
    <t>Se excluye de las horas reales de operación.</t>
  </si>
  <si>
    <t>Falla registrada</t>
  </si>
  <si>
    <t>Evento de falla confirmado dentro del período.</t>
  </si>
  <si>
    <t>Número entero: 0, 1, 2, 3...</t>
  </si>
  <si>
    <t>Exposición observada</t>
  </si>
  <si>
    <t>Total de tiempo operativo incluido en el análisis.</t>
  </si>
  <si>
    <t>Horas acumuladas que respaldan el indicador.</t>
  </si>
  <si>
    <t>MTBF por período</t>
  </si>
  <si>
    <t>Horas del período divididas entre fallas del mismo período.</t>
  </si>
  <si>
    <t>Solo cuando las fallas son superiores a cero.</t>
  </si>
  <si>
    <t>MTBF acumulado</t>
  </si>
  <si>
    <t>Suma de horas válidas dividida entre suma de fallas válidas.</t>
  </si>
  <si>
    <t>No promediar directamente los MTBF mensuales.</t>
  </si>
  <si>
    <t>SIN FALLAS</t>
  </si>
  <si>
    <t>Estado cuando un período tiene horas positivas y cero fallas.</t>
  </si>
  <si>
    <t>Conservar las horas; dejar MTBF individual vacío.</t>
  </si>
  <si>
    <t>SIN OPERACIÓN</t>
  </si>
  <si>
    <t>Estado cuando el período tiene cero horas y cero fallas.</t>
  </si>
  <si>
    <t>No aporta exposición ni fallas al acumulado.</t>
  </si>
  <si>
    <t>CALCULADO</t>
  </si>
  <si>
    <t>Período válido con horas positivas y al menos una falla.</t>
  </si>
  <si>
    <t>Se muestra MTBF numérico.</t>
  </si>
  <si>
    <t>Historial válido que permite calcular MTBF acumulado.</t>
  </si>
  <si>
    <t>Fallas acumuladas mayores que cero.</t>
  </si>
  <si>
    <t>Registro incompleto o identificación del equipo incompleta.</t>
  </si>
  <si>
    <t>Llenar período, horas y fallas.</t>
  </si>
  <si>
    <t>REVISAR</t>
  </si>
  <si>
    <t>Dato no válido o periodo duplicado.</t>
  </si>
  <si>
    <t>Si aparece REVISAR DUPLICADO, cambia el período repetido. Si aparece REVISAR, corrige el dato inválido.</t>
  </si>
  <si>
    <t>SIN DATOS</t>
  </si>
  <si>
    <t>Ningún período registrado.</t>
  </si>
  <si>
    <t>Introducir al menos un período.</t>
  </si>
  <si>
    <t>Horas observadas sin fallas en el conjunto del historial.</t>
  </si>
  <si>
    <t>No inferir un MTBF infinito ni igual a horas.</t>
  </si>
  <si>
    <t>Variación vs anterior</t>
  </si>
  <si>
    <t>Cambio relativo del MTBF frente al período previo comparable.</t>
  </si>
  <si>
    <t>No demuestra causalidad ni pronostica fallas.</t>
  </si>
  <si>
    <t>Historial comparable</t>
  </si>
  <si>
    <t>Datos de un mismo equipo y criterio de medición.</t>
  </si>
  <si>
    <t>Si cambian condiciones, registrar la observación.</t>
  </si>
  <si>
    <t>Mantenimiento preventivo</t>
  </si>
  <si>
    <t>Intervención programada destinada a evitar o reducir fallas.</t>
  </si>
  <si>
    <t>No es automáticamente una falla.</t>
  </si>
  <si>
    <t>MTTR</t>
  </si>
  <si>
    <t>Tiempo medio de reparación o restauración, según definición.</t>
  </si>
  <si>
    <t>Indicador distinto del MTBF.</t>
  </si>
  <si>
    <t>RCM</t>
  </si>
  <si>
    <t>Mantenimiento centrado en confiabilidad.</t>
  </si>
  <si>
    <t>Marco más amplio para decisiones de mantenimiento.</t>
  </si>
  <si>
    <t>Weibull</t>
  </si>
  <si>
    <t>Modelo estadístico usado en estudios de confiabilidad.</t>
  </si>
  <si>
    <t>No se calcula en esta plantilla.</t>
  </si>
  <si>
    <t>REGISTRO MTBF | EQUIPO REPARABLE</t>
  </si>
  <si>
    <t>Captura un período por fila. Edita solo las celdas amarillas; las fórmulas calculan los resultados.</t>
  </si>
  <si>
    <t>EQUIPO</t>
  </si>
  <si>
    <t>Compresor C-01</t>
  </si>
  <si>
    <t>FALLA FUNCIONAL</t>
  </si>
  <si>
    <t>Pérdida de presión que exige reparación</t>
  </si>
  <si>
    <t>Ejemplo hipotético: 400 h / 2 fallas; 350 h / 1 falla; 450 h / 3 fallas. Sustituye las entradas, no las fórmulas.</t>
  </si>
  <si>
    <t>HORAS ACUMULADAS</t>
  </si>
  <si>
    <t>FALLAS ACUMULADAS</t>
  </si>
  <si>
    <t>MTBF GLOBAL (h/falla)</t>
  </si>
  <si>
    <t>ESTADO DEL HISTORIAL</t>
  </si>
  <si>
    <t>REGISTRO POR PERÍODO · HASTA 24 OBSERVACIONES</t>
  </si>
  <si>
    <t>PERÍODO</t>
  </si>
  <si>
    <t>HORAS DE OPERACIÓN</t>
  </si>
  <si>
    <t>FALLAS</t>
  </si>
  <si>
    <t>MTBF (h/falla)</t>
  </si>
  <si>
    <t>ESTADO</t>
  </si>
  <si>
    <t>OBSERVACIÓN / ACCIÓN (OPCIONAL)</t>
  </si>
  <si>
    <t>Período 1</t>
  </si>
  <si>
    <t>Falla por pérdida de presión; verificar conexiones.</t>
  </si>
  <si>
    <t>Período 2</t>
  </si>
  <si>
    <t>Inspección del sistema de aire; revisar fugas.</t>
  </si>
  <si>
    <t>Período 3</t>
  </si>
  <si>
    <t>Tres fallas; investigar causas y condiciones de carga.</t>
  </si>
  <si>
    <t>TOTAL ACUMULADO</t>
  </si>
  <si>
    <t>Solo horas/fallas válidas</t>
  </si>
  <si>
    <t>CERO FALLAS: no calcula MTBF individual. Sus horas SÍ cuentan en el total acumulado cuando el período es válido.</t>
  </si>
  <si>
    <t>REVISAR o FALTA INFORMACIÓN: el resumen se bloquea. Un MTBF promedio no pronostica fechas de falla.</t>
  </si>
  <si>
    <t>Un solo equipo por archivo. No reemplaces, muevas ni ordenes filas completas: edita únicamente entradas amarillas.</t>
  </si>
  <si>
    <t>ANÁLISIS | EVOLUCIÓN Y ACCIONES</t>
  </si>
  <si>
    <t>Vista automática del registro; interpreta los cambios con cautela y registra lo que investigarás.</t>
  </si>
  <si>
    <t>MTBF GLOBAL</t>
  </si>
  <si>
    <t>La variación vs anterior solo aparece si ambos períodos tienen MTBF calculado. NO prueba mejoras ni causas.</t>
  </si>
  <si>
    <t>HISTORIAL COMPARATIVO · VINCULADO AL REGISTRO</t>
  </si>
  <si>
    <t>HORAS</t>
  </si>
  <si>
    <t>VAR. VS ANTERIOR</t>
  </si>
  <si>
    <t>OBSERVACIONES</t>
  </si>
  <si>
    <t>RESUMEN ACUMULADO</t>
  </si>
  <si>
    <t>Interpretar con horas, fallas y contexto.</t>
  </si>
  <si>
    <t>PLAN BREVE DE SEGUIMIENTO · 8 ACCIONES</t>
  </si>
  <si>
    <t>Solo las celdas amarillas son editables. Un cambio en MTBF NO demuestra por sí solo la eficacia de una acción.</t>
  </si>
  <si>
    <t>HALLAZGO / ACCIÓN</t>
  </si>
  <si>
    <t>RESPONSABLE</t>
  </si>
  <si>
    <t>REFERENCIA</t>
  </si>
  <si>
    <t>EVIDENCIA / SIGUIENTE PASO</t>
  </si>
  <si>
    <t>PRIORIDAD</t>
  </si>
  <si>
    <t>Revisar fugas y causas de pérdida de presión</t>
  </si>
  <si>
    <t>Mantenimiento</t>
  </si>
  <si>
    <t>C-01 / Per. 3</t>
  </si>
  <si>
    <t>Pendiente</t>
  </si>
  <si>
    <t>Investigar las tres fallas del tercer período.</t>
  </si>
  <si>
    <t>Alta</t>
  </si>
  <si>
    <t>Conciliar los registros para evitar eventos duplicados</t>
  </si>
  <si>
    <t>Supervisor</t>
  </si>
  <si>
    <t>C-01 / Total</t>
  </si>
  <si>
    <t>En curso</t>
  </si>
  <si>
    <t>Verificar órdenes de trabajo y horas operativas.</t>
  </si>
  <si>
    <t>Media</t>
  </si>
  <si>
    <t>Revisa primero los estados REVISAR / FALTA INFORMACIÓN. El MTBF aislado no define por sí solo intervalos de mantenimiento.</t>
  </si>
  <si>
    <t>Este archivo no calcula MTTF, MTTR, Weibull, probabilidad de falla ni predicciones de mantenimiento.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</si>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</sst>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\(#,##0.00\);0.00"/>
    <numFmt numFmtId="165" formatCode="0.0%;[Red]\(0.0%\);0.0%"/>
  </numFmts>
  <fonts count="21">
    <font>
      <sz val="11"/>
      <name val="Carlito"/>
    </font>
    <font>
      <b/>
      <sz val="20"/>
      <color rgb="FFFFFFFF"/>
      <name val="Carlito"/>
    </font>
    <font>
      <sz val="10"/>
      <color rgb="FFD7E8F6"/>
      <name val="Carlito"/>
    </font>
    <font>
      <b/>
      <sz val="11"/>
      <color rgb="FFFFFFFF"/>
      <name val="Carlito"/>
    </font>
    <font>
      <sz val="11"/>
      <color rgb="FF22394B"/>
      <name val="Carlito"/>
    </font>
    <font>
      <sz val="10"/>
      <color rgb="FF22394B"/>
      <name val="Carlito"/>
    </font>
    <font>
      <b/>
      <sz val="11"/>
      <color rgb="FF102A43"/>
      <name val="Carlito"/>
    </font>
    <font>
      <b/>
      <sz val="11"/>
      <color rgb="FF22394B"/>
      <name val="Carlito"/>
    </font>
    <font>
      <b/>
      <sz val="9"/>
      <color rgb="FF102A43"/>
      <name val="Carlito"/>
    </font>
    <font>
      <sz val="9"/>
      <color rgb="FFFFFFFF"/>
      <name val="Carlito"/>
    </font>
    <font>
      <b/>
      <sz val="10"/>
      <color rgb="FFFFFFFF"/>
      <name val="Carlito"/>
    </font>
    <font>
      <b/>
      <sz val="10"/>
      <color rgb="FF102A43"/>
      <name val="Carlito"/>
    </font>
    <font>
      <sz val="10"/>
      <color rgb="FF536B7D"/>
      <name val="Carlito"/>
    </font>
    <font>
      <b/>
      <sz val="9"/>
      <color rgb="FFFFFFFF"/>
      <name val="Carlito"/>
    </font>
    <font>
      <b/>
      <sz val="16"/>
      <color rgb="FF102A43"/>
      <name val="Carlito"/>
    </font>
    <font>
      <sz val="11"/>
      <color rgb="FF536B7D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02A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73A5E"/>
        <bgColor indexed="64"/>
      </patternFill>
    </fill>
    <fill>
      <patternFill patternType="solid">
        <fgColor rgb="FFF4F8FB"/>
        <bgColor indexed="64"/>
      </patternFill>
    </fill>
    <fill>
      <patternFill patternType="solid">
        <fgColor rgb="FFFFF1D9"/>
        <bgColor indexed="64"/>
      </patternFill>
    </fill>
    <fill>
      <patternFill patternType="solid">
        <fgColor rgb="FFEAF3F9"/>
        <bgColor indexed="64"/>
      </patternFill>
    </fill>
    <fill>
      <patternFill patternType="solid">
        <fgColor rgb="FFFFF2C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/>
    <xf numFmtId="0" fontId="2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6" fillId="7" borderId="0" xfId="0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7" fillId="8" borderId="0" xfId="0" applyFont="1" applyFill="1" applyAlignment="1">
      <alignment vertical="center" wrapText="1"/>
    </xf>
    <xf numFmtId="0" fontId="8" fillId="7" borderId="0" xfId="0" applyFont="1" applyFill="1" applyAlignment="1">
      <alignment vertical="center" wrapText="1"/>
    </xf>
    <xf numFmtId="0" fontId="5" fillId="9" borderId="0" xfId="0" applyFont="1" applyFill="1" applyAlignment="1">
      <alignment vertical="center" wrapText="1"/>
    </xf>
    <xf numFmtId="0" fontId="9" fillId="2" borderId="0" xfId="0" applyFont="1" applyFill="1" applyAlignment="1">
      <alignment vertical="center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20" fillId="3" borderId="7" xfId="1" applyFont="1" applyFill="1" applyBorder="1" applyAlignment="1">
      <alignment horizontal="center" vertical="center"/>
    </xf>
    <xf numFmtId="0" fontId="20" fillId="3" borderId="8" xfId="1" applyFont="1" applyFill="1" applyBorder="1" applyAlignment="1">
      <alignment horizontal="center" vertical="center"/>
    </xf>
    <xf numFmtId="0" fontId="10" fillId="4" borderId="0" xfId="0" applyFont="1" applyFill="1" applyAlignment="1">
      <alignment vertical="center" wrapText="1"/>
    </xf>
    <xf numFmtId="0" fontId="10" fillId="4" borderId="0" xfId="0" applyFont="1" applyFill="1" applyAlignment="1">
      <alignment vertical="center" wrapText="1"/>
    </xf>
    <xf numFmtId="0" fontId="5" fillId="9" borderId="0" xfId="0" applyFont="1" applyFill="1" applyAlignment="1">
      <alignment vertical="center" wrapText="1"/>
    </xf>
    <xf numFmtId="0" fontId="11" fillId="9" borderId="0" xfId="0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11" fillId="5" borderId="0" xfId="0" applyFont="1" applyFill="1" applyAlignment="1">
      <alignment vertical="center" wrapText="1"/>
    </xf>
    <xf numFmtId="0" fontId="7" fillId="8" borderId="0" xfId="0" applyFont="1" applyFill="1" applyAlignment="1" applyProtection="1">
      <alignment vertical="center"/>
      <protection locked="0"/>
    </xf>
    <xf numFmtId="0" fontId="4" fillId="8" borderId="0" xfId="0" applyFont="1" applyFill="1" applyAlignment="1" applyProtection="1">
      <alignment vertical="center" wrapText="1"/>
      <protection locked="0"/>
    </xf>
    <xf numFmtId="0" fontId="5" fillId="8" borderId="0" xfId="0" applyFont="1" applyFill="1" applyAlignment="1" applyProtection="1">
      <alignment vertical="center" wrapText="1"/>
      <protection locked="0"/>
    </xf>
    <xf numFmtId="164" fontId="5" fillId="8" borderId="0" xfId="0" applyNumberFormat="1" applyFont="1" applyFill="1" applyAlignment="1" applyProtection="1">
      <alignment vertical="center" wrapText="1"/>
      <protection locked="0"/>
    </xf>
    <xf numFmtId="1" fontId="5" fillId="8" borderId="0" xfId="0" applyNumberFormat="1" applyFont="1" applyFill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2" fillId="4" borderId="0" xfId="0" applyFont="1" applyFill="1" applyAlignment="1" applyProtection="1">
      <alignment vertical="center" wrapText="1"/>
      <protection locked="0"/>
    </xf>
    <xf numFmtId="0" fontId="0" fillId="3" borderId="0" xfId="0" applyFill="1" applyProtection="1">
      <protection locked="0"/>
    </xf>
    <xf numFmtId="0" fontId="6" fillId="7" borderId="0" xfId="0" applyFont="1" applyFill="1" applyAlignment="1" applyProtection="1">
      <alignment vertical="center"/>
      <protection locked="0"/>
    </xf>
    <xf numFmtId="0" fontId="12" fillId="5" borderId="0" xfId="0" applyFont="1" applyFill="1" applyAlignment="1" applyProtection="1">
      <alignment vertical="center" wrapText="1"/>
      <protection locked="0"/>
    </xf>
    <xf numFmtId="0" fontId="13" fillId="4" borderId="0" xfId="0" applyFont="1" applyFill="1" applyAlignment="1" applyProtection="1">
      <alignment vertical="center" wrapText="1"/>
      <protection locked="0"/>
    </xf>
    <xf numFmtId="0" fontId="13" fillId="4" borderId="0" xfId="0" applyFont="1" applyFill="1" applyAlignment="1" applyProtection="1">
      <alignment vertical="center" wrapText="1"/>
      <protection locked="0"/>
    </xf>
    <xf numFmtId="3" fontId="14" fillId="7" borderId="0" xfId="0" applyNumberFormat="1" applyFont="1" applyFill="1" applyAlignment="1" applyProtection="1">
      <alignment horizontal="center" vertical="center" wrapText="1"/>
      <protection locked="0"/>
    </xf>
    <xf numFmtId="0" fontId="14" fillId="7" borderId="0" xfId="0" applyFont="1" applyFill="1" applyAlignment="1" applyProtection="1">
      <alignment horizontal="center" vertical="center" wrapText="1"/>
      <protection locked="0"/>
    </xf>
    <xf numFmtId="1" fontId="14" fillId="7" borderId="0" xfId="0" applyNumberFormat="1" applyFont="1" applyFill="1" applyAlignment="1" applyProtection="1">
      <alignment horizontal="center" vertical="center" wrapText="1"/>
      <protection locked="0"/>
    </xf>
    <xf numFmtId="4" fontId="14" fillId="7" borderId="0" xfId="0" applyNumberFormat="1" applyFont="1" applyFill="1" applyAlignment="1" applyProtection="1">
      <alignment horizontal="center" vertical="center" wrapText="1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10" fillId="4" borderId="0" xfId="0" applyFont="1" applyFill="1" applyAlignment="1" applyProtection="1">
      <alignment vertical="center" wrapText="1"/>
      <protection locked="0"/>
    </xf>
    <xf numFmtId="0" fontId="12" fillId="5" borderId="0" xfId="0" applyFont="1" applyFill="1" applyAlignment="1" applyProtection="1">
      <alignment horizontal="center" vertical="center"/>
      <protection locked="0"/>
    </xf>
    <xf numFmtId="164" fontId="5" fillId="7" borderId="0" xfId="0" applyNumberFormat="1" applyFont="1" applyFill="1" applyAlignment="1" applyProtection="1">
      <alignment vertical="center" wrapText="1"/>
      <protection locked="0"/>
    </xf>
    <xf numFmtId="0" fontId="5" fillId="7" borderId="0" xfId="0" applyFont="1" applyFill="1" applyAlignment="1" applyProtection="1">
      <alignment vertical="center" wrapText="1"/>
      <protection locked="0"/>
    </xf>
    <xf numFmtId="164" fontId="0" fillId="3" borderId="0" xfId="0" applyNumberFormat="1" applyFill="1" applyProtection="1">
      <protection locked="0"/>
    </xf>
    <xf numFmtId="1" fontId="0" fillId="3" borderId="0" xfId="0" applyNumberFormat="1" applyFill="1" applyProtection="1">
      <protection locked="0"/>
    </xf>
    <xf numFmtId="0" fontId="10" fillId="4" borderId="0" xfId="0" applyFont="1" applyFill="1" applyAlignment="1" applyProtection="1">
      <alignment vertical="center" wrapText="1"/>
      <protection locked="0"/>
    </xf>
    <xf numFmtId="164" fontId="10" fillId="4" borderId="0" xfId="0" applyNumberFormat="1" applyFont="1" applyFill="1" applyAlignment="1" applyProtection="1">
      <alignment vertical="center" wrapText="1"/>
      <protection locked="0"/>
    </xf>
    <xf numFmtId="1" fontId="10" fillId="4" borderId="0" xfId="0" applyNumberFormat="1" applyFont="1" applyFill="1" applyAlignment="1" applyProtection="1">
      <alignment vertical="center" wrapText="1"/>
      <protection locked="0"/>
    </xf>
    <xf numFmtId="0" fontId="6" fillId="7" borderId="0" xfId="0" applyFont="1" applyFill="1" applyProtection="1">
      <protection locked="0"/>
    </xf>
    <xf numFmtId="0" fontId="5" fillId="9" borderId="0" xfId="0" applyFont="1" applyFill="1" applyAlignment="1" applyProtection="1">
      <alignment vertical="center" wrapText="1"/>
      <protection locked="0"/>
    </xf>
    <xf numFmtId="4" fontId="5" fillId="9" borderId="0" xfId="0" applyNumberFormat="1" applyFont="1" applyFill="1" applyAlignment="1" applyProtection="1">
      <alignment vertical="center" wrapText="1"/>
      <protection locked="0"/>
    </xf>
    <xf numFmtId="1" fontId="5" fillId="9" borderId="0" xfId="0" applyNumberFormat="1" applyFont="1" applyFill="1" applyAlignment="1" applyProtection="1">
      <alignment vertical="center" wrapText="1"/>
      <protection locked="0"/>
    </xf>
    <xf numFmtId="165" fontId="5" fillId="9" borderId="0" xfId="0" applyNumberFormat="1" applyFont="1" applyFill="1" applyAlignment="1" applyProtection="1">
      <alignment vertical="center" wrapText="1"/>
      <protection locked="0"/>
    </xf>
    <xf numFmtId="0" fontId="5" fillId="5" borderId="0" xfId="0" applyFont="1" applyFill="1" applyAlignment="1" applyProtection="1">
      <alignment vertical="center" wrapText="1"/>
      <protection locked="0"/>
    </xf>
    <xf numFmtId="4" fontId="5" fillId="5" borderId="0" xfId="0" applyNumberFormat="1" applyFont="1" applyFill="1" applyAlignment="1" applyProtection="1">
      <alignment vertical="center" wrapText="1"/>
      <protection locked="0"/>
    </xf>
    <xf numFmtId="1" fontId="5" fillId="5" borderId="0" xfId="0" applyNumberFormat="1" applyFont="1" applyFill="1" applyAlignment="1" applyProtection="1">
      <alignment vertical="center" wrapText="1"/>
      <protection locked="0"/>
    </xf>
    <xf numFmtId="165" fontId="5" fillId="5" borderId="0" xfId="0" applyNumberFormat="1" applyFont="1" applyFill="1" applyAlignment="1" applyProtection="1">
      <alignment vertical="center" wrapText="1"/>
      <protection locked="0"/>
    </xf>
    <xf numFmtId="0" fontId="15" fillId="5" borderId="0" xfId="0" applyFont="1" applyFill="1" applyAlignment="1" applyProtection="1">
      <alignment horizontal="center"/>
      <protection locked="0"/>
    </xf>
  </cellXfs>
  <cellStyles count="2">
    <cellStyle name="Hipervínculo" xfId="1" builtinId="8"/>
    <cellStyle name="Normal" xfId="0" builtinId="0"/>
  </cellStyles>
  <dxfs count="11">
    <dxf>
      <font>
        <b/>
        <color rgb="FF176537"/>
      </font>
      <fill>
        <patternFill>
          <bgColor rgb="FFDDF3E3"/>
        </patternFill>
      </fill>
    </dxf>
    <dxf>
      <font>
        <b/>
        <color rgb="FFA12622"/>
      </font>
      <fill>
        <patternFill>
          <bgColor rgb="FFFDE7E5"/>
        </patternFill>
      </fill>
    </dxf>
    <dxf>
      <font>
        <color rgb="FF176537"/>
      </font>
      <fill>
        <patternFill>
          <bgColor rgb="FFDDF3E3"/>
        </patternFill>
      </fill>
    </dxf>
    <dxf>
      <font>
        <b/>
        <color rgb="FF895712"/>
      </font>
      <fill>
        <patternFill>
          <bgColor rgb="FFFFF1D9"/>
        </patternFill>
      </fill>
    </dxf>
    <dxf>
      <font>
        <b/>
        <color rgb="FFA12622"/>
      </font>
      <fill>
        <patternFill>
          <bgColor rgb="FFFDE7E5"/>
        </patternFill>
      </fill>
    </dxf>
    <dxf>
      <font>
        <b/>
        <color rgb="FFB91C1C"/>
      </font>
    </dxf>
    <dxf>
      <font>
        <b/>
        <color rgb="FF176537"/>
      </font>
      <fill>
        <patternFill>
          <bgColor rgb="FFDDF3E3"/>
        </patternFill>
      </fill>
    </dxf>
    <dxf>
      <font>
        <b/>
        <color rgb="FFA12622"/>
      </font>
      <fill>
        <patternFill>
          <bgColor rgb="FFFDE7E5"/>
        </patternFill>
      </fill>
    </dxf>
    <dxf>
      <font>
        <color rgb="FF176537"/>
      </font>
      <fill>
        <patternFill>
          <bgColor rgb="FFDDF3E3"/>
        </patternFill>
      </fill>
    </dxf>
    <dxf>
      <font>
        <b/>
        <color rgb="FF895712"/>
      </font>
      <fill>
        <patternFill>
          <bgColor rgb="FFFFF1D9"/>
        </patternFill>
      </fill>
    </dxf>
    <dxf>
      <font>
        <b/>
        <color rgb="FFA12622"/>
      </font>
      <fill>
        <patternFill>
          <bgColor rgb="FFFDE7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1886242</xdr:colOff>
      <xdr:row>3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331E44-9490-4B17-BC13-5DADDC8621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0"/>
          <a:ext cx="2057692" cy="6438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9</xdr:col>
      <xdr:colOff>977557</xdr:colOff>
      <xdr:row>3</xdr:row>
      <xdr:rowOff>129540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524E28-0DFA-4D89-8EB0-7044B6D4A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0" y="0"/>
          <a:ext cx="2053882" cy="6438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1924342</xdr:colOff>
      <xdr:row>2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69C0AA-7914-4397-A46D-E4C1BD0E4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77600" y="0"/>
          <a:ext cx="2050072" cy="647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1768132</xdr:colOff>
      <xdr:row>2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BA7902-1E4D-4A59-99A7-B8D5189DB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34800" y="0"/>
          <a:ext cx="2053882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workbookViewId="0">
      <selection activeCell="H25" sqref="H25"/>
    </sheetView>
  </sheetViews>
  <sheetFormatPr baseColWidth="10" defaultColWidth="8.796875" defaultRowHeight="13.8"/>
  <cols>
    <col min="1" max="1" width="5" style="2" customWidth="1"/>
    <col min="2" max="2" width="23" style="2" customWidth="1"/>
    <col min="3" max="3" width="18" style="2" customWidth="1"/>
    <col min="4" max="4" width="20.09765625" style="2" customWidth="1"/>
    <col min="5" max="5" width="22.69921875" style="2" customWidth="1"/>
    <col min="6" max="6" width="31.69921875" style="2" customWidth="1"/>
    <col min="7" max="7" width="2.19921875" style="2" customWidth="1"/>
    <col min="8" max="8" width="29.19921875" style="2" customWidth="1"/>
    <col min="9" max="9" width="77.796875" style="2" customWidth="1"/>
    <col min="10" max="16384" width="8.796875" style="2"/>
  </cols>
  <sheetData>
    <row r="1" spans="1:9">
      <c r="A1" s="1" t="s">
        <v>0</v>
      </c>
      <c r="B1" s="1"/>
      <c r="C1" s="1"/>
      <c r="D1" s="1"/>
      <c r="E1" s="1"/>
      <c r="F1" s="1"/>
    </row>
    <row r="2" spans="1:9">
      <c r="A2" s="1"/>
      <c r="B2" s="1"/>
      <c r="C2" s="1"/>
      <c r="D2" s="1"/>
      <c r="E2" s="1"/>
      <c r="F2" s="1"/>
    </row>
    <row r="3" spans="1:9">
      <c r="A3" s="3" t="s">
        <v>1</v>
      </c>
      <c r="B3" s="3"/>
      <c r="C3" s="3"/>
      <c r="D3" s="3"/>
      <c r="E3" s="3"/>
      <c r="F3" s="3"/>
    </row>
    <row r="4" spans="1:9" ht="14.4" thickBot="1"/>
    <row r="5" spans="1:9" ht="19.8" customHeight="1">
      <c r="A5" s="4" t="s">
        <v>2</v>
      </c>
      <c r="B5" s="4"/>
      <c r="C5" s="4"/>
      <c r="D5" s="4"/>
      <c r="E5" s="4"/>
      <c r="F5" s="4"/>
      <c r="H5" s="13" t="s">
        <v>194</v>
      </c>
      <c r="I5" s="14"/>
    </row>
    <row r="6" spans="1:9" ht="19.8" customHeight="1">
      <c r="B6" s="5" t="s">
        <v>3</v>
      </c>
      <c r="C6" s="5"/>
      <c r="D6" s="5"/>
      <c r="E6" s="5"/>
      <c r="F6" s="5"/>
      <c r="H6" s="15"/>
      <c r="I6" s="16"/>
    </row>
    <row r="7" spans="1:9" ht="19.8" customHeight="1" thickBot="1">
      <c r="B7" s="6" t="s">
        <v>4</v>
      </c>
      <c r="C7" s="6"/>
      <c r="D7" s="6"/>
      <c r="E7" s="6"/>
      <c r="F7" s="6"/>
      <c r="H7" s="17"/>
      <c r="I7" s="18"/>
    </row>
    <row r="8" spans="1:9" ht="17.399999999999999" thickBot="1">
      <c r="H8" s="19" t="s">
        <v>195</v>
      </c>
      <c r="I8" s="20"/>
    </row>
    <row r="9" spans="1:9">
      <c r="A9" s="4" t="s">
        <v>5</v>
      </c>
      <c r="B9" s="4"/>
      <c r="C9" s="4"/>
      <c r="D9" s="4"/>
      <c r="E9" s="4"/>
      <c r="F9" s="4"/>
    </row>
    <row r="11" spans="1:9">
      <c r="B11" s="7" t="s">
        <v>6</v>
      </c>
      <c r="C11" s="7"/>
      <c r="D11" s="8" t="s">
        <v>7</v>
      </c>
      <c r="E11" s="8"/>
      <c r="F11" s="8"/>
    </row>
    <row r="12" spans="1:9">
      <c r="B12" s="7" t="s">
        <v>8</v>
      </c>
      <c r="C12" s="7"/>
      <c r="D12" s="8" t="s">
        <v>9</v>
      </c>
      <c r="E12" s="8"/>
      <c r="F12" s="8"/>
    </row>
    <row r="13" spans="1:9">
      <c r="B13" s="7" t="s">
        <v>10</v>
      </c>
      <c r="C13" s="7"/>
      <c r="D13" s="8" t="s">
        <v>11</v>
      </c>
      <c r="E13" s="8"/>
      <c r="F13" s="8"/>
    </row>
    <row r="14" spans="1:9">
      <c r="B14" s="7" t="s">
        <v>12</v>
      </c>
      <c r="C14" s="7"/>
      <c r="D14" s="8" t="s">
        <v>13</v>
      </c>
      <c r="E14" s="8"/>
      <c r="F14" s="8"/>
    </row>
    <row r="15" spans="1:9">
      <c r="B15" s="7" t="s">
        <v>14</v>
      </c>
      <c r="C15" s="7"/>
      <c r="D15" s="8" t="s">
        <v>15</v>
      </c>
      <c r="E15" s="8"/>
      <c r="F15" s="8"/>
    </row>
    <row r="16" spans="1:9">
      <c r="B16" s="7" t="s">
        <v>16</v>
      </c>
      <c r="C16" s="7"/>
      <c r="D16" s="8" t="s">
        <v>17</v>
      </c>
      <c r="E16" s="8"/>
      <c r="F16" s="8"/>
    </row>
    <row r="18" spans="1:6">
      <c r="A18" s="4" t="s">
        <v>18</v>
      </c>
      <c r="B18" s="4"/>
      <c r="C18" s="4"/>
      <c r="D18" s="4"/>
      <c r="E18" s="4"/>
      <c r="F18" s="4"/>
    </row>
    <row r="19" spans="1:6">
      <c r="B19" s="9" t="s">
        <v>19</v>
      </c>
      <c r="C19" s="9"/>
      <c r="D19" s="9"/>
      <c r="E19" s="9"/>
      <c r="F19" s="9"/>
    </row>
    <row r="20" spans="1:6">
      <c r="B20" s="5" t="s">
        <v>20</v>
      </c>
      <c r="C20" s="5"/>
      <c r="D20" s="5"/>
      <c r="E20" s="5"/>
      <c r="F20" s="5"/>
    </row>
    <row r="22" spans="1:6">
      <c r="A22" s="4" t="s">
        <v>21</v>
      </c>
      <c r="B22" s="4"/>
      <c r="C22" s="4"/>
      <c r="D22" s="4"/>
      <c r="E22" s="4"/>
      <c r="F22" s="4"/>
    </row>
    <row r="24" spans="1:6">
      <c r="B24" s="10" t="s">
        <v>22</v>
      </c>
      <c r="C24" s="10"/>
      <c r="D24" s="8" t="s">
        <v>23</v>
      </c>
      <c r="E24" s="8"/>
      <c r="F24" s="8"/>
    </row>
    <row r="25" spans="1:6">
      <c r="B25" s="10" t="s">
        <v>24</v>
      </c>
      <c r="C25" s="10"/>
      <c r="D25" s="8" t="s">
        <v>25</v>
      </c>
      <c r="E25" s="8"/>
      <c r="F25" s="8"/>
    </row>
    <row r="26" spans="1:6">
      <c r="B26" s="10" t="s">
        <v>26</v>
      </c>
      <c r="C26" s="10"/>
      <c r="D26" s="8" t="s">
        <v>27</v>
      </c>
      <c r="E26" s="8"/>
      <c r="F26" s="8"/>
    </row>
    <row r="27" spans="1:6">
      <c r="B27" s="10" t="s">
        <v>28</v>
      </c>
      <c r="C27" s="10"/>
      <c r="D27" s="8" t="s">
        <v>29</v>
      </c>
      <c r="E27" s="8"/>
      <c r="F27" s="8"/>
    </row>
    <row r="28" spans="1:6">
      <c r="B28" s="10" t="s">
        <v>30</v>
      </c>
      <c r="C28" s="10"/>
      <c r="D28" s="8" t="s">
        <v>31</v>
      </c>
      <c r="E28" s="8"/>
      <c r="F28" s="8"/>
    </row>
    <row r="30" spans="1:6">
      <c r="A30" s="4" t="s">
        <v>32</v>
      </c>
      <c r="B30" s="4"/>
      <c r="C30" s="4"/>
      <c r="D30" s="4"/>
      <c r="E30" s="4"/>
      <c r="F30" s="4"/>
    </row>
    <row r="32" spans="1:6">
      <c r="B32" s="11" t="s">
        <v>33</v>
      </c>
      <c r="C32" s="11"/>
      <c r="D32" s="11"/>
      <c r="E32" s="11"/>
      <c r="F32" s="11"/>
    </row>
    <row r="33" spans="1:6">
      <c r="B33" s="8" t="s">
        <v>34</v>
      </c>
      <c r="C33" s="8"/>
      <c r="D33" s="8"/>
      <c r="E33" s="8"/>
      <c r="F33" s="8"/>
    </row>
    <row r="34" spans="1:6">
      <c r="B34" s="11" t="s">
        <v>35</v>
      </c>
      <c r="C34" s="11"/>
      <c r="D34" s="11"/>
      <c r="E34" s="11"/>
      <c r="F34" s="11"/>
    </row>
    <row r="35" spans="1:6">
      <c r="B35" s="8" t="s">
        <v>36</v>
      </c>
      <c r="C35" s="8"/>
      <c r="D35" s="8"/>
      <c r="E35" s="8"/>
      <c r="F35" s="8"/>
    </row>
    <row r="36" spans="1:6">
      <c r="B36" s="11" t="s">
        <v>37</v>
      </c>
      <c r="C36" s="11"/>
      <c r="D36" s="11"/>
      <c r="E36" s="11"/>
      <c r="F36" s="11"/>
    </row>
    <row r="37" spans="1:6">
      <c r="B37" s="8" t="s">
        <v>38</v>
      </c>
      <c r="C37" s="8"/>
      <c r="D37" s="8"/>
      <c r="E37" s="8"/>
      <c r="F37" s="8"/>
    </row>
    <row r="38" spans="1:6">
      <c r="B38" s="11" t="s">
        <v>39</v>
      </c>
      <c r="C38" s="11"/>
      <c r="D38" s="11"/>
      <c r="E38" s="11"/>
      <c r="F38" s="11"/>
    </row>
    <row r="40" spans="1:6">
      <c r="A40" s="12" t="s">
        <v>40</v>
      </c>
      <c r="B40" s="12"/>
      <c r="C40" s="12"/>
      <c r="D40" s="12"/>
      <c r="E40" s="12"/>
      <c r="F40" s="12"/>
    </row>
  </sheetData>
  <sheetProtection algorithmName="SHA-512" hashValue="5ElgZd6gpThkZZyiiyKLN9b9CbsFcdHHZBAZZ1cu2oNw9Fhxwc+yrs30PqyW0brUGBId1aT/ll5Ph71Cw+GiXA==" saltValue="7C6D9gkZ4AniBndm0S6hSA==" spinCount="100000" sheet="1" objects="1" scenarios="1" formatCells="0" formatColumns="0" formatRows="0" insertColumns="0" insertRows="0" sort="0" autoFilter="0" pivotTables="0"/>
  <mergeCells count="43">
    <mergeCell ref="B36:F36"/>
    <mergeCell ref="B37:F37"/>
    <mergeCell ref="B38:F38"/>
    <mergeCell ref="A40:F40"/>
    <mergeCell ref="H5:I7"/>
    <mergeCell ref="H8:I8"/>
    <mergeCell ref="A30:F30"/>
    <mergeCell ref="B32:F32"/>
    <mergeCell ref="B33:F33"/>
    <mergeCell ref="B34:F34"/>
    <mergeCell ref="B35:F35"/>
    <mergeCell ref="B26:C26"/>
    <mergeCell ref="D26:F26"/>
    <mergeCell ref="B27:C27"/>
    <mergeCell ref="D27:F27"/>
    <mergeCell ref="B28:C28"/>
    <mergeCell ref="D28:F28"/>
    <mergeCell ref="A22:F22"/>
    <mergeCell ref="B24:C24"/>
    <mergeCell ref="D24:F24"/>
    <mergeCell ref="B25:C25"/>
    <mergeCell ref="D25:F25"/>
    <mergeCell ref="B16:C16"/>
    <mergeCell ref="D16:F16"/>
    <mergeCell ref="A18:F18"/>
    <mergeCell ref="B19:F19"/>
    <mergeCell ref="B20:F20"/>
    <mergeCell ref="B13:C13"/>
    <mergeCell ref="D13:F13"/>
    <mergeCell ref="B14:C14"/>
    <mergeCell ref="D14:F14"/>
    <mergeCell ref="B15:C15"/>
    <mergeCell ref="D15:F15"/>
    <mergeCell ref="A9:F9"/>
    <mergeCell ref="B11:C11"/>
    <mergeCell ref="D11:F11"/>
    <mergeCell ref="B12:C12"/>
    <mergeCell ref="D12:F12"/>
    <mergeCell ref="A1:F2"/>
    <mergeCell ref="A3:F3"/>
    <mergeCell ref="A5:F5"/>
    <mergeCell ref="B6:F6"/>
    <mergeCell ref="B7:F7"/>
  </mergeCells>
  <hyperlinks>
    <hyperlink ref="H8" r:id="rId1" xr:uid="{A90A46EC-0A77-4735-9E17-A75B6E7CFA6A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5"/>
  <sheetViews>
    <sheetView workbookViewId="0">
      <pane ySplit="5" topLeftCell="A6" activePane="bottomLeft" state="frozen"/>
      <selection pane="bottomLeft" activeCell="J12" sqref="J12"/>
    </sheetView>
  </sheetViews>
  <sheetFormatPr baseColWidth="10" defaultColWidth="8.796875" defaultRowHeight="13.8"/>
  <cols>
    <col min="1" max="1" width="7" style="2" customWidth="1"/>
    <col min="2" max="2" width="26" style="2" customWidth="1"/>
    <col min="3" max="3" width="28" style="2" customWidth="1"/>
    <col min="4" max="4" width="27" style="2" customWidth="1"/>
    <col min="5" max="5" width="28" style="2" customWidth="1"/>
    <col min="6" max="6" width="27" style="2" customWidth="1"/>
    <col min="7" max="7" width="7" style="2" customWidth="1"/>
    <col min="8" max="8" width="2" style="2" customWidth="1"/>
    <col min="9" max="9" width="12.09765625" style="2" customWidth="1"/>
    <col min="10" max="10" width="68.19921875" style="2" customWidth="1"/>
    <col min="11" max="16384" width="8.796875" style="2"/>
  </cols>
  <sheetData>
    <row r="1" spans="1:10">
      <c r="A1" s="1" t="s">
        <v>41</v>
      </c>
      <c r="B1" s="1"/>
      <c r="C1" s="1"/>
      <c r="D1" s="1"/>
      <c r="E1" s="1"/>
      <c r="F1" s="1"/>
      <c r="G1" s="1"/>
    </row>
    <row r="2" spans="1:10">
      <c r="A2" s="1"/>
      <c r="B2" s="1"/>
      <c r="C2" s="1"/>
      <c r="D2" s="1"/>
      <c r="E2" s="1"/>
      <c r="F2" s="1"/>
      <c r="G2" s="1"/>
    </row>
    <row r="3" spans="1:10">
      <c r="A3" s="3" t="s">
        <v>42</v>
      </c>
      <c r="B3" s="3"/>
      <c r="C3" s="3"/>
      <c r="D3" s="3"/>
      <c r="E3" s="3"/>
      <c r="F3" s="3"/>
      <c r="G3" s="3"/>
    </row>
    <row r="4" spans="1:10" ht="14.4" thickBot="1"/>
    <row r="5" spans="1:10" ht="27.6" customHeight="1">
      <c r="A5" s="21" t="s">
        <v>43</v>
      </c>
      <c r="B5" s="21" t="s">
        <v>44</v>
      </c>
      <c r="C5" s="22" t="s">
        <v>45</v>
      </c>
      <c r="D5" s="22"/>
      <c r="E5" s="22" t="s">
        <v>46</v>
      </c>
      <c r="F5" s="22"/>
      <c r="G5" s="22"/>
      <c r="I5" s="13" t="s">
        <v>194</v>
      </c>
      <c r="J5" s="14"/>
    </row>
    <row r="6" spans="1:10" ht="27.6" customHeight="1">
      <c r="A6" s="23">
        <v>1</v>
      </c>
      <c r="B6" s="24" t="s">
        <v>47</v>
      </c>
      <c r="C6" s="11" t="s">
        <v>48</v>
      </c>
      <c r="D6" s="11"/>
      <c r="E6" s="11" t="s">
        <v>49</v>
      </c>
      <c r="F6" s="11"/>
      <c r="G6" s="11"/>
      <c r="I6" s="15"/>
      <c r="J6" s="16"/>
    </row>
    <row r="7" spans="1:10" ht="27.6" customHeight="1" thickBot="1">
      <c r="A7" s="25">
        <v>2</v>
      </c>
      <c r="B7" s="26" t="s">
        <v>50</v>
      </c>
      <c r="C7" s="8" t="s">
        <v>51</v>
      </c>
      <c r="D7" s="8"/>
      <c r="E7" s="8" t="s">
        <v>52</v>
      </c>
      <c r="F7" s="8"/>
      <c r="G7" s="8"/>
      <c r="I7" s="17"/>
      <c r="J7" s="18"/>
    </row>
    <row r="8" spans="1:10" ht="17.399999999999999" thickBot="1">
      <c r="A8" s="23">
        <v>3</v>
      </c>
      <c r="B8" s="24" t="s">
        <v>53</v>
      </c>
      <c r="C8" s="11" t="s">
        <v>54</v>
      </c>
      <c r="D8" s="11"/>
      <c r="E8" s="11" t="s">
        <v>55</v>
      </c>
      <c r="F8" s="11"/>
      <c r="G8" s="11"/>
      <c r="I8" s="19" t="s">
        <v>195</v>
      </c>
      <c r="J8" s="20"/>
    </row>
    <row r="9" spans="1:10">
      <c r="A9" s="25">
        <v>4</v>
      </c>
      <c r="B9" s="26" t="s">
        <v>56</v>
      </c>
      <c r="C9" s="8" t="s">
        <v>57</v>
      </c>
      <c r="D9" s="8"/>
      <c r="E9" s="8" t="s">
        <v>58</v>
      </c>
      <c r="F9" s="8"/>
      <c r="G9" s="8"/>
    </row>
    <row r="10" spans="1:10">
      <c r="A10" s="23">
        <v>5</v>
      </c>
      <c r="B10" s="24" t="s">
        <v>59</v>
      </c>
      <c r="C10" s="11" t="s">
        <v>60</v>
      </c>
      <c r="D10" s="11"/>
      <c r="E10" s="11" t="s">
        <v>61</v>
      </c>
      <c r="F10" s="11"/>
      <c r="G10" s="11"/>
    </row>
    <row r="11" spans="1:10">
      <c r="A11" s="25">
        <v>6</v>
      </c>
      <c r="B11" s="26" t="s">
        <v>62</v>
      </c>
      <c r="C11" s="8" t="s">
        <v>63</v>
      </c>
      <c r="D11" s="8"/>
      <c r="E11" s="8" t="s">
        <v>64</v>
      </c>
      <c r="F11" s="8"/>
      <c r="G11" s="8"/>
    </row>
    <row r="12" spans="1:10">
      <c r="A12" s="23">
        <v>7</v>
      </c>
      <c r="B12" s="24" t="s">
        <v>65</v>
      </c>
      <c r="C12" s="11" t="s">
        <v>66</v>
      </c>
      <c r="D12" s="11"/>
      <c r="E12" s="11" t="s">
        <v>67</v>
      </c>
      <c r="F12" s="11"/>
      <c r="G12" s="11"/>
    </row>
    <row r="13" spans="1:10">
      <c r="A13" s="25">
        <v>8</v>
      </c>
      <c r="B13" s="26" t="s">
        <v>68</v>
      </c>
      <c r="C13" s="8" t="s">
        <v>69</v>
      </c>
      <c r="D13" s="8"/>
      <c r="E13" s="8" t="s">
        <v>70</v>
      </c>
      <c r="F13" s="8"/>
      <c r="G13" s="8"/>
    </row>
    <row r="14" spans="1:10">
      <c r="A14" s="23">
        <v>9</v>
      </c>
      <c r="B14" s="24" t="s">
        <v>71</v>
      </c>
      <c r="C14" s="11" t="s">
        <v>72</v>
      </c>
      <c r="D14" s="11"/>
      <c r="E14" s="11" t="s">
        <v>73</v>
      </c>
      <c r="F14" s="11"/>
      <c r="G14" s="11"/>
    </row>
    <row r="15" spans="1:10">
      <c r="A15" s="25">
        <v>10</v>
      </c>
      <c r="B15" s="26" t="s">
        <v>74</v>
      </c>
      <c r="C15" s="8" t="s">
        <v>75</v>
      </c>
      <c r="D15" s="8"/>
      <c r="E15" s="8" t="s">
        <v>76</v>
      </c>
      <c r="F15" s="8"/>
      <c r="G15" s="8"/>
    </row>
    <row r="16" spans="1:10">
      <c r="A16" s="23">
        <v>11</v>
      </c>
      <c r="B16" s="24" t="s">
        <v>77</v>
      </c>
      <c r="C16" s="11" t="s">
        <v>78</v>
      </c>
      <c r="D16" s="11"/>
      <c r="E16" s="11" t="s">
        <v>79</v>
      </c>
      <c r="F16" s="11"/>
      <c r="G16" s="11"/>
    </row>
    <row r="17" spans="1:7">
      <c r="A17" s="25">
        <v>12</v>
      </c>
      <c r="B17" s="26" t="s">
        <v>80</v>
      </c>
      <c r="C17" s="8" t="s">
        <v>81</v>
      </c>
      <c r="D17" s="8"/>
      <c r="E17" s="8" t="s">
        <v>82</v>
      </c>
      <c r="F17" s="8"/>
      <c r="G17" s="8"/>
    </row>
    <row r="18" spans="1:7">
      <c r="A18" s="23">
        <v>13</v>
      </c>
      <c r="B18" s="24" t="s">
        <v>83</v>
      </c>
      <c r="C18" s="11" t="s">
        <v>84</v>
      </c>
      <c r="D18" s="11"/>
      <c r="E18" s="11" t="s">
        <v>85</v>
      </c>
      <c r="F18" s="11"/>
      <c r="G18" s="11"/>
    </row>
    <row r="19" spans="1:7">
      <c r="A19" s="25">
        <v>14</v>
      </c>
      <c r="B19" s="26" t="s">
        <v>86</v>
      </c>
      <c r="C19" s="8" t="s">
        <v>87</v>
      </c>
      <c r="D19" s="8"/>
      <c r="E19" s="8" t="s">
        <v>88</v>
      </c>
      <c r="F19" s="8"/>
      <c r="G19" s="8"/>
    </row>
    <row r="20" spans="1:7">
      <c r="A20" s="23">
        <v>15</v>
      </c>
      <c r="B20" s="24" t="s">
        <v>89</v>
      </c>
      <c r="C20" s="11" t="s">
        <v>90</v>
      </c>
      <c r="D20" s="11"/>
      <c r="E20" s="11" t="s">
        <v>91</v>
      </c>
      <c r="F20" s="11"/>
      <c r="G20" s="11"/>
    </row>
    <row r="21" spans="1:7">
      <c r="A21" s="25">
        <v>16</v>
      </c>
      <c r="B21" s="26" t="s">
        <v>92</v>
      </c>
      <c r="C21" s="8" t="s">
        <v>93</v>
      </c>
      <c r="D21" s="8"/>
      <c r="E21" s="8" t="s">
        <v>94</v>
      </c>
      <c r="F21" s="8"/>
      <c r="G21" s="8"/>
    </row>
    <row r="22" spans="1:7">
      <c r="A22" s="23">
        <v>17</v>
      </c>
      <c r="B22" s="24" t="s">
        <v>95</v>
      </c>
      <c r="C22" s="11" t="s">
        <v>96</v>
      </c>
      <c r="D22" s="11"/>
      <c r="E22" s="11" t="s">
        <v>97</v>
      </c>
      <c r="F22" s="11"/>
      <c r="G22" s="11"/>
    </row>
    <row r="23" spans="1:7">
      <c r="A23" s="25">
        <v>18</v>
      </c>
      <c r="B23" s="26" t="s">
        <v>98</v>
      </c>
      <c r="C23" s="8" t="s">
        <v>99</v>
      </c>
      <c r="D23" s="8"/>
      <c r="E23" s="8" t="s">
        <v>100</v>
      </c>
      <c r="F23" s="8"/>
      <c r="G23" s="8"/>
    </row>
    <row r="24" spans="1:7">
      <c r="A24" s="23">
        <v>19</v>
      </c>
      <c r="B24" s="24" t="s">
        <v>101</v>
      </c>
      <c r="C24" s="11" t="s">
        <v>102</v>
      </c>
      <c r="D24" s="11"/>
      <c r="E24" s="11" t="s">
        <v>103</v>
      </c>
      <c r="F24" s="11"/>
      <c r="G24" s="11"/>
    </row>
    <row r="25" spans="1:7">
      <c r="A25" s="25">
        <v>20</v>
      </c>
      <c r="B25" s="26" t="s">
        <v>22</v>
      </c>
      <c r="C25" s="8" t="s">
        <v>104</v>
      </c>
      <c r="D25" s="8"/>
      <c r="E25" s="8" t="s">
        <v>105</v>
      </c>
      <c r="F25" s="8"/>
      <c r="G25" s="8"/>
    </row>
    <row r="26" spans="1:7">
      <c r="A26" s="23">
        <v>21</v>
      </c>
      <c r="B26" s="24" t="s">
        <v>26</v>
      </c>
      <c r="C26" s="11" t="s">
        <v>106</v>
      </c>
      <c r="D26" s="11"/>
      <c r="E26" s="11" t="s">
        <v>107</v>
      </c>
      <c r="F26" s="11"/>
      <c r="G26" s="11"/>
    </row>
    <row r="27" spans="1:7">
      <c r="A27" s="25">
        <v>22</v>
      </c>
      <c r="B27" s="26" t="s">
        <v>108</v>
      </c>
      <c r="C27" s="8" t="s">
        <v>109</v>
      </c>
      <c r="D27" s="8"/>
      <c r="E27" s="8" t="s">
        <v>110</v>
      </c>
      <c r="F27" s="8"/>
      <c r="G27" s="8"/>
    </row>
    <row r="28" spans="1:7">
      <c r="A28" s="23">
        <v>23</v>
      </c>
      <c r="B28" s="24" t="s">
        <v>111</v>
      </c>
      <c r="C28" s="11" t="s">
        <v>112</v>
      </c>
      <c r="D28" s="11"/>
      <c r="E28" s="11" t="s">
        <v>113</v>
      </c>
      <c r="F28" s="11"/>
      <c r="G28" s="11"/>
    </row>
    <row r="29" spans="1:7">
      <c r="A29" s="25">
        <v>24</v>
      </c>
      <c r="B29" s="26" t="s">
        <v>24</v>
      </c>
      <c r="C29" s="8" t="s">
        <v>114</v>
      </c>
      <c r="D29" s="8"/>
      <c r="E29" s="8" t="s">
        <v>115</v>
      </c>
      <c r="F29" s="8"/>
      <c r="G29" s="8"/>
    </row>
    <row r="30" spans="1:7">
      <c r="A30" s="23">
        <v>25</v>
      </c>
      <c r="B30" s="24" t="s">
        <v>116</v>
      </c>
      <c r="C30" s="11" t="s">
        <v>117</v>
      </c>
      <c r="D30" s="11"/>
      <c r="E30" s="11" t="s">
        <v>118</v>
      </c>
      <c r="F30" s="11"/>
      <c r="G30" s="11"/>
    </row>
    <row r="31" spans="1:7">
      <c r="A31" s="25">
        <v>26</v>
      </c>
      <c r="B31" s="26" t="s">
        <v>119</v>
      </c>
      <c r="C31" s="8" t="s">
        <v>120</v>
      </c>
      <c r="D31" s="8"/>
      <c r="E31" s="8" t="s">
        <v>121</v>
      </c>
      <c r="F31" s="8"/>
      <c r="G31" s="8"/>
    </row>
    <row r="32" spans="1:7">
      <c r="A32" s="23">
        <v>27</v>
      </c>
      <c r="B32" s="24" t="s">
        <v>122</v>
      </c>
      <c r="C32" s="11" t="s">
        <v>123</v>
      </c>
      <c r="D32" s="11"/>
      <c r="E32" s="11" t="s">
        <v>124</v>
      </c>
      <c r="F32" s="11"/>
      <c r="G32" s="11"/>
    </row>
    <row r="33" spans="1:7">
      <c r="A33" s="25">
        <v>28</v>
      </c>
      <c r="B33" s="26" t="s">
        <v>125</v>
      </c>
      <c r="C33" s="8" t="s">
        <v>126</v>
      </c>
      <c r="D33" s="8"/>
      <c r="E33" s="8" t="s">
        <v>127</v>
      </c>
      <c r="F33" s="8"/>
      <c r="G33" s="8"/>
    </row>
    <row r="34" spans="1:7">
      <c r="A34" s="23">
        <v>29</v>
      </c>
      <c r="B34" s="24" t="s">
        <v>128</v>
      </c>
      <c r="C34" s="11" t="s">
        <v>129</v>
      </c>
      <c r="D34" s="11"/>
      <c r="E34" s="11" t="s">
        <v>130</v>
      </c>
      <c r="F34" s="11"/>
      <c r="G34" s="11"/>
    </row>
    <row r="35" spans="1:7">
      <c r="A35" s="25">
        <v>30</v>
      </c>
      <c r="B35" s="26" t="s">
        <v>131</v>
      </c>
      <c r="C35" s="8" t="s">
        <v>132</v>
      </c>
      <c r="D35" s="8"/>
      <c r="E35" s="8" t="s">
        <v>133</v>
      </c>
      <c r="F35" s="8"/>
      <c r="G35" s="8"/>
    </row>
  </sheetData>
  <sheetProtection algorithmName="SHA-512" hashValue="3V0zjyflMqLTg9YVE6o1LA6DYpXXuMw/nNSj0cLHOvnTT/cz3FwC/EnAbj7XJTZtmLVL0Jw69+sQKxtehvFX4g==" saltValue="9Ej4hyovA+GBI57I/xdfjQ==" spinCount="100000" sheet="1" objects="1" scenarios="1" formatCells="0" formatColumns="0" formatRows="0" insertColumns="0" sort="0" autoFilter="0" pivotTables="0"/>
  <mergeCells count="66">
    <mergeCell ref="C34:D34"/>
    <mergeCell ref="E34:G34"/>
    <mergeCell ref="C35:D35"/>
    <mergeCell ref="E35:G35"/>
    <mergeCell ref="I5:J7"/>
    <mergeCell ref="I8:J8"/>
    <mergeCell ref="C31:D31"/>
    <mergeCell ref="E31:G31"/>
    <mergeCell ref="C32:D32"/>
    <mergeCell ref="E32:G32"/>
    <mergeCell ref="C33:D33"/>
    <mergeCell ref="E33:G33"/>
    <mergeCell ref="C28:D28"/>
    <mergeCell ref="E28:G28"/>
    <mergeCell ref="C29:D29"/>
    <mergeCell ref="E29:G29"/>
    <mergeCell ref="C30:D30"/>
    <mergeCell ref="E30:G30"/>
    <mergeCell ref="C25:D25"/>
    <mergeCell ref="E25:G25"/>
    <mergeCell ref="C26:D26"/>
    <mergeCell ref="E26:G26"/>
    <mergeCell ref="C27:D27"/>
    <mergeCell ref="E27:G27"/>
    <mergeCell ref="C22:D22"/>
    <mergeCell ref="E22:G22"/>
    <mergeCell ref="C23:D23"/>
    <mergeCell ref="E23:G23"/>
    <mergeCell ref="C24:D24"/>
    <mergeCell ref="E24:G24"/>
    <mergeCell ref="C19:D19"/>
    <mergeCell ref="E19:G19"/>
    <mergeCell ref="C20:D20"/>
    <mergeCell ref="E20:G20"/>
    <mergeCell ref="C21:D21"/>
    <mergeCell ref="E21:G21"/>
    <mergeCell ref="C16:D16"/>
    <mergeCell ref="E16:G16"/>
    <mergeCell ref="C17:D17"/>
    <mergeCell ref="E17:G17"/>
    <mergeCell ref="C18:D18"/>
    <mergeCell ref="E18:G18"/>
    <mergeCell ref="C13:D13"/>
    <mergeCell ref="E13:G13"/>
    <mergeCell ref="C14:D14"/>
    <mergeCell ref="E14:G14"/>
    <mergeCell ref="C15:D15"/>
    <mergeCell ref="E15:G15"/>
    <mergeCell ref="C10:D10"/>
    <mergeCell ref="E10:G10"/>
    <mergeCell ref="C11:D11"/>
    <mergeCell ref="E11:G11"/>
    <mergeCell ref="C12:D12"/>
    <mergeCell ref="E12:G12"/>
    <mergeCell ref="C7:D7"/>
    <mergeCell ref="E7:G7"/>
    <mergeCell ref="C8:D8"/>
    <mergeCell ref="E8:G8"/>
    <mergeCell ref="C9:D9"/>
    <mergeCell ref="E9:G9"/>
    <mergeCell ref="A1:G2"/>
    <mergeCell ref="A3:G3"/>
    <mergeCell ref="C5:D5"/>
    <mergeCell ref="E5:G5"/>
    <mergeCell ref="C6:D6"/>
    <mergeCell ref="E6:G6"/>
  </mergeCells>
  <hyperlinks>
    <hyperlink ref="I8" r:id="rId1" xr:uid="{39F04B89-78BD-485F-90B2-74F155118D46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9"/>
  <sheetViews>
    <sheetView workbookViewId="0">
      <pane ySplit="14" topLeftCell="A39" activePane="bottomLeft" state="frozen"/>
      <selection pane="bottomLeft" activeCell="I13" sqref="I13"/>
    </sheetView>
  </sheetViews>
  <sheetFormatPr baseColWidth="10" defaultColWidth="8.796875" defaultRowHeight="13.8"/>
  <cols>
    <col min="1" max="1" width="8" style="2" customWidth="1"/>
    <col min="2" max="3" width="21" style="2" customWidth="1"/>
    <col min="4" max="4" width="15" style="2" customWidth="1"/>
    <col min="5" max="5" width="20" style="2" customWidth="1"/>
    <col min="6" max="6" width="24" style="2" customWidth="1"/>
    <col min="7" max="7" width="39" style="2" customWidth="1"/>
    <col min="8" max="8" width="1.796875" style="2" customWidth="1"/>
    <col min="9" max="9" width="45.59765625" style="2" customWidth="1"/>
    <col min="10" max="10" width="37.296875" style="2" customWidth="1"/>
    <col min="11" max="16384" width="8.796875" style="2"/>
  </cols>
  <sheetData>
    <row r="1" spans="1:10" ht="22.95" customHeight="1">
      <c r="A1" s="32" t="s">
        <v>134</v>
      </c>
      <c r="B1" s="32"/>
      <c r="C1" s="32"/>
      <c r="D1" s="32"/>
      <c r="E1" s="32"/>
      <c r="F1" s="32"/>
      <c r="G1" s="32"/>
    </row>
    <row r="2" spans="1:10" ht="22.95" customHeight="1">
      <c r="A2" s="32"/>
      <c r="B2" s="32"/>
      <c r="C2" s="32"/>
      <c r="D2" s="32"/>
      <c r="E2" s="32"/>
      <c r="F2" s="32"/>
      <c r="G2" s="32"/>
    </row>
    <row r="3" spans="1:10" ht="30" customHeight="1" thickBot="1">
      <c r="A3" s="33" t="s">
        <v>135</v>
      </c>
      <c r="B3" s="33"/>
      <c r="C3" s="33"/>
      <c r="D3" s="33"/>
      <c r="E3" s="33"/>
      <c r="F3" s="33"/>
      <c r="G3" s="33"/>
    </row>
    <row r="4" spans="1:10">
      <c r="A4" s="34"/>
      <c r="B4" s="34"/>
      <c r="C4" s="34"/>
      <c r="D4" s="34"/>
      <c r="E4" s="34"/>
      <c r="F4" s="34"/>
      <c r="G4" s="34"/>
      <c r="I4" s="13" t="s">
        <v>194</v>
      </c>
      <c r="J4" s="14"/>
    </row>
    <row r="5" spans="1:10" ht="28.95" customHeight="1">
      <c r="A5" s="35" t="s">
        <v>136</v>
      </c>
      <c r="B5" s="35"/>
      <c r="C5" s="27" t="s">
        <v>137</v>
      </c>
      <c r="D5" s="27"/>
      <c r="E5" s="27"/>
      <c r="F5" s="27"/>
      <c r="G5" s="27"/>
      <c r="I5" s="15"/>
      <c r="J5" s="16"/>
    </row>
    <row r="6" spans="1:10" ht="36" customHeight="1" thickBot="1">
      <c r="A6" s="35" t="s">
        <v>138</v>
      </c>
      <c r="B6" s="35"/>
      <c r="C6" s="28" t="s">
        <v>139</v>
      </c>
      <c r="D6" s="28"/>
      <c r="E6" s="28"/>
      <c r="F6" s="28"/>
      <c r="G6" s="28"/>
      <c r="I6" s="17"/>
      <c r="J6" s="18"/>
    </row>
    <row r="7" spans="1:10" ht="28.95" customHeight="1" thickBot="1">
      <c r="A7" s="36" t="s">
        <v>140</v>
      </c>
      <c r="B7" s="36"/>
      <c r="C7" s="36"/>
      <c r="D7" s="36"/>
      <c r="E7" s="36"/>
      <c r="F7" s="36"/>
      <c r="G7" s="36"/>
      <c r="I7" s="19" t="s">
        <v>195</v>
      </c>
      <c r="J7" s="20"/>
    </row>
    <row r="8" spans="1:10">
      <c r="A8" s="34"/>
      <c r="B8" s="34"/>
      <c r="C8" s="34"/>
      <c r="D8" s="34"/>
      <c r="E8" s="34"/>
      <c r="F8" s="34"/>
      <c r="G8" s="34"/>
    </row>
    <row r="9" spans="1:10" ht="30" customHeight="1">
      <c r="A9" s="37" t="s">
        <v>141</v>
      </c>
      <c r="B9" s="37"/>
      <c r="C9" s="37" t="s">
        <v>142</v>
      </c>
      <c r="D9" s="37"/>
      <c r="E9" s="37" t="s">
        <v>143</v>
      </c>
      <c r="F9" s="37"/>
      <c r="G9" s="38" t="s">
        <v>144</v>
      </c>
    </row>
    <row r="10" spans="1:10" ht="24" customHeight="1">
      <c r="A10" s="39">
        <f>IF(ISNUMBER(C40),C40,"—")</f>
        <v>1200</v>
      </c>
      <c r="B10" s="40"/>
      <c r="C10" s="41">
        <f>IF(ISNUMBER(D40),D40,"—")</f>
        <v>6</v>
      </c>
      <c r="D10" s="40"/>
      <c r="E10" s="42">
        <f>IF(ISNUMBER(E40),E40,"—")</f>
        <v>200</v>
      </c>
      <c r="F10" s="40"/>
      <c r="G10" s="40" t="str">
        <f>F40</f>
        <v>LISTO</v>
      </c>
    </row>
    <row r="11" spans="1:10" ht="24" customHeight="1">
      <c r="A11" s="40"/>
      <c r="B11" s="40"/>
      <c r="C11" s="40"/>
      <c r="D11" s="40"/>
      <c r="E11" s="40"/>
      <c r="F11" s="40"/>
      <c r="G11" s="40"/>
    </row>
    <row r="12" spans="1:10">
      <c r="A12" s="34"/>
      <c r="B12" s="34"/>
      <c r="C12" s="34"/>
      <c r="D12" s="34"/>
      <c r="E12" s="34"/>
      <c r="F12" s="34"/>
      <c r="G12" s="34"/>
    </row>
    <row r="13" spans="1:10" ht="27" customHeight="1">
      <c r="A13" s="43" t="s">
        <v>145</v>
      </c>
      <c r="B13" s="43"/>
      <c r="C13" s="43"/>
      <c r="D13" s="43"/>
      <c r="E13" s="43"/>
      <c r="F13" s="43"/>
      <c r="G13" s="43"/>
    </row>
    <row r="14" spans="1:10" ht="37.049999999999997" customHeight="1">
      <c r="A14" s="44" t="s">
        <v>43</v>
      </c>
      <c r="B14" s="44" t="s">
        <v>146</v>
      </c>
      <c r="C14" s="44" t="s">
        <v>147</v>
      </c>
      <c r="D14" s="44" t="s">
        <v>148</v>
      </c>
      <c r="E14" s="44" t="s">
        <v>149</v>
      </c>
      <c r="F14" s="44" t="s">
        <v>150</v>
      </c>
      <c r="G14" s="44" t="s">
        <v>151</v>
      </c>
    </row>
    <row r="15" spans="1:10" ht="34.049999999999997" customHeight="1">
      <c r="A15" s="45">
        <v>1</v>
      </c>
      <c r="B15" s="29" t="s">
        <v>152</v>
      </c>
      <c r="C15" s="30">
        <v>400</v>
      </c>
      <c r="D15" s="31">
        <v>2</v>
      </c>
      <c r="E15" s="46">
        <f t="shared" ref="E15:E38" si="0">IF(F15="CALCULADO",ROUND(C15/D15,2),"")</f>
        <v>200</v>
      </c>
      <c r="F15" s="47" t="str">
        <f t="shared" ref="F15:F38" si="1">IF(OR(ISERROR(B15),ISERROR(C15),ISERROR(D15),ISERROR(G15)),"REVISAR",IF(AND(LEN(TRIM(B15&amp;""))=0,ISBLANK(C15),ISBLANK(D15),LEN(TRIM(G15&amp;""))=0),"",IF(OR(LEN(TRIM(B15&amp;""))=0,ISBLANK(C15),ISBLANK(D15)),"FALTA INFORMACIÓN",IF(OR(NOT(ISNUMBER(C15)),NOT(ISNUMBER(D15))),"REVISAR",IF(OR(C15&lt;0,C15&gt;1000000,D15&lt;0,D15&gt;10000,D15&lt;&gt;INT(D15)),"REVISAR",IF(ABS(C15-ROUND(C15,2))&gt;0.0000001,"REVISAR",IF(LEN(TRIM(B15&amp;""))&lt;&gt;LEN(B15&amp;""),"REVISAR",IF(COUNTIF($B$15:$B$38,B15)&gt;1,"REVISAR DUPLICADO",IF(AND(C15=0,D15&gt;0),"REVISAR",IF(C15=0,"SIN OPERACIÓN",IF(D15=0,"SIN FALLAS","CALCULADO")))))))))))</f>
        <v>CALCULADO</v>
      </c>
      <c r="G15" s="29" t="s">
        <v>153</v>
      </c>
    </row>
    <row r="16" spans="1:10" ht="34.049999999999997" customHeight="1">
      <c r="A16" s="45">
        <v>2</v>
      </c>
      <c r="B16" s="29" t="s">
        <v>154</v>
      </c>
      <c r="C16" s="30">
        <v>350</v>
      </c>
      <c r="D16" s="31">
        <v>1</v>
      </c>
      <c r="E16" s="46">
        <f t="shared" si="0"/>
        <v>350</v>
      </c>
      <c r="F16" s="47" t="str">
        <f t="shared" si="1"/>
        <v>CALCULADO</v>
      </c>
      <c r="G16" s="29" t="s">
        <v>155</v>
      </c>
    </row>
    <row r="17" spans="1:7" ht="34.049999999999997" customHeight="1">
      <c r="A17" s="45">
        <v>3</v>
      </c>
      <c r="B17" s="29" t="s">
        <v>156</v>
      </c>
      <c r="C17" s="30">
        <v>450</v>
      </c>
      <c r="D17" s="31">
        <v>3</v>
      </c>
      <c r="E17" s="46">
        <f t="shared" si="0"/>
        <v>150</v>
      </c>
      <c r="F17" s="47" t="str">
        <f t="shared" si="1"/>
        <v>CALCULADO</v>
      </c>
      <c r="G17" s="29" t="s">
        <v>157</v>
      </c>
    </row>
    <row r="18" spans="1:7" ht="34.049999999999997" customHeight="1">
      <c r="A18" s="45">
        <v>4</v>
      </c>
      <c r="B18" s="29"/>
      <c r="C18" s="30"/>
      <c r="D18" s="31"/>
      <c r="E18" s="46" t="str">
        <f t="shared" si="0"/>
        <v/>
      </c>
      <c r="F18" s="47" t="str">
        <f t="shared" si="1"/>
        <v/>
      </c>
      <c r="G18" s="29"/>
    </row>
    <row r="19" spans="1:7" ht="34.049999999999997" customHeight="1">
      <c r="A19" s="45">
        <v>5</v>
      </c>
      <c r="B19" s="29"/>
      <c r="C19" s="30"/>
      <c r="D19" s="31"/>
      <c r="E19" s="46" t="str">
        <f t="shared" si="0"/>
        <v/>
      </c>
      <c r="F19" s="47" t="str">
        <f t="shared" si="1"/>
        <v/>
      </c>
      <c r="G19" s="29"/>
    </row>
    <row r="20" spans="1:7" ht="34.049999999999997" customHeight="1">
      <c r="A20" s="45">
        <v>6</v>
      </c>
      <c r="B20" s="29"/>
      <c r="C20" s="30"/>
      <c r="D20" s="31"/>
      <c r="E20" s="46" t="str">
        <f t="shared" si="0"/>
        <v/>
      </c>
      <c r="F20" s="47" t="str">
        <f t="shared" si="1"/>
        <v/>
      </c>
      <c r="G20" s="29"/>
    </row>
    <row r="21" spans="1:7" ht="34.049999999999997" customHeight="1">
      <c r="A21" s="45">
        <v>7</v>
      </c>
      <c r="B21" s="29"/>
      <c r="C21" s="30"/>
      <c r="D21" s="31"/>
      <c r="E21" s="46" t="str">
        <f t="shared" si="0"/>
        <v/>
      </c>
      <c r="F21" s="47" t="str">
        <f t="shared" si="1"/>
        <v/>
      </c>
      <c r="G21" s="29"/>
    </row>
    <row r="22" spans="1:7" ht="34.049999999999997" customHeight="1">
      <c r="A22" s="45">
        <v>8</v>
      </c>
      <c r="B22" s="29"/>
      <c r="C22" s="30"/>
      <c r="D22" s="31"/>
      <c r="E22" s="46" t="str">
        <f t="shared" si="0"/>
        <v/>
      </c>
      <c r="F22" s="47" t="str">
        <f t="shared" si="1"/>
        <v/>
      </c>
      <c r="G22" s="29"/>
    </row>
    <row r="23" spans="1:7" ht="34.049999999999997" customHeight="1">
      <c r="A23" s="45">
        <v>9</v>
      </c>
      <c r="B23" s="29"/>
      <c r="C23" s="30"/>
      <c r="D23" s="31"/>
      <c r="E23" s="46" t="str">
        <f t="shared" si="0"/>
        <v/>
      </c>
      <c r="F23" s="47" t="str">
        <f t="shared" si="1"/>
        <v/>
      </c>
      <c r="G23" s="29"/>
    </row>
    <row r="24" spans="1:7" ht="34.049999999999997" customHeight="1">
      <c r="A24" s="45">
        <v>10</v>
      </c>
      <c r="B24" s="29"/>
      <c r="C24" s="30"/>
      <c r="D24" s="31"/>
      <c r="E24" s="46" t="str">
        <f t="shared" si="0"/>
        <v/>
      </c>
      <c r="F24" s="47" t="str">
        <f t="shared" si="1"/>
        <v/>
      </c>
      <c r="G24" s="29"/>
    </row>
    <row r="25" spans="1:7" ht="34.049999999999997" customHeight="1">
      <c r="A25" s="45">
        <v>11</v>
      </c>
      <c r="B25" s="29"/>
      <c r="C25" s="30"/>
      <c r="D25" s="31"/>
      <c r="E25" s="46" t="str">
        <f t="shared" si="0"/>
        <v/>
      </c>
      <c r="F25" s="47" t="str">
        <f t="shared" si="1"/>
        <v/>
      </c>
      <c r="G25" s="29"/>
    </row>
    <row r="26" spans="1:7" ht="34.049999999999997" customHeight="1">
      <c r="A26" s="45">
        <v>12</v>
      </c>
      <c r="B26" s="29"/>
      <c r="C26" s="30"/>
      <c r="D26" s="31"/>
      <c r="E26" s="46" t="str">
        <f t="shared" si="0"/>
        <v/>
      </c>
      <c r="F26" s="47" t="str">
        <f t="shared" si="1"/>
        <v/>
      </c>
      <c r="G26" s="29"/>
    </row>
    <row r="27" spans="1:7" ht="34.049999999999997" customHeight="1">
      <c r="A27" s="45">
        <v>13</v>
      </c>
      <c r="B27" s="29"/>
      <c r="C27" s="30"/>
      <c r="D27" s="31"/>
      <c r="E27" s="46" t="str">
        <f t="shared" si="0"/>
        <v/>
      </c>
      <c r="F27" s="47" t="str">
        <f t="shared" si="1"/>
        <v/>
      </c>
      <c r="G27" s="29"/>
    </row>
    <row r="28" spans="1:7" ht="34.049999999999997" customHeight="1">
      <c r="A28" s="45">
        <v>14</v>
      </c>
      <c r="B28" s="29"/>
      <c r="C28" s="30"/>
      <c r="D28" s="31"/>
      <c r="E28" s="46" t="str">
        <f t="shared" si="0"/>
        <v/>
      </c>
      <c r="F28" s="47" t="str">
        <f t="shared" si="1"/>
        <v/>
      </c>
      <c r="G28" s="29"/>
    </row>
    <row r="29" spans="1:7" ht="34.049999999999997" customHeight="1">
      <c r="A29" s="45">
        <v>15</v>
      </c>
      <c r="B29" s="29"/>
      <c r="C29" s="30"/>
      <c r="D29" s="31"/>
      <c r="E29" s="46" t="str">
        <f t="shared" si="0"/>
        <v/>
      </c>
      <c r="F29" s="47" t="str">
        <f t="shared" si="1"/>
        <v/>
      </c>
      <c r="G29" s="29"/>
    </row>
    <row r="30" spans="1:7" ht="34.049999999999997" customHeight="1">
      <c r="A30" s="45">
        <v>16</v>
      </c>
      <c r="B30" s="29"/>
      <c r="C30" s="30"/>
      <c r="D30" s="31"/>
      <c r="E30" s="46" t="str">
        <f t="shared" si="0"/>
        <v/>
      </c>
      <c r="F30" s="47" t="str">
        <f t="shared" si="1"/>
        <v/>
      </c>
      <c r="G30" s="29"/>
    </row>
    <row r="31" spans="1:7" ht="34.049999999999997" customHeight="1">
      <c r="A31" s="45">
        <v>17</v>
      </c>
      <c r="B31" s="29"/>
      <c r="C31" s="30"/>
      <c r="D31" s="31"/>
      <c r="E31" s="46" t="str">
        <f t="shared" si="0"/>
        <v/>
      </c>
      <c r="F31" s="47" t="str">
        <f t="shared" si="1"/>
        <v/>
      </c>
      <c r="G31" s="29"/>
    </row>
    <row r="32" spans="1:7" ht="34.049999999999997" customHeight="1">
      <c r="A32" s="45">
        <v>18</v>
      </c>
      <c r="B32" s="29"/>
      <c r="C32" s="30"/>
      <c r="D32" s="31"/>
      <c r="E32" s="46" t="str">
        <f t="shared" si="0"/>
        <v/>
      </c>
      <c r="F32" s="47" t="str">
        <f t="shared" si="1"/>
        <v/>
      </c>
      <c r="G32" s="29"/>
    </row>
    <row r="33" spans="1:7" ht="34.049999999999997" customHeight="1">
      <c r="A33" s="45">
        <v>19</v>
      </c>
      <c r="B33" s="29"/>
      <c r="C33" s="30"/>
      <c r="D33" s="31"/>
      <c r="E33" s="46" t="str">
        <f t="shared" si="0"/>
        <v/>
      </c>
      <c r="F33" s="47" t="str">
        <f t="shared" si="1"/>
        <v/>
      </c>
      <c r="G33" s="29"/>
    </row>
    <row r="34" spans="1:7" ht="34.049999999999997" customHeight="1">
      <c r="A34" s="45">
        <v>20</v>
      </c>
      <c r="B34" s="29"/>
      <c r="C34" s="30"/>
      <c r="D34" s="31"/>
      <c r="E34" s="46" t="str">
        <f t="shared" si="0"/>
        <v/>
      </c>
      <c r="F34" s="47" t="str">
        <f t="shared" si="1"/>
        <v/>
      </c>
      <c r="G34" s="29"/>
    </row>
    <row r="35" spans="1:7" ht="34.049999999999997" customHeight="1">
      <c r="A35" s="45">
        <v>21</v>
      </c>
      <c r="B35" s="29"/>
      <c r="C35" s="30"/>
      <c r="D35" s="31"/>
      <c r="E35" s="46" t="str">
        <f t="shared" si="0"/>
        <v/>
      </c>
      <c r="F35" s="47" t="str">
        <f t="shared" si="1"/>
        <v/>
      </c>
      <c r="G35" s="29"/>
    </row>
    <row r="36" spans="1:7" ht="34.049999999999997" customHeight="1">
      <c r="A36" s="45">
        <v>22</v>
      </c>
      <c r="B36" s="29"/>
      <c r="C36" s="30"/>
      <c r="D36" s="31"/>
      <c r="E36" s="46" t="str">
        <f t="shared" si="0"/>
        <v/>
      </c>
      <c r="F36" s="47" t="str">
        <f t="shared" si="1"/>
        <v/>
      </c>
      <c r="G36" s="29"/>
    </row>
    <row r="37" spans="1:7" ht="34.049999999999997" customHeight="1">
      <c r="A37" s="45">
        <v>23</v>
      </c>
      <c r="B37" s="29"/>
      <c r="C37" s="30"/>
      <c r="D37" s="31"/>
      <c r="E37" s="46" t="str">
        <f t="shared" si="0"/>
        <v/>
      </c>
      <c r="F37" s="47" t="str">
        <f t="shared" si="1"/>
        <v/>
      </c>
      <c r="G37" s="29"/>
    </row>
    <row r="38" spans="1:7" ht="34.049999999999997" customHeight="1">
      <c r="A38" s="45">
        <v>24</v>
      </c>
      <c r="B38" s="29"/>
      <c r="C38" s="30"/>
      <c r="D38" s="31"/>
      <c r="E38" s="46" t="str">
        <f t="shared" si="0"/>
        <v/>
      </c>
      <c r="F38" s="47" t="str">
        <f t="shared" si="1"/>
        <v/>
      </c>
      <c r="G38" s="29"/>
    </row>
    <row r="39" spans="1:7">
      <c r="A39" s="34"/>
      <c r="B39" s="34"/>
      <c r="C39" s="48"/>
      <c r="D39" s="49"/>
      <c r="E39" s="48"/>
      <c r="F39" s="34"/>
      <c r="G39" s="34"/>
    </row>
    <row r="40" spans="1:7" ht="34.950000000000003" customHeight="1">
      <c r="A40" s="50" t="s">
        <v>158</v>
      </c>
      <c r="B40" s="50"/>
      <c r="C40" s="51">
        <f>IF(OR(F40="LISTO",F40="SIN FALLAS REGISTRADAS"),SUMIF(F15:F38,"CALCULADO",C15:C38)+SUMIF(F15:F38,"SIN FALLAS",C15:C38),"")</f>
        <v>1200</v>
      </c>
      <c r="D40" s="52">
        <f>IF(OR(F40="LISTO",F40="SIN FALLAS REGISTRADAS"),SUMIF(F15:F38,"CALCULADO",D15:D38),"")</f>
        <v>6</v>
      </c>
      <c r="E40" s="51">
        <f>IF(F40="LISTO",ROUND(C40/D40,2),"")</f>
        <v>200</v>
      </c>
      <c r="F40" s="44" t="str">
        <f>IF(OR(ISERROR(C5),ISERROR(C6)),"REVISAR",IF(OR(LEN(TRIM(C5&amp;""))=0,LEN(TRIM(C6&amp;""))=0),"FALTA INFORMACIÓN",IF(OR(NOT(ISTEXT(C5)),NOT(ISTEXT(C6))),"REVISAR",IF(COUNTIF(F15:F38,"REVISAR")+COUNTIF(F15:F38,"REVISAR DUPLICADO")&gt;0,"REVISAR",IF(COUNTIF(F15:F38,"FALTA INFORMACIÓN")&gt;0,"FALTA INFORMACIÓN",IF(COUNTIF(F15:F38,"CALCULADO")+COUNTIF(F15:F38,"SIN FALLAS")+COUNTIF(F15:F38,"SIN OPERACIÓN")=0,"SIN DATOS",IF(COUNTIF(F15:F38,"CALCULADO")+COUNTIF(F15:F38,"SIN FALLAS")=0,"SIN OPERACIÓN",IF(COUNTIF(F15:F38,"CALCULADO")=0,"SIN FALLAS REGISTRADAS","LISTO"))))))))</f>
        <v>LISTO</v>
      </c>
      <c r="G40" s="44" t="s">
        <v>159</v>
      </c>
    </row>
    <row r="41" spans="1:7">
      <c r="A41" s="34"/>
      <c r="B41" s="34"/>
      <c r="C41" s="34"/>
      <c r="D41" s="34"/>
      <c r="E41" s="34"/>
      <c r="F41" s="34"/>
      <c r="G41" s="34"/>
    </row>
    <row r="42" spans="1:7" ht="28.95" customHeight="1">
      <c r="A42" s="36" t="s">
        <v>160</v>
      </c>
      <c r="B42" s="36"/>
      <c r="C42" s="36"/>
      <c r="D42" s="36"/>
      <c r="E42" s="36"/>
      <c r="F42" s="36"/>
      <c r="G42" s="36"/>
    </row>
    <row r="43" spans="1:7" ht="28.95" customHeight="1">
      <c r="A43" s="36" t="s">
        <v>161</v>
      </c>
      <c r="B43" s="36"/>
      <c r="C43" s="36"/>
      <c r="D43" s="36"/>
      <c r="E43" s="36"/>
      <c r="F43" s="36"/>
      <c r="G43" s="36"/>
    </row>
    <row r="44" spans="1:7" ht="28.95" customHeight="1">
      <c r="A44" s="36" t="s">
        <v>162</v>
      </c>
      <c r="B44" s="36"/>
      <c r="C44" s="36"/>
      <c r="D44" s="36"/>
      <c r="E44" s="36"/>
      <c r="F44" s="36"/>
      <c r="G44" s="36"/>
    </row>
    <row r="45" spans="1:7">
      <c r="A45" s="34"/>
      <c r="B45" s="34"/>
      <c r="C45" s="34"/>
      <c r="D45" s="34"/>
      <c r="E45" s="34"/>
      <c r="F45" s="34"/>
      <c r="G45" s="34"/>
    </row>
    <row r="46" spans="1:7">
      <c r="A46" s="34"/>
      <c r="B46" s="34"/>
      <c r="C46" s="34"/>
      <c r="D46" s="34"/>
      <c r="E46" s="34"/>
      <c r="F46" s="34"/>
      <c r="G46" s="34"/>
    </row>
    <row r="47" spans="1:7">
      <c r="A47" s="34"/>
      <c r="B47" s="34"/>
      <c r="C47" s="34"/>
      <c r="D47" s="34"/>
      <c r="E47" s="34"/>
      <c r="F47" s="34"/>
      <c r="G47" s="34"/>
    </row>
    <row r="48" spans="1:7">
      <c r="A48" s="34"/>
      <c r="B48" s="34"/>
      <c r="C48" s="34"/>
      <c r="D48" s="34"/>
      <c r="E48" s="34"/>
      <c r="F48" s="34"/>
      <c r="G48" s="34"/>
    </row>
    <row r="49" spans="1:7">
      <c r="A49" s="34"/>
      <c r="B49" s="34"/>
      <c r="C49" s="34"/>
      <c r="D49" s="34"/>
      <c r="E49" s="34"/>
      <c r="F49" s="34"/>
      <c r="G49" s="34"/>
    </row>
  </sheetData>
  <sheetProtection algorithmName="SHA-512" hashValue="S86GyXab8eviXolSS9jukhais0ECKv9d8L+Nb8I+EtUZDvOJ6XLe0Cxc3co4tDb5mnG6ho1a8roEH6G7bWwllQ==" saltValue="OVylkKKlVMUBRn0z7DV7Kg==" spinCount="100000" sheet="1" objects="1" scenarios="1" formatCells="0" formatColumns="0" formatRows="0" insertColumns="0" sort="0" autoFilter="0" pivotTables="0"/>
  <mergeCells count="21">
    <mergeCell ref="I4:J6"/>
    <mergeCell ref="I7:J7"/>
    <mergeCell ref="A13:G13"/>
    <mergeCell ref="A40:B40"/>
    <mergeCell ref="A42:G42"/>
    <mergeCell ref="A43:G43"/>
    <mergeCell ref="A44:G44"/>
    <mergeCell ref="A7:G7"/>
    <mergeCell ref="A9:B9"/>
    <mergeCell ref="C9:D9"/>
    <mergeCell ref="E9:F9"/>
    <mergeCell ref="A10:B11"/>
    <mergeCell ref="C10:D11"/>
    <mergeCell ref="E10:F11"/>
    <mergeCell ref="G10:G11"/>
    <mergeCell ref="A1:G2"/>
    <mergeCell ref="A3:G3"/>
    <mergeCell ref="A5:B5"/>
    <mergeCell ref="C5:G5"/>
    <mergeCell ref="A6:B6"/>
    <mergeCell ref="C6:G6"/>
  </mergeCells>
  <conditionalFormatting sqref="F15:F38">
    <cfRule type="expression" dxfId="10" priority="1">
      <formula>OR($F15="REVISAR",$F15="REVISAR DUPLICADO",$F15="FALTA INFORMACIÓN")</formula>
    </cfRule>
    <cfRule type="expression" dxfId="9" priority="2">
      <formula>OR($F15="SIN FALLAS",$F15="SIN OPERACIÓN")</formula>
    </cfRule>
    <cfRule type="expression" dxfId="8" priority="3">
      <formula>$F15="CALCULADO"</formula>
    </cfRule>
  </conditionalFormatting>
  <conditionalFormatting sqref="F40">
    <cfRule type="expression" dxfId="7" priority="4">
      <formula>OR($F40="REVISAR",$F40="FALTA INFORMACIÓN")</formula>
    </cfRule>
    <cfRule type="expression" dxfId="6" priority="5">
      <formula>$F40="LISTO"</formula>
    </cfRule>
  </conditionalFormatting>
  <dataValidations count="2">
    <dataValidation type="decimal" allowBlank="1" showErrorMessage="1" errorTitle="Horas no válidas" error="Introduce horas reales entre 0 y 1.000.000; máximo 2 decimales." sqref="C15:C38" xr:uid="{00000000-0002-0000-0200-000000000000}">
      <formula1>0</formula1>
      <formula2>1000000</formula2>
    </dataValidation>
    <dataValidation type="whole" allowBlank="1" showErrorMessage="1" errorTitle="Número de fallas no válido" error="Introduce un número entero de fallas entre 0 y 10.000." sqref="D15:D38" xr:uid="{00000000-0002-0000-0200-000001000000}">
      <formula1>0</formula1>
      <formula2>10000</formula2>
    </dataValidation>
  </dataValidations>
  <hyperlinks>
    <hyperlink ref="I7" r:id="rId1" xr:uid="{685401F6-B52B-42C3-B61C-EB7296099ECD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82"/>
  <sheetViews>
    <sheetView workbookViewId="0">
      <pane ySplit="14" topLeftCell="A64" activePane="bottomLeft" state="frozen"/>
      <selection pane="bottomLeft" sqref="A1:G78"/>
    </sheetView>
  </sheetViews>
  <sheetFormatPr baseColWidth="10" defaultColWidth="8.796875" defaultRowHeight="13.8"/>
  <cols>
    <col min="1" max="1" width="20" style="2" customWidth="1"/>
    <col min="2" max="2" width="19" style="2" customWidth="1"/>
    <col min="3" max="3" width="12" style="2" customWidth="1"/>
    <col min="4" max="4" width="18" style="2" customWidth="1"/>
    <col min="5" max="5" width="20" style="2" customWidth="1"/>
    <col min="6" max="6" width="23" style="2" customWidth="1"/>
    <col min="7" max="7" width="42" style="2" customWidth="1"/>
    <col min="8" max="8" width="3.69921875" style="2" customWidth="1"/>
    <col min="9" max="9" width="47.8984375" style="2" customWidth="1"/>
    <col min="10" max="10" width="28.09765625" style="2" customWidth="1"/>
    <col min="11" max="16384" width="8.796875" style="2"/>
  </cols>
  <sheetData>
    <row r="1" spans="1:10" ht="22.95" customHeight="1">
      <c r="A1" s="32" t="s">
        <v>163</v>
      </c>
      <c r="B1" s="32"/>
      <c r="C1" s="32"/>
      <c r="D1" s="32"/>
      <c r="E1" s="32"/>
      <c r="F1" s="32"/>
      <c r="G1" s="32"/>
    </row>
    <row r="2" spans="1:10" ht="22.95" customHeight="1" thickBot="1">
      <c r="A2" s="32"/>
      <c r="B2" s="32"/>
      <c r="C2" s="32"/>
      <c r="D2" s="32"/>
      <c r="E2" s="32"/>
      <c r="F2" s="32"/>
      <c r="G2" s="32"/>
    </row>
    <row r="3" spans="1:10" ht="30" customHeight="1">
      <c r="A3" s="33" t="s">
        <v>164</v>
      </c>
      <c r="B3" s="33"/>
      <c r="C3" s="33"/>
      <c r="D3" s="33"/>
      <c r="E3" s="33"/>
      <c r="F3" s="33"/>
      <c r="G3" s="33"/>
      <c r="I3" s="13" t="s">
        <v>194</v>
      </c>
      <c r="J3" s="14"/>
    </row>
    <row r="4" spans="1:10">
      <c r="A4" s="34"/>
      <c r="B4" s="34"/>
      <c r="C4" s="34"/>
      <c r="D4" s="34"/>
      <c r="E4" s="34"/>
      <c r="F4" s="34"/>
      <c r="G4" s="34"/>
      <c r="I4" s="15"/>
      <c r="J4" s="16"/>
    </row>
    <row r="5" spans="1:10" ht="30" customHeight="1" thickBot="1">
      <c r="A5" s="53" t="s">
        <v>136</v>
      </c>
      <c r="B5" s="53"/>
      <c r="C5" s="53" t="str">
        <f>IF(ISERROR('03_Registro MTBF'!C5),"REVISAR",'03_Registro MTBF'!C5)</f>
        <v>Compresor C-01</v>
      </c>
      <c r="D5" s="53"/>
      <c r="E5" s="53"/>
      <c r="F5" s="53"/>
      <c r="G5" s="53"/>
      <c r="I5" s="17"/>
      <c r="J5" s="18"/>
    </row>
    <row r="6" spans="1:10" ht="17.399999999999999" thickBot="1">
      <c r="A6" s="34"/>
      <c r="B6" s="34"/>
      <c r="C6" s="34"/>
      <c r="D6" s="34"/>
      <c r="E6" s="34"/>
      <c r="F6" s="34"/>
      <c r="G6" s="34"/>
      <c r="I6" s="19" t="s">
        <v>195</v>
      </c>
      <c r="J6" s="20"/>
    </row>
    <row r="7" spans="1:10" ht="30" customHeight="1">
      <c r="A7" s="37" t="s">
        <v>141</v>
      </c>
      <c r="B7" s="37"/>
      <c r="C7" s="37" t="s">
        <v>148</v>
      </c>
      <c r="D7" s="37"/>
      <c r="E7" s="37" t="s">
        <v>165</v>
      </c>
      <c r="F7" s="37"/>
      <c r="G7" s="38" t="s">
        <v>150</v>
      </c>
    </row>
    <row r="8" spans="1:10" ht="24" customHeight="1">
      <c r="A8" s="39">
        <f>'03_Registro MTBF'!A10</f>
        <v>1200</v>
      </c>
      <c r="B8" s="40"/>
      <c r="C8" s="40">
        <f>'03_Registro MTBF'!C10</f>
        <v>6</v>
      </c>
      <c r="D8" s="40"/>
      <c r="E8" s="42">
        <f>'03_Registro MTBF'!E10</f>
        <v>200</v>
      </c>
      <c r="F8" s="40"/>
      <c r="G8" s="40" t="str">
        <f>'03_Registro MTBF'!G10</f>
        <v>LISTO</v>
      </c>
    </row>
    <row r="9" spans="1:10" ht="24" customHeight="1">
      <c r="A9" s="40"/>
      <c r="B9" s="40"/>
      <c r="C9" s="40"/>
      <c r="D9" s="40"/>
      <c r="E9" s="40"/>
      <c r="F9" s="40"/>
      <c r="G9" s="40"/>
    </row>
    <row r="10" spans="1:10">
      <c r="A10" s="34"/>
      <c r="B10" s="34"/>
      <c r="C10" s="34"/>
      <c r="D10" s="34"/>
      <c r="E10" s="34"/>
      <c r="F10" s="34"/>
      <c r="G10" s="34"/>
    </row>
    <row r="11" spans="1:10" ht="28.95" customHeight="1">
      <c r="A11" s="36" t="s">
        <v>166</v>
      </c>
      <c r="B11" s="36"/>
      <c r="C11" s="36"/>
      <c r="D11" s="36"/>
      <c r="E11" s="36"/>
      <c r="F11" s="36"/>
      <c r="G11" s="36"/>
    </row>
    <row r="12" spans="1:10">
      <c r="A12" s="34"/>
      <c r="B12" s="34"/>
      <c r="C12" s="34"/>
      <c r="D12" s="34"/>
      <c r="E12" s="34"/>
      <c r="F12" s="34"/>
      <c r="G12" s="34"/>
    </row>
    <row r="13" spans="1:10" ht="27" customHeight="1">
      <c r="A13" s="43" t="s">
        <v>167</v>
      </c>
      <c r="B13" s="43"/>
      <c r="C13" s="43"/>
      <c r="D13" s="43"/>
      <c r="E13" s="43"/>
      <c r="F13" s="43"/>
      <c r="G13" s="43"/>
    </row>
    <row r="14" spans="1:10" ht="37.049999999999997" customHeight="1">
      <c r="A14" s="44" t="s">
        <v>146</v>
      </c>
      <c r="B14" s="44" t="s">
        <v>168</v>
      </c>
      <c r="C14" s="44" t="s">
        <v>148</v>
      </c>
      <c r="D14" s="44" t="s">
        <v>149</v>
      </c>
      <c r="E14" s="44" t="s">
        <v>169</v>
      </c>
      <c r="F14" s="44" t="s">
        <v>150</v>
      </c>
      <c r="G14" s="44" t="s">
        <v>170</v>
      </c>
    </row>
    <row r="15" spans="1:10" ht="34.049999999999997" customHeight="1">
      <c r="A15" s="54" t="str">
        <f>IF('03_Registro MTBF'!F15="","",IF(ISERROR('03_Registro MTBF'!B15),"REVISAR",'03_Registro MTBF'!B15))</f>
        <v>Período 1</v>
      </c>
      <c r="B15" s="55">
        <f>IF('03_Registro MTBF'!F15="","",IF(ISNUMBER('03_Registro MTBF'!C15),'03_Registro MTBF'!C15,""))</f>
        <v>400</v>
      </c>
      <c r="C15" s="56">
        <f>IF('03_Registro MTBF'!F15="","",IF(ISNUMBER('03_Registro MTBF'!D15),'03_Registro MTBF'!D15,""))</f>
        <v>2</v>
      </c>
      <c r="D15" s="55">
        <f>IF('03_Registro MTBF'!F15="","",IF(ISNUMBER('03_Registro MTBF'!E15),'03_Registro MTBF'!E15,""))</f>
        <v>200</v>
      </c>
      <c r="E15" s="57" t="str">
        <f>""</f>
        <v/>
      </c>
      <c r="F15" s="54" t="str">
        <f>IF('03_Registro MTBF'!F15="","",'03_Registro MTBF'!F15)</f>
        <v>CALCULADO</v>
      </c>
      <c r="G15" s="54" t="str">
        <f>IF('03_Registro MTBF'!F15="","",IF(ISERROR('03_Registro MTBF'!G15),"REVISAR",'03_Registro MTBF'!G15))</f>
        <v>Falla por pérdida de presión; verificar conexiones.</v>
      </c>
    </row>
    <row r="16" spans="1:10" ht="34.049999999999997" customHeight="1">
      <c r="A16" s="58" t="str">
        <f>IF('03_Registro MTBF'!F16="","",IF(ISERROR('03_Registro MTBF'!B16),"REVISAR",'03_Registro MTBF'!B16))</f>
        <v>Período 2</v>
      </c>
      <c r="B16" s="59">
        <f>IF('03_Registro MTBF'!F16="","",IF(ISNUMBER('03_Registro MTBF'!C16),'03_Registro MTBF'!C16,""))</f>
        <v>350</v>
      </c>
      <c r="C16" s="60">
        <f>IF('03_Registro MTBF'!F16="","",IF(ISNUMBER('03_Registro MTBF'!D16),'03_Registro MTBF'!D16,""))</f>
        <v>1</v>
      </c>
      <c r="D16" s="59">
        <f>IF('03_Registro MTBF'!F16="","",IF(ISNUMBER('03_Registro MTBF'!E16),'03_Registro MTBF'!E16,""))</f>
        <v>350</v>
      </c>
      <c r="E16" s="61">
        <f t="shared" ref="E16:E38" si="0">IF(AND(ISNUMBER(D16),ISNUMBER(D15),D15&gt;0),ROUND(D16/D15-1,4),"")</f>
        <v>0.75</v>
      </c>
      <c r="F16" s="58" t="str">
        <f>IF('03_Registro MTBF'!F16="","",'03_Registro MTBF'!F16)</f>
        <v>CALCULADO</v>
      </c>
      <c r="G16" s="58" t="str">
        <f>IF('03_Registro MTBF'!F16="","",IF(ISERROR('03_Registro MTBF'!G16),"REVISAR",'03_Registro MTBF'!G16))</f>
        <v>Inspección del sistema de aire; revisar fugas.</v>
      </c>
    </row>
    <row r="17" spans="1:7" ht="34.049999999999997" customHeight="1">
      <c r="A17" s="54" t="str">
        <f>IF('03_Registro MTBF'!F17="","",IF(ISERROR('03_Registro MTBF'!B17),"REVISAR",'03_Registro MTBF'!B17))</f>
        <v>Período 3</v>
      </c>
      <c r="B17" s="55">
        <f>IF('03_Registro MTBF'!F17="","",IF(ISNUMBER('03_Registro MTBF'!C17),'03_Registro MTBF'!C17,""))</f>
        <v>450</v>
      </c>
      <c r="C17" s="56">
        <f>IF('03_Registro MTBF'!F17="","",IF(ISNUMBER('03_Registro MTBF'!D17),'03_Registro MTBF'!D17,""))</f>
        <v>3</v>
      </c>
      <c r="D17" s="55">
        <f>IF('03_Registro MTBF'!F17="","",IF(ISNUMBER('03_Registro MTBF'!E17),'03_Registro MTBF'!E17,""))</f>
        <v>150</v>
      </c>
      <c r="E17" s="57">
        <f t="shared" si="0"/>
        <v>-0.57140000000000002</v>
      </c>
      <c r="F17" s="54" t="str">
        <f>IF('03_Registro MTBF'!F17="","",'03_Registro MTBF'!F17)</f>
        <v>CALCULADO</v>
      </c>
      <c r="G17" s="54" t="str">
        <f>IF('03_Registro MTBF'!F17="","",IF(ISERROR('03_Registro MTBF'!G17),"REVISAR",'03_Registro MTBF'!G17))</f>
        <v>Tres fallas; investigar causas y condiciones de carga.</v>
      </c>
    </row>
    <row r="18" spans="1:7" ht="34.049999999999997" customHeight="1">
      <c r="A18" s="58" t="str">
        <f>IF('03_Registro MTBF'!F18="","",IF(ISERROR('03_Registro MTBF'!B18),"REVISAR",'03_Registro MTBF'!B18))</f>
        <v/>
      </c>
      <c r="B18" s="59" t="str">
        <f>IF('03_Registro MTBF'!F18="","",IF(ISNUMBER('03_Registro MTBF'!C18),'03_Registro MTBF'!C18,""))</f>
        <v/>
      </c>
      <c r="C18" s="60" t="str">
        <f>IF('03_Registro MTBF'!F18="","",IF(ISNUMBER('03_Registro MTBF'!D18),'03_Registro MTBF'!D18,""))</f>
        <v/>
      </c>
      <c r="D18" s="59" t="str">
        <f>IF('03_Registro MTBF'!F18="","",IF(ISNUMBER('03_Registro MTBF'!E18),'03_Registro MTBF'!E18,""))</f>
        <v/>
      </c>
      <c r="E18" s="61" t="str">
        <f t="shared" si="0"/>
        <v/>
      </c>
      <c r="F18" s="58" t="str">
        <f>IF('03_Registro MTBF'!F18="","",'03_Registro MTBF'!F18)</f>
        <v/>
      </c>
      <c r="G18" s="58" t="str">
        <f>IF('03_Registro MTBF'!F18="","",IF(ISERROR('03_Registro MTBF'!G18),"REVISAR",'03_Registro MTBF'!G18))</f>
        <v/>
      </c>
    </row>
    <row r="19" spans="1:7" ht="34.049999999999997" customHeight="1">
      <c r="A19" s="54" t="str">
        <f>IF('03_Registro MTBF'!F19="","",IF(ISERROR('03_Registro MTBF'!B19),"REVISAR",'03_Registro MTBF'!B19))</f>
        <v/>
      </c>
      <c r="B19" s="55" t="str">
        <f>IF('03_Registro MTBF'!F19="","",IF(ISNUMBER('03_Registro MTBF'!C19),'03_Registro MTBF'!C19,""))</f>
        <v/>
      </c>
      <c r="C19" s="56" t="str">
        <f>IF('03_Registro MTBF'!F19="","",IF(ISNUMBER('03_Registro MTBF'!D19),'03_Registro MTBF'!D19,""))</f>
        <v/>
      </c>
      <c r="D19" s="55" t="str">
        <f>IF('03_Registro MTBF'!F19="","",IF(ISNUMBER('03_Registro MTBF'!E19),'03_Registro MTBF'!E19,""))</f>
        <v/>
      </c>
      <c r="E19" s="57" t="str">
        <f t="shared" si="0"/>
        <v/>
      </c>
      <c r="F19" s="54" t="str">
        <f>IF('03_Registro MTBF'!F19="","",'03_Registro MTBF'!F19)</f>
        <v/>
      </c>
      <c r="G19" s="54" t="str">
        <f>IF('03_Registro MTBF'!F19="","",IF(ISERROR('03_Registro MTBF'!G19),"REVISAR",'03_Registro MTBF'!G19))</f>
        <v/>
      </c>
    </row>
    <row r="20" spans="1:7" ht="34.049999999999997" customHeight="1">
      <c r="A20" s="58" t="str">
        <f>IF('03_Registro MTBF'!F20="","",IF(ISERROR('03_Registro MTBF'!B20),"REVISAR",'03_Registro MTBF'!B20))</f>
        <v/>
      </c>
      <c r="B20" s="59" t="str">
        <f>IF('03_Registro MTBF'!F20="","",IF(ISNUMBER('03_Registro MTBF'!C20),'03_Registro MTBF'!C20,""))</f>
        <v/>
      </c>
      <c r="C20" s="60" t="str">
        <f>IF('03_Registro MTBF'!F20="","",IF(ISNUMBER('03_Registro MTBF'!D20),'03_Registro MTBF'!D20,""))</f>
        <v/>
      </c>
      <c r="D20" s="59" t="str">
        <f>IF('03_Registro MTBF'!F20="","",IF(ISNUMBER('03_Registro MTBF'!E20),'03_Registro MTBF'!E20,""))</f>
        <v/>
      </c>
      <c r="E20" s="61" t="str">
        <f t="shared" si="0"/>
        <v/>
      </c>
      <c r="F20" s="58" t="str">
        <f>IF('03_Registro MTBF'!F20="","",'03_Registro MTBF'!F20)</f>
        <v/>
      </c>
      <c r="G20" s="58" t="str">
        <f>IF('03_Registro MTBF'!F20="","",IF(ISERROR('03_Registro MTBF'!G20),"REVISAR",'03_Registro MTBF'!G20))</f>
        <v/>
      </c>
    </row>
    <row r="21" spans="1:7" ht="34.049999999999997" customHeight="1">
      <c r="A21" s="54" t="str">
        <f>IF('03_Registro MTBF'!F21="","",IF(ISERROR('03_Registro MTBF'!B21),"REVISAR",'03_Registro MTBF'!B21))</f>
        <v/>
      </c>
      <c r="B21" s="55" t="str">
        <f>IF('03_Registro MTBF'!F21="","",IF(ISNUMBER('03_Registro MTBF'!C21),'03_Registro MTBF'!C21,""))</f>
        <v/>
      </c>
      <c r="C21" s="56" t="str">
        <f>IF('03_Registro MTBF'!F21="","",IF(ISNUMBER('03_Registro MTBF'!D21),'03_Registro MTBF'!D21,""))</f>
        <v/>
      </c>
      <c r="D21" s="55" t="str">
        <f>IF('03_Registro MTBF'!F21="","",IF(ISNUMBER('03_Registro MTBF'!E21),'03_Registro MTBF'!E21,""))</f>
        <v/>
      </c>
      <c r="E21" s="57" t="str">
        <f t="shared" si="0"/>
        <v/>
      </c>
      <c r="F21" s="54" t="str">
        <f>IF('03_Registro MTBF'!F21="","",'03_Registro MTBF'!F21)</f>
        <v/>
      </c>
      <c r="G21" s="54" t="str">
        <f>IF('03_Registro MTBF'!F21="","",IF(ISERROR('03_Registro MTBF'!G21),"REVISAR",'03_Registro MTBF'!G21))</f>
        <v/>
      </c>
    </row>
    <row r="22" spans="1:7" ht="34.049999999999997" customHeight="1">
      <c r="A22" s="58" t="str">
        <f>IF('03_Registro MTBF'!F22="","",IF(ISERROR('03_Registro MTBF'!B22),"REVISAR",'03_Registro MTBF'!B22))</f>
        <v/>
      </c>
      <c r="B22" s="59" t="str">
        <f>IF('03_Registro MTBF'!F22="","",IF(ISNUMBER('03_Registro MTBF'!C22),'03_Registro MTBF'!C22,""))</f>
        <v/>
      </c>
      <c r="C22" s="60" t="str">
        <f>IF('03_Registro MTBF'!F22="","",IF(ISNUMBER('03_Registro MTBF'!D22),'03_Registro MTBF'!D22,""))</f>
        <v/>
      </c>
      <c r="D22" s="59" t="str">
        <f>IF('03_Registro MTBF'!F22="","",IF(ISNUMBER('03_Registro MTBF'!E22),'03_Registro MTBF'!E22,""))</f>
        <v/>
      </c>
      <c r="E22" s="61" t="str">
        <f t="shared" si="0"/>
        <v/>
      </c>
      <c r="F22" s="58" t="str">
        <f>IF('03_Registro MTBF'!F22="","",'03_Registro MTBF'!F22)</f>
        <v/>
      </c>
      <c r="G22" s="58" t="str">
        <f>IF('03_Registro MTBF'!F22="","",IF(ISERROR('03_Registro MTBF'!G22),"REVISAR",'03_Registro MTBF'!G22))</f>
        <v/>
      </c>
    </row>
    <row r="23" spans="1:7" ht="34.049999999999997" customHeight="1">
      <c r="A23" s="54" t="str">
        <f>IF('03_Registro MTBF'!F23="","",IF(ISERROR('03_Registro MTBF'!B23),"REVISAR",'03_Registro MTBF'!B23))</f>
        <v/>
      </c>
      <c r="B23" s="55" t="str">
        <f>IF('03_Registro MTBF'!F23="","",IF(ISNUMBER('03_Registro MTBF'!C23),'03_Registro MTBF'!C23,""))</f>
        <v/>
      </c>
      <c r="C23" s="56" t="str">
        <f>IF('03_Registro MTBF'!F23="","",IF(ISNUMBER('03_Registro MTBF'!D23),'03_Registro MTBF'!D23,""))</f>
        <v/>
      </c>
      <c r="D23" s="55" t="str">
        <f>IF('03_Registro MTBF'!F23="","",IF(ISNUMBER('03_Registro MTBF'!E23),'03_Registro MTBF'!E23,""))</f>
        <v/>
      </c>
      <c r="E23" s="57" t="str">
        <f t="shared" si="0"/>
        <v/>
      </c>
      <c r="F23" s="54" t="str">
        <f>IF('03_Registro MTBF'!F23="","",'03_Registro MTBF'!F23)</f>
        <v/>
      </c>
      <c r="G23" s="54" t="str">
        <f>IF('03_Registro MTBF'!F23="","",IF(ISERROR('03_Registro MTBF'!G23),"REVISAR",'03_Registro MTBF'!G23))</f>
        <v/>
      </c>
    </row>
    <row r="24" spans="1:7" ht="34.049999999999997" customHeight="1">
      <c r="A24" s="58" t="str">
        <f>IF('03_Registro MTBF'!F24="","",IF(ISERROR('03_Registro MTBF'!B24),"REVISAR",'03_Registro MTBF'!B24))</f>
        <v/>
      </c>
      <c r="B24" s="59" t="str">
        <f>IF('03_Registro MTBF'!F24="","",IF(ISNUMBER('03_Registro MTBF'!C24),'03_Registro MTBF'!C24,""))</f>
        <v/>
      </c>
      <c r="C24" s="60" t="str">
        <f>IF('03_Registro MTBF'!F24="","",IF(ISNUMBER('03_Registro MTBF'!D24),'03_Registro MTBF'!D24,""))</f>
        <v/>
      </c>
      <c r="D24" s="59" t="str">
        <f>IF('03_Registro MTBF'!F24="","",IF(ISNUMBER('03_Registro MTBF'!E24),'03_Registro MTBF'!E24,""))</f>
        <v/>
      </c>
      <c r="E24" s="61" t="str">
        <f t="shared" si="0"/>
        <v/>
      </c>
      <c r="F24" s="58" t="str">
        <f>IF('03_Registro MTBF'!F24="","",'03_Registro MTBF'!F24)</f>
        <v/>
      </c>
      <c r="G24" s="58" t="str">
        <f>IF('03_Registro MTBF'!F24="","",IF(ISERROR('03_Registro MTBF'!G24),"REVISAR",'03_Registro MTBF'!G24))</f>
        <v/>
      </c>
    </row>
    <row r="25" spans="1:7" ht="34.049999999999997" customHeight="1">
      <c r="A25" s="54" t="str">
        <f>IF('03_Registro MTBF'!F25="","",IF(ISERROR('03_Registro MTBF'!B25),"REVISAR",'03_Registro MTBF'!B25))</f>
        <v/>
      </c>
      <c r="B25" s="55" t="str">
        <f>IF('03_Registro MTBF'!F25="","",IF(ISNUMBER('03_Registro MTBF'!C25),'03_Registro MTBF'!C25,""))</f>
        <v/>
      </c>
      <c r="C25" s="56" t="str">
        <f>IF('03_Registro MTBF'!F25="","",IF(ISNUMBER('03_Registro MTBF'!D25),'03_Registro MTBF'!D25,""))</f>
        <v/>
      </c>
      <c r="D25" s="55" t="str">
        <f>IF('03_Registro MTBF'!F25="","",IF(ISNUMBER('03_Registro MTBF'!E25),'03_Registro MTBF'!E25,""))</f>
        <v/>
      </c>
      <c r="E25" s="57" t="str">
        <f t="shared" si="0"/>
        <v/>
      </c>
      <c r="F25" s="54" t="str">
        <f>IF('03_Registro MTBF'!F25="","",'03_Registro MTBF'!F25)</f>
        <v/>
      </c>
      <c r="G25" s="54" t="str">
        <f>IF('03_Registro MTBF'!F25="","",IF(ISERROR('03_Registro MTBF'!G25),"REVISAR",'03_Registro MTBF'!G25))</f>
        <v/>
      </c>
    </row>
    <row r="26" spans="1:7" ht="34.049999999999997" customHeight="1">
      <c r="A26" s="58" t="str">
        <f>IF('03_Registro MTBF'!F26="","",IF(ISERROR('03_Registro MTBF'!B26),"REVISAR",'03_Registro MTBF'!B26))</f>
        <v/>
      </c>
      <c r="B26" s="59" t="str">
        <f>IF('03_Registro MTBF'!F26="","",IF(ISNUMBER('03_Registro MTBF'!C26),'03_Registro MTBF'!C26,""))</f>
        <v/>
      </c>
      <c r="C26" s="60" t="str">
        <f>IF('03_Registro MTBF'!F26="","",IF(ISNUMBER('03_Registro MTBF'!D26),'03_Registro MTBF'!D26,""))</f>
        <v/>
      </c>
      <c r="D26" s="59" t="str">
        <f>IF('03_Registro MTBF'!F26="","",IF(ISNUMBER('03_Registro MTBF'!E26),'03_Registro MTBF'!E26,""))</f>
        <v/>
      </c>
      <c r="E26" s="61" t="str">
        <f t="shared" si="0"/>
        <v/>
      </c>
      <c r="F26" s="58" t="str">
        <f>IF('03_Registro MTBF'!F26="","",'03_Registro MTBF'!F26)</f>
        <v/>
      </c>
      <c r="G26" s="58" t="str">
        <f>IF('03_Registro MTBF'!F26="","",IF(ISERROR('03_Registro MTBF'!G26),"REVISAR",'03_Registro MTBF'!G26))</f>
        <v/>
      </c>
    </row>
    <row r="27" spans="1:7" ht="34.049999999999997" customHeight="1">
      <c r="A27" s="54" t="str">
        <f>IF('03_Registro MTBF'!F27="","",IF(ISERROR('03_Registro MTBF'!B27),"REVISAR",'03_Registro MTBF'!B27))</f>
        <v/>
      </c>
      <c r="B27" s="55" t="str">
        <f>IF('03_Registro MTBF'!F27="","",IF(ISNUMBER('03_Registro MTBF'!C27),'03_Registro MTBF'!C27,""))</f>
        <v/>
      </c>
      <c r="C27" s="56" t="str">
        <f>IF('03_Registro MTBF'!F27="","",IF(ISNUMBER('03_Registro MTBF'!D27),'03_Registro MTBF'!D27,""))</f>
        <v/>
      </c>
      <c r="D27" s="55" t="str">
        <f>IF('03_Registro MTBF'!F27="","",IF(ISNUMBER('03_Registro MTBF'!E27),'03_Registro MTBF'!E27,""))</f>
        <v/>
      </c>
      <c r="E27" s="57" t="str">
        <f t="shared" si="0"/>
        <v/>
      </c>
      <c r="F27" s="54" t="str">
        <f>IF('03_Registro MTBF'!F27="","",'03_Registro MTBF'!F27)</f>
        <v/>
      </c>
      <c r="G27" s="54" t="str">
        <f>IF('03_Registro MTBF'!F27="","",IF(ISERROR('03_Registro MTBF'!G27),"REVISAR",'03_Registro MTBF'!G27))</f>
        <v/>
      </c>
    </row>
    <row r="28" spans="1:7" ht="34.049999999999997" customHeight="1">
      <c r="A28" s="58" t="str">
        <f>IF('03_Registro MTBF'!F28="","",IF(ISERROR('03_Registro MTBF'!B28),"REVISAR",'03_Registro MTBF'!B28))</f>
        <v/>
      </c>
      <c r="B28" s="59" t="str">
        <f>IF('03_Registro MTBF'!F28="","",IF(ISNUMBER('03_Registro MTBF'!C28),'03_Registro MTBF'!C28,""))</f>
        <v/>
      </c>
      <c r="C28" s="60" t="str">
        <f>IF('03_Registro MTBF'!F28="","",IF(ISNUMBER('03_Registro MTBF'!D28),'03_Registro MTBF'!D28,""))</f>
        <v/>
      </c>
      <c r="D28" s="59" t="str">
        <f>IF('03_Registro MTBF'!F28="","",IF(ISNUMBER('03_Registro MTBF'!E28),'03_Registro MTBF'!E28,""))</f>
        <v/>
      </c>
      <c r="E28" s="61" t="str">
        <f t="shared" si="0"/>
        <v/>
      </c>
      <c r="F28" s="58" t="str">
        <f>IF('03_Registro MTBF'!F28="","",'03_Registro MTBF'!F28)</f>
        <v/>
      </c>
      <c r="G28" s="58" t="str">
        <f>IF('03_Registro MTBF'!F28="","",IF(ISERROR('03_Registro MTBF'!G28),"REVISAR",'03_Registro MTBF'!G28))</f>
        <v/>
      </c>
    </row>
    <row r="29" spans="1:7" ht="34.049999999999997" customHeight="1">
      <c r="A29" s="54" t="str">
        <f>IF('03_Registro MTBF'!F29="","",IF(ISERROR('03_Registro MTBF'!B29),"REVISAR",'03_Registro MTBF'!B29))</f>
        <v/>
      </c>
      <c r="B29" s="55" t="str">
        <f>IF('03_Registro MTBF'!F29="","",IF(ISNUMBER('03_Registro MTBF'!C29),'03_Registro MTBF'!C29,""))</f>
        <v/>
      </c>
      <c r="C29" s="56" t="str">
        <f>IF('03_Registro MTBF'!F29="","",IF(ISNUMBER('03_Registro MTBF'!D29),'03_Registro MTBF'!D29,""))</f>
        <v/>
      </c>
      <c r="D29" s="55" t="str">
        <f>IF('03_Registro MTBF'!F29="","",IF(ISNUMBER('03_Registro MTBF'!E29),'03_Registro MTBF'!E29,""))</f>
        <v/>
      </c>
      <c r="E29" s="57" t="str">
        <f t="shared" si="0"/>
        <v/>
      </c>
      <c r="F29" s="54" t="str">
        <f>IF('03_Registro MTBF'!F29="","",'03_Registro MTBF'!F29)</f>
        <v/>
      </c>
      <c r="G29" s="54" t="str">
        <f>IF('03_Registro MTBF'!F29="","",IF(ISERROR('03_Registro MTBF'!G29),"REVISAR",'03_Registro MTBF'!G29))</f>
        <v/>
      </c>
    </row>
    <row r="30" spans="1:7" ht="34.049999999999997" customHeight="1">
      <c r="A30" s="58" t="str">
        <f>IF('03_Registro MTBF'!F30="","",IF(ISERROR('03_Registro MTBF'!B30),"REVISAR",'03_Registro MTBF'!B30))</f>
        <v/>
      </c>
      <c r="B30" s="59" t="str">
        <f>IF('03_Registro MTBF'!F30="","",IF(ISNUMBER('03_Registro MTBF'!C30),'03_Registro MTBF'!C30,""))</f>
        <v/>
      </c>
      <c r="C30" s="60" t="str">
        <f>IF('03_Registro MTBF'!F30="","",IF(ISNUMBER('03_Registro MTBF'!D30),'03_Registro MTBF'!D30,""))</f>
        <v/>
      </c>
      <c r="D30" s="59" t="str">
        <f>IF('03_Registro MTBF'!F30="","",IF(ISNUMBER('03_Registro MTBF'!E30),'03_Registro MTBF'!E30,""))</f>
        <v/>
      </c>
      <c r="E30" s="61" t="str">
        <f t="shared" si="0"/>
        <v/>
      </c>
      <c r="F30" s="58" t="str">
        <f>IF('03_Registro MTBF'!F30="","",'03_Registro MTBF'!F30)</f>
        <v/>
      </c>
      <c r="G30" s="58" t="str">
        <f>IF('03_Registro MTBF'!F30="","",IF(ISERROR('03_Registro MTBF'!G30),"REVISAR",'03_Registro MTBF'!G30))</f>
        <v/>
      </c>
    </row>
    <row r="31" spans="1:7" ht="34.049999999999997" customHeight="1">
      <c r="A31" s="54" t="str">
        <f>IF('03_Registro MTBF'!F31="","",IF(ISERROR('03_Registro MTBF'!B31),"REVISAR",'03_Registro MTBF'!B31))</f>
        <v/>
      </c>
      <c r="B31" s="55" t="str">
        <f>IF('03_Registro MTBF'!F31="","",IF(ISNUMBER('03_Registro MTBF'!C31),'03_Registro MTBF'!C31,""))</f>
        <v/>
      </c>
      <c r="C31" s="56" t="str">
        <f>IF('03_Registro MTBF'!F31="","",IF(ISNUMBER('03_Registro MTBF'!D31),'03_Registro MTBF'!D31,""))</f>
        <v/>
      </c>
      <c r="D31" s="55" t="str">
        <f>IF('03_Registro MTBF'!F31="","",IF(ISNUMBER('03_Registro MTBF'!E31),'03_Registro MTBF'!E31,""))</f>
        <v/>
      </c>
      <c r="E31" s="57" t="str">
        <f t="shared" si="0"/>
        <v/>
      </c>
      <c r="F31" s="54" t="str">
        <f>IF('03_Registro MTBF'!F31="","",'03_Registro MTBF'!F31)</f>
        <v/>
      </c>
      <c r="G31" s="54" t="str">
        <f>IF('03_Registro MTBF'!F31="","",IF(ISERROR('03_Registro MTBF'!G31),"REVISAR",'03_Registro MTBF'!G31))</f>
        <v/>
      </c>
    </row>
    <row r="32" spans="1:7" ht="34.049999999999997" customHeight="1">
      <c r="A32" s="58" t="str">
        <f>IF('03_Registro MTBF'!F32="","",IF(ISERROR('03_Registro MTBF'!B32),"REVISAR",'03_Registro MTBF'!B32))</f>
        <v/>
      </c>
      <c r="B32" s="59" t="str">
        <f>IF('03_Registro MTBF'!F32="","",IF(ISNUMBER('03_Registro MTBF'!C32),'03_Registro MTBF'!C32,""))</f>
        <v/>
      </c>
      <c r="C32" s="60" t="str">
        <f>IF('03_Registro MTBF'!F32="","",IF(ISNUMBER('03_Registro MTBF'!D32),'03_Registro MTBF'!D32,""))</f>
        <v/>
      </c>
      <c r="D32" s="59" t="str">
        <f>IF('03_Registro MTBF'!F32="","",IF(ISNUMBER('03_Registro MTBF'!E32),'03_Registro MTBF'!E32,""))</f>
        <v/>
      </c>
      <c r="E32" s="61" t="str">
        <f t="shared" si="0"/>
        <v/>
      </c>
      <c r="F32" s="58" t="str">
        <f>IF('03_Registro MTBF'!F32="","",'03_Registro MTBF'!F32)</f>
        <v/>
      </c>
      <c r="G32" s="58" t="str">
        <f>IF('03_Registro MTBF'!F32="","",IF(ISERROR('03_Registro MTBF'!G32),"REVISAR",'03_Registro MTBF'!G32))</f>
        <v/>
      </c>
    </row>
    <row r="33" spans="1:7" ht="34.049999999999997" customHeight="1">
      <c r="A33" s="54" t="str">
        <f>IF('03_Registro MTBF'!F33="","",IF(ISERROR('03_Registro MTBF'!B33),"REVISAR",'03_Registro MTBF'!B33))</f>
        <v/>
      </c>
      <c r="B33" s="55" t="str">
        <f>IF('03_Registro MTBF'!F33="","",IF(ISNUMBER('03_Registro MTBF'!C33),'03_Registro MTBF'!C33,""))</f>
        <v/>
      </c>
      <c r="C33" s="56" t="str">
        <f>IF('03_Registro MTBF'!F33="","",IF(ISNUMBER('03_Registro MTBF'!D33),'03_Registro MTBF'!D33,""))</f>
        <v/>
      </c>
      <c r="D33" s="55" t="str">
        <f>IF('03_Registro MTBF'!F33="","",IF(ISNUMBER('03_Registro MTBF'!E33),'03_Registro MTBF'!E33,""))</f>
        <v/>
      </c>
      <c r="E33" s="57" t="str">
        <f t="shared" si="0"/>
        <v/>
      </c>
      <c r="F33" s="54" t="str">
        <f>IF('03_Registro MTBF'!F33="","",'03_Registro MTBF'!F33)</f>
        <v/>
      </c>
      <c r="G33" s="54" t="str">
        <f>IF('03_Registro MTBF'!F33="","",IF(ISERROR('03_Registro MTBF'!G33),"REVISAR",'03_Registro MTBF'!G33))</f>
        <v/>
      </c>
    </row>
    <row r="34" spans="1:7" ht="34.049999999999997" customHeight="1">
      <c r="A34" s="58" t="str">
        <f>IF('03_Registro MTBF'!F34="","",IF(ISERROR('03_Registro MTBF'!B34),"REVISAR",'03_Registro MTBF'!B34))</f>
        <v/>
      </c>
      <c r="B34" s="59" t="str">
        <f>IF('03_Registro MTBF'!F34="","",IF(ISNUMBER('03_Registro MTBF'!C34),'03_Registro MTBF'!C34,""))</f>
        <v/>
      </c>
      <c r="C34" s="60" t="str">
        <f>IF('03_Registro MTBF'!F34="","",IF(ISNUMBER('03_Registro MTBF'!D34),'03_Registro MTBF'!D34,""))</f>
        <v/>
      </c>
      <c r="D34" s="59" t="str">
        <f>IF('03_Registro MTBF'!F34="","",IF(ISNUMBER('03_Registro MTBF'!E34),'03_Registro MTBF'!E34,""))</f>
        <v/>
      </c>
      <c r="E34" s="61" t="str">
        <f t="shared" si="0"/>
        <v/>
      </c>
      <c r="F34" s="58" t="str">
        <f>IF('03_Registro MTBF'!F34="","",'03_Registro MTBF'!F34)</f>
        <v/>
      </c>
      <c r="G34" s="58" t="str">
        <f>IF('03_Registro MTBF'!F34="","",IF(ISERROR('03_Registro MTBF'!G34),"REVISAR",'03_Registro MTBF'!G34))</f>
        <v/>
      </c>
    </row>
    <row r="35" spans="1:7" ht="34.049999999999997" customHeight="1">
      <c r="A35" s="54" t="str">
        <f>IF('03_Registro MTBF'!F35="","",IF(ISERROR('03_Registro MTBF'!B35),"REVISAR",'03_Registro MTBF'!B35))</f>
        <v/>
      </c>
      <c r="B35" s="55" t="str">
        <f>IF('03_Registro MTBF'!F35="","",IF(ISNUMBER('03_Registro MTBF'!C35),'03_Registro MTBF'!C35,""))</f>
        <v/>
      </c>
      <c r="C35" s="56" t="str">
        <f>IF('03_Registro MTBF'!F35="","",IF(ISNUMBER('03_Registro MTBF'!D35),'03_Registro MTBF'!D35,""))</f>
        <v/>
      </c>
      <c r="D35" s="55" t="str">
        <f>IF('03_Registro MTBF'!F35="","",IF(ISNUMBER('03_Registro MTBF'!E35),'03_Registro MTBF'!E35,""))</f>
        <v/>
      </c>
      <c r="E35" s="57" t="str">
        <f t="shared" si="0"/>
        <v/>
      </c>
      <c r="F35" s="54" t="str">
        <f>IF('03_Registro MTBF'!F35="","",'03_Registro MTBF'!F35)</f>
        <v/>
      </c>
      <c r="G35" s="54" t="str">
        <f>IF('03_Registro MTBF'!F35="","",IF(ISERROR('03_Registro MTBF'!G35),"REVISAR",'03_Registro MTBF'!G35))</f>
        <v/>
      </c>
    </row>
    <row r="36" spans="1:7" ht="34.049999999999997" customHeight="1">
      <c r="A36" s="58" t="str">
        <f>IF('03_Registro MTBF'!F36="","",IF(ISERROR('03_Registro MTBF'!B36),"REVISAR",'03_Registro MTBF'!B36))</f>
        <v/>
      </c>
      <c r="B36" s="59" t="str">
        <f>IF('03_Registro MTBF'!F36="","",IF(ISNUMBER('03_Registro MTBF'!C36),'03_Registro MTBF'!C36,""))</f>
        <v/>
      </c>
      <c r="C36" s="60" t="str">
        <f>IF('03_Registro MTBF'!F36="","",IF(ISNUMBER('03_Registro MTBF'!D36),'03_Registro MTBF'!D36,""))</f>
        <v/>
      </c>
      <c r="D36" s="59" t="str">
        <f>IF('03_Registro MTBF'!F36="","",IF(ISNUMBER('03_Registro MTBF'!E36),'03_Registro MTBF'!E36,""))</f>
        <v/>
      </c>
      <c r="E36" s="61" t="str">
        <f t="shared" si="0"/>
        <v/>
      </c>
      <c r="F36" s="58" t="str">
        <f>IF('03_Registro MTBF'!F36="","",'03_Registro MTBF'!F36)</f>
        <v/>
      </c>
      <c r="G36" s="58" t="str">
        <f>IF('03_Registro MTBF'!F36="","",IF(ISERROR('03_Registro MTBF'!G36),"REVISAR",'03_Registro MTBF'!G36))</f>
        <v/>
      </c>
    </row>
    <row r="37" spans="1:7" ht="34.049999999999997" customHeight="1">
      <c r="A37" s="54" t="str">
        <f>IF('03_Registro MTBF'!F37="","",IF(ISERROR('03_Registro MTBF'!B37),"REVISAR",'03_Registro MTBF'!B37))</f>
        <v/>
      </c>
      <c r="B37" s="55" t="str">
        <f>IF('03_Registro MTBF'!F37="","",IF(ISNUMBER('03_Registro MTBF'!C37),'03_Registro MTBF'!C37,""))</f>
        <v/>
      </c>
      <c r="C37" s="56" t="str">
        <f>IF('03_Registro MTBF'!F37="","",IF(ISNUMBER('03_Registro MTBF'!D37),'03_Registro MTBF'!D37,""))</f>
        <v/>
      </c>
      <c r="D37" s="55" t="str">
        <f>IF('03_Registro MTBF'!F37="","",IF(ISNUMBER('03_Registro MTBF'!E37),'03_Registro MTBF'!E37,""))</f>
        <v/>
      </c>
      <c r="E37" s="57" t="str">
        <f t="shared" si="0"/>
        <v/>
      </c>
      <c r="F37" s="54" t="str">
        <f>IF('03_Registro MTBF'!F37="","",'03_Registro MTBF'!F37)</f>
        <v/>
      </c>
      <c r="G37" s="54" t="str">
        <f>IF('03_Registro MTBF'!F37="","",IF(ISERROR('03_Registro MTBF'!G37),"REVISAR",'03_Registro MTBF'!G37))</f>
        <v/>
      </c>
    </row>
    <row r="38" spans="1:7" ht="34.049999999999997" customHeight="1">
      <c r="A38" s="58" t="str">
        <f>IF('03_Registro MTBF'!F38="","",IF(ISERROR('03_Registro MTBF'!B38),"REVISAR",'03_Registro MTBF'!B38))</f>
        <v/>
      </c>
      <c r="B38" s="59" t="str">
        <f>IF('03_Registro MTBF'!F38="","",IF(ISNUMBER('03_Registro MTBF'!C38),'03_Registro MTBF'!C38,""))</f>
        <v/>
      </c>
      <c r="C38" s="60" t="str">
        <f>IF('03_Registro MTBF'!F38="","",IF(ISNUMBER('03_Registro MTBF'!D38),'03_Registro MTBF'!D38,""))</f>
        <v/>
      </c>
      <c r="D38" s="59" t="str">
        <f>IF('03_Registro MTBF'!F38="","",IF(ISNUMBER('03_Registro MTBF'!E38),'03_Registro MTBF'!E38,""))</f>
        <v/>
      </c>
      <c r="E38" s="61" t="str">
        <f t="shared" si="0"/>
        <v/>
      </c>
      <c r="F38" s="58" t="str">
        <f>IF('03_Registro MTBF'!F38="","",'03_Registro MTBF'!F38)</f>
        <v/>
      </c>
      <c r="G38" s="58" t="str">
        <f>IF('03_Registro MTBF'!F38="","",IF(ISERROR('03_Registro MTBF'!G38),"REVISAR",'03_Registro MTBF'!G38))</f>
        <v/>
      </c>
    </row>
    <row r="39" spans="1:7">
      <c r="A39" s="34"/>
      <c r="B39" s="34"/>
      <c r="C39" s="34"/>
      <c r="D39" s="34"/>
      <c r="E39" s="34"/>
      <c r="F39" s="34"/>
      <c r="G39" s="34"/>
    </row>
    <row r="40" spans="1:7" ht="34.950000000000003" customHeight="1">
      <c r="A40" s="50" t="s">
        <v>171</v>
      </c>
      <c r="B40" s="50"/>
      <c r="C40" s="44">
        <f>'03_Registro MTBF'!D40</f>
        <v>6</v>
      </c>
      <c r="D40" s="44">
        <f>'03_Registro MTBF'!E40</f>
        <v>200</v>
      </c>
      <c r="E40" s="44"/>
      <c r="F40" s="44" t="str">
        <f>'03_Registro MTBF'!F40</f>
        <v>LISTO</v>
      </c>
      <c r="G40" s="44" t="s">
        <v>172</v>
      </c>
    </row>
    <row r="41" spans="1:7">
      <c r="A41" s="34"/>
      <c r="B41" s="34"/>
      <c r="C41" s="34"/>
      <c r="D41" s="34"/>
      <c r="E41" s="34"/>
      <c r="F41" s="34"/>
      <c r="G41" s="34"/>
    </row>
    <row r="42" spans="1:7">
      <c r="A42" s="34"/>
      <c r="B42" s="34"/>
      <c r="C42" s="34"/>
      <c r="D42" s="34"/>
      <c r="E42" s="34"/>
      <c r="F42" s="34"/>
      <c r="G42" s="34"/>
    </row>
    <row r="43" spans="1:7" ht="27" customHeight="1">
      <c r="A43" s="43" t="s">
        <v>173</v>
      </c>
      <c r="B43" s="43"/>
      <c r="C43" s="43"/>
      <c r="D43" s="43"/>
      <c r="E43" s="43"/>
      <c r="F43" s="43"/>
      <c r="G43" s="43"/>
    </row>
    <row r="44" spans="1:7" ht="28.95" customHeight="1">
      <c r="A44" s="36" t="s">
        <v>174</v>
      </c>
      <c r="B44" s="36"/>
      <c r="C44" s="36"/>
      <c r="D44" s="36"/>
      <c r="E44" s="36"/>
      <c r="F44" s="36"/>
      <c r="G44" s="36"/>
    </row>
    <row r="45" spans="1:7" ht="37.049999999999997" customHeight="1">
      <c r="A45" s="44" t="s">
        <v>43</v>
      </c>
      <c r="B45" s="44" t="s">
        <v>175</v>
      </c>
      <c r="C45" s="44" t="s">
        <v>176</v>
      </c>
      <c r="D45" s="44" t="s">
        <v>177</v>
      </c>
      <c r="E45" s="44" t="s">
        <v>150</v>
      </c>
      <c r="F45" s="44" t="s">
        <v>178</v>
      </c>
      <c r="G45" s="44" t="s">
        <v>179</v>
      </c>
    </row>
    <row r="46" spans="1:7" ht="43.05" customHeight="1">
      <c r="A46" s="62">
        <v>1</v>
      </c>
      <c r="B46" s="29" t="s">
        <v>180</v>
      </c>
      <c r="C46" s="29" t="s">
        <v>181</v>
      </c>
      <c r="D46" s="29" t="s">
        <v>182</v>
      </c>
      <c r="E46" s="29" t="s">
        <v>183</v>
      </c>
      <c r="F46" s="29" t="s">
        <v>184</v>
      </c>
      <c r="G46" s="29" t="s">
        <v>185</v>
      </c>
    </row>
    <row r="47" spans="1:7" ht="43.05" customHeight="1">
      <c r="A47" s="62">
        <v>2</v>
      </c>
      <c r="B47" s="29" t="s">
        <v>186</v>
      </c>
      <c r="C47" s="29" t="s">
        <v>187</v>
      </c>
      <c r="D47" s="29" t="s">
        <v>188</v>
      </c>
      <c r="E47" s="29" t="s">
        <v>189</v>
      </c>
      <c r="F47" s="29" t="s">
        <v>190</v>
      </c>
      <c r="G47" s="29" t="s">
        <v>191</v>
      </c>
    </row>
    <row r="48" spans="1:7" ht="43.05" customHeight="1">
      <c r="A48" s="62">
        <v>3</v>
      </c>
      <c r="B48" s="29"/>
      <c r="C48" s="29"/>
      <c r="D48" s="29"/>
      <c r="E48" s="29"/>
      <c r="F48" s="29"/>
      <c r="G48" s="29"/>
    </row>
    <row r="49" spans="1:7" ht="43.05" customHeight="1">
      <c r="A49" s="62">
        <v>4</v>
      </c>
      <c r="B49" s="29"/>
      <c r="C49" s="29"/>
      <c r="D49" s="29"/>
      <c r="E49" s="29"/>
      <c r="F49" s="29"/>
      <c r="G49" s="29"/>
    </row>
    <row r="50" spans="1:7" ht="43.05" customHeight="1">
      <c r="A50" s="62">
        <v>5</v>
      </c>
      <c r="B50" s="29"/>
      <c r="C50" s="29"/>
      <c r="D50" s="29"/>
      <c r="E50" s="29"/>
      <c r="F50" s="29"/>
      <c r="G50" s="29"/>
    </row>
    <row r="51" spans="1:7" ht="43.05" customHeight="1">
      <c r="A51" s="62">
        <v>6</v>
      </c>
      <c r="B51" s="29"/>
      <c r="C51" s="29"/>
      <c r="D51" s="29"/>
      <c r="E51" s="29"/>
      <c r="F51" s="29"/>
      <c r="G51" s="29"/>
    </row>
    <row r="52" spans="1:7" ht="43.05" customHeight="1">
      <c r="A52" s="62">
        <v>7</v>
      </c>
      <c r="B52" s="29"/>
      <c r="C52" s="29"/>
      <c r="D52" s="29"/>
      <c r="E52" s="29"/>
      <c r="F52" s="29"/>
      <c r="G52" s="29"/>
    </row>
    <row r="53" spans="1:7" ht="43.05" customHeight="1">
      <c r="A53" s="62">
        <v>8</v>
      </c>
      <c r="B53" s="29"/>
      <c r="C53" s="29"/>
      <c r="D53" s="29"/>
      <c r="E53" s="29"/>
      <c r="F53" s="29"/>
      <c r="G53" s="29"/>
    </row>
    <row r="54" spans="1:7">
      <c r="A54" s="34"/>
      <c r="B54" s="34"/>
      <c r="C54" s="34"/>
      <c r="D54" s="34"/>
      <c r="E54" s="34"/>
      <c r="F54" s="34"/>
      <c r="G54" s="34"/>
    </row>
    <row r="55" spans="1:7" ht="28.95" customHeight="1">
      <c r="A55" s="36" t="s">
        <v>192</v>
      </c>
      <c r="B55" s="36"/>
      <c r="C55" s="36"/>
      <c r="D55" s="36"/>
      <c r="E55" s="36"/>
      <c r="F55" s="36"/>
      <c r="G55" s="36"/>
    </row>
    <row r="56" spans="1:7" ht="28.95" customHeight="1">
      <c r="A56" s="36" t="s">
        <v>193</v>
      </c>
      <c r="B56" s="36"/>
      <c r="C56" s="36"/>
      <c r="D56" s="36"/>
      <c r="E56" s="36"/>
      <c r="F56" s="36"/>
      <c r="G56" s="36"/>
    </row>
    <row r="57" spans="1:7">
      <c r="A57" s="34"/>
      <c r="B57" s="34"/>
      <c r="C57" s="34"/>
      <c r="D57" s="34"/>
      <c r="E57" s="34"/>
      <c r="F57" s="34"/>
      <c r="G57" s="34"/>
    </row>
    <row r="58" spans="1:7">
      <c r="A58" s="34"/>
      <c r="B58" s="34"/>
      <c r="C58" s="34"/>
      <c r="D58" s="34"/>
      <c r="E58" s="34"/>
      <c r="F58" s="34"/>
      <c r="G58" s="34"/>
    </row>
    <row r="59" spans="1:7">
      <c r="A59" s="34"/>
      <c r="B59" s="34"/>
      <c r="C59" s="34"/>
      <c r="D59" s="34"/>
      <c r="E59" s="34"/>
      <c r="F59" s="34"/>
      <c r="G59" s="34"/>
    </row>
    <row r="60" spans="1:7">
      <c r="A60" s="34"/>
      <c r="B60" s="34"/>
      <c r="C60" s="34"/>
      <c r="D60" s="34"/>
      <c r="E60" s="34"/>
      <c r="F60" s="34"/>
      <c r="G60" s="34"/>
    </row>
    <row r="61" spans="1:7">
      <c r="A61" s="34"/>
      <c r="B61" s="34"/>
      <c r="C61" s="34"/>
      <c r="D61" s="34"/>
      <c r="E61" s="34"/>
      <c r="F61" s="34"/>
      <c r="G61" s="34"/>
    </row>
    <row r="62" spans="1:7">
      <c r="A62" s="34"/>
      <c r="B62" s="34"/>
      <c r="C62" s="34"/>
      <c r="D62" s="34"/>
      <c r="E62" s="34"/>
      <c r="F62" s="34"/>
      <c r="G62" s="34"/>
    </row>
    <row r="63" spans="1:7">
      <c r="A63" s="34"/>
      <c r="B63" s="34"/>
      <c r="C63" s="34"/>
      <c r="D63" s="34"/>
      <c r="E63" s="34"/>
      <c r="F63" s="34"/>
      <c r="G63" s="34"/>
    </row>
    <row r="64" spans="1:7">
      <c r="A64" s="34"/>
      <c r="B64" s="34"/>
      <c r="C64" s="34"/>
      <c r="D64" s="34"/>
      <c r="E64" s="34"/>
      <c r="F64" s="34"/>
      <c r="G64" s="34"/>
    </row>
    <row r="65" spans="1:7">
      <c r="A65" s="34"/>
      <c r="B65" s="34"/>
      <c r="C65" s="34"/>
      <c r="D65" s="34"/>
      <c r="E65" s="34"/>
      <c r="F65" s="34"/>
      <c r="G65" s="34"/>
    </row>
    <row r="66" spans="1:7">
      <c r="A66" s="34"/>
      <c r="B66" s="34"/>
      <c r="C66" s="34"/>
      <c r="D66" s="34"/>
      <c r="E66" s="34"/>
      <c r="F66" s="34"/>
      <c r="G66" s="34"/>
    </row>
    <row r="67" spans="1:7">
      <c r="A67" s="34"/>
      <c r="B67" s="34"/>
      <c r="C67" s="34"/>
      <c r="D67" s="34"/>
      <c r="E67" s="34"/>
      <c r="F67" s="34"/>
      <c r="G67" s="34"/>
    </row>
    <row r="68" spans="1:7">
      <c r="A68" s="34"/>
      <c r="B68" s="34"/>
      <c r="C68" s="34"/>
      <c r="D68" s="34"/>
      <c r="E68" s="34"/>
      <c r="F68" s="34"/>
      <c r="G68" s="34"/>
    </row>
    <row r="69" spans="1:7">
      <c r="A69" s="34"/>
      <c r="B69" s="34"/>
      <c r="C69" s="34"/>
      <c r="D69" s="34"/>
      <c r="E69" s="34"/>
      <c r="F69" s="34"/>
      <c r="G69" s="34"/>
    </row>
    <row r="70" spans="1:7">
      <c r="A70" s="34"/>
      <c r="B70" s="34"/>
      <c r="C70" s="34"/>
      <c r="D70" s="34"/>
      <c r="E70" s="34"/>
      <c r="F70" s="34"/>
      <c r="G70" s="34"/>
    </row>
    <row r="71" spans="1:7">
      <c r="A71" s="34"/>
      <c r="B71" s="34"/>
      <c r="C71" s="34"/>
      <c r="D71" s="34"/>
      <c r="E71" s="34"/>
      <c r="F71" s="34"/>
      <c r="G71" s="34"/>
    </row>
    <row r="72" spans="1:7">
      <c r="A72" s="34"/>
      <c r="B72" s="34"/>
      <c r="C72" s="34"/>
      <c r="D72" s="34"/>
      <c r="E72" s="34"/>
      <c r="F72" s="34"/>
      <c r="G72" s="34"/>
    </row>
    <row r="73" spans="1:7">
      <c r="A73" s="34"/>
      <c r="B73" s="34"/>
      <c r="C73" s="34"/>
      <c r="D73" s="34"/>
      <c r="E73" s="34"/>
      <c r="F73" s="34"/>
      <c r="G73" s="34"/>
    </row>
    <row r="74" spans="1:7">
      <c r="A74" s="34"/>
      <c r="B74" s="34"/>
      <c r="C74" s="34"/>
      <c r="D74" s="34"/>
      <c r="E74" s="34"/>
      <c r="F74" s="34"/>
      <c r="G74" s="34"/>
    </row>
    <row r="75" spans="1:7">
      <c r="A75" s="34"/>
      <c r="B75" s="34"/>
      <c r="C75" s="34"/>
      <c r="D75" s="34"/>
      <c r="E75" s="34"/>
      <c r="F75" s="34"/>
      <c r="G75" s="34"/>
    </row>
    <row r="76" spans="1:7">
      <c r="A76" s="34"/>
      <c r="B76" s="34"/>
      <c r="C76" s="34"/>
      <c r="D76" s="34"/>
      <c r="E76" s="34"/>
      <c r="F76" s="34"/>
      <c r="G76" s="34"/>
    </row>
    <row r="77" spans="1:7">
      <c r="A77" s="34"/>
      <c r="B77" s="34"/>
      <c r="C77" s="34"/>
      <c r="D77" s="34"/>
      <c r="E77" s="34"/>
      <c r="F77" s="34"/>
      <c r="G77" s="34"/>
    </row>
    <row r="78" spans="1:7">
      <c r="A78" s="34"/>
      <c r="B78" s="34"/>
      <c r="C78" s="34"/>
      <c r="D78" s="34"/>
      <c r="E78" s="34"/>
      <c r="F78" s="34"/>
      <c r="G78" s="34"/>
    </row>
    <row r="79" spans="1:7">
      <c r="A79" s="34"/>
      <c r="B79" s="34"/>
      <c r="C79" s="34"/>
      <c r="D79" s="34"/>
      <c r="E79" s="34"/>
      <c r="F79" s="34"/>
      <c r="G79" s="34"/>
    </row>
    <row r="80" spans="1:7">
      <c r="A80" s="34"/>
      <c r="B80" s="34"/>
      <c r="C80" s="34"/>
      <c r="D80" s="34"/>
      <c r="E80" s="34"/>
      <c r="F80" s="34"/>
      <c r="G80" s="34"/>
    </row>
    <row r="81" spans="1:7">
      <c r="A81" s="34"/>
      <c r="B81" s="34"/>
      <c r="C81" s="34"/>
      <c r="D81" s="34"/>
      <c r="E81" s="34"/>
      <c r="F81" s="34"/>
      <c r="G81" s="34"/>
    </row>
    <row r="82" spans="1:7">
      <c r="A82" s="34"/>
      <c r="B82" s="34"/>
      <c r="C82" s="34"/>
      <c r="D82" s="34"/>
      <c r="E82" s="34"/>
      <c r="F82" s="34"/>
      <c r="G82" s="34"/>
    </row>
  </sheetData>
  <sheetProtection algorithmName="SHA-512" hashValue="qbbnpsSpIl+G2Z2addFPKMb6w2BvtOOcWX75fgzhj5yPHr2d6vMvNO5XyTIdL7MFl6RDyNUe5g+SZtU/2Ughcw==" saltValue="rUdYVrtoS+D86YoAyGOQtQ==" spinCount="100000" sheet="1" scenarios="1" formatCells="0" formatColumns="0" formatRows="0" insertColumns="0" sort="0" autoFilter="0" pivotTables="0"/>
  <mergeCells count="20">
    <mergeCell ref="A56:G56"/>
    <mergeCell ref="I3:J5"/>
    <mergeCell ref="I6:J6"/>
    <mergeCell ref="A13:G13"/>
    <mergeCell ref="A40:B40"/>
    <mergeCell ref="A43:G43"/>
    <mergeCell ref="A44:G44"/>
    <mergeCell ref="A55:G55"/>
    <mergeCell ref="A8:B9"/>
    <mergeCell ref="C8:D9"/>
    <mergeCell ref="E8:F9"/>
    <mergeCell ref="G8:G9"/>
    <mergeCell ref="A11:G11"/>
    <mergeCell ref="A1:G2"/>
    <mergeCell ref="A3:G3"/>
    <mergeCell ref="A5:B5"/>
    <mergeCell ref="C5:G5"/>
    <mergeCell ref="A7:B7"/>
    <mergeCell ref="C7:D7"/>
    <mergeCell ref="E7:F7"/>
  </mergeCells>
  <conditionalFormatting sqref="E15:E38">
    <cfRule type="cellIs" dxfId="5" priority="6" operator="lessThan">
      <formula>0</formula>
    </cfRule>
  </conditionalFormatting>
  <conditionalFormatting sqref="F15:F38">
    <cfRule type="expression" dxfId="4" priority="1">
      <formula>OR($F15="REVISAR",$F15="REVISAR DUPLICADO",$F15="FALTA INFORMACIÓN")</formula>
    </cfRule>
    <cfRule type="expression" dxfId="3" priority="2">
      <formula>OR($F15="SIN FALLAS",$F15="SIN OPERACIÓN")</formula>
    </cfRule>
    <cfRule type="expression" dxfId="2" priority="3">
      <formula>$F15="CALCULADO"</formula>
    </cfRule>
  </conditionalFormatting>
  <conditionalFormatting sqref="G8">
    <cfRule type="expression" dxfId="1" priority="4">
      <formula>OR($G8="REVISAR",$G8="FALTA INFORMACIÓN")</formula>
    </cfRule>
    <cfRule type="expression" dxfId="0" priority="5">
      <formula>$G8="LISTO"</formula>
    </cfRule>
  </conditionalFormatting>
  <dataValidations count="2">
    <dataValidation type="list" allowBlank="1" showErrorMessage="1" errorTitle="Estado no válido" error="Selecciona un estado de la lista." sqref="E46:E53" xr:uid="{00000000-0002-0000-0300-000000000000}">
      <formula1>"Pendiente,En curso,Cerrada,No aplica"</formula1>
    </dataValidation>
    <dataValidation type="list" allowBlank="1" showErrorMessage="1" errorTitle="Prioridad no válida" error="Selecciona Alta, Media o Baja." sqref="G46:G53" xr:uid="{00000000-0002-0000-0300-000001000000}">
      <formula1>"Alta,Media,Baja"</formula1>
    </dataValidation>
  </dataValidations>
  <hyperlinks>
    <hyperlink ref="I6" r:id="rId1" xr:uid="{DEE6DB3E-0D1A-4BD0-8275-3B99C8C1589F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01_Instrucciones</vt:lpstr>
      <vt:lpstr>02_Glosario</vt:lpstr>
      <vt:lpstr>03_Registro MTBF</vt:lpstr>
      <vt:lpstr>04_Analisis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2026-10-15T22:13:49Z</dcterms:modified>
</cp:coreProperties>
</file>