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6876F88-02C6-407C-8282-9B25F7B791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Calculadora TL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3" l="1"/>
  <c r="C23" i="3"/>
  <c r="B23" i="3"/>
  <c r="D22" i="3"/>
  <c r="D21" i="3"/>
  <c r="D20" i="3"/>
  <c r="B21" i="3" l="1"/>
  <c r="B20" i="3"/>
  <c r="C20" i="3"/>
  <c r="C21" i="3" s="1"/>
  <c r="C22" i="3" l="1"/>
  <c r="B22" i="3"/>
</calcChain>
</file>

<file path=xl/sharedStrings.xml><?xml version="1.0" encoding="utf-8"?>
<sst xmlns="http://schemas.openxmlformats.org/spreadsheetml/2006/main" count="142" uniqueCount="121">
  <si>
    <t>Plantilla de costo total puesto en destino</t>
  </si>
  <si>
    <t>Compara hasta tres cotizaciones y estima cuánto cuesta recibir cada opción en el destino definido.</t>
  </si>
  <si>
    <t>Cómo usarla</t>
  </si>
  <si>
    <t>1</t>
  </si>
  <si>
    <t>Abre “Calculadora TLC”. El caso de las mochilas es un ejemplo completo; reemplaza los datos amarillos por los tuyos.</t>
  </si>
  <si>
    <t>2</t>
  </si>
  <si>
    <t>Define el producto, el destino final y una moneda común. Convierte manualmente a esa moneda cualquier cotización recibida en otra divisa.</t>
  </si>
  <si>
    <t>3</t>
  </si>
  <si>
    <t>Escribe el nombre de cada proveedor u opción en la fila 8. Puedes comparar una, dos o tres opciones. Deja vacío el nombre de una opción que no uses.</t>
  </si>
  <si>
    <t>4</t>
  </si>
  <si>
    <t>Captura los importes en las filas amarillas. Registra cada costo una sola vez y usa 0 cuando el concepto no aplique o ya esté incluido en otro importe.</t>
  </si>
  <si>
    <t>5</t>
  </si>
  <si>
    <t>Indica las unidades vendibles recibidas en la fila 19. Si un proveedor entrega una cantidad distinta, registra su cantidad real.</t>
  </si>
  <si>
    <t>6</t>
  </si>
  <si>
    <t>Revisa “Estado de datos”. “LISTO” permite comparar; “FALTA INFO” señala campos vacíos o datos no numéricos; “REVISAR” indica valores negativos, cantidades fraccionarias o importes fuera del rango permitido.</t>
  </si>
  <si>
    <t>7</t>
  </si>
  <si>
    <t>Los importes permitidos van de 0 a 1,000,000,000,000 por concepto; las unidades deben ser enteras entre 1 y 1,000,000,000. Un total de costos igual a cero se marca “REVISAR”.</t>
  </si>
  <si>
    <t>8</t>
  </si>
  <si>
    <t>Compara “Costo por unidad” entre opciones. “Diferencia vs. menor costo” muestra cuánto más cuesta cada unidad frente a la opción completa de menor costo. Los resultados usan la moneda indicada en B4.</t>
  </si>
  <si>
    <t>9</t>
  </si>
  <si>
    <t>Guarda una copia con otro nombre antes de trabajar. No borres las celdas verdes: contienen fórmulas. Si cambias el diseño, conserva las fórmulas y referencias.</t>
  </si>
  <si>
    <t>Reglas para que la comparación sea válida</t>
  </si>
  <si>
    <t>Un mismo destino</t>
  </si>
  <si>
    <t>Define el mismo punto de entrega para todas las opciones (por ejemplo, la bodega). Incluye transporte y manejo hasta ese punto.</t>
  </si>
  <si>
    <t>Una misma moneda</t>
  </si>
  <si>
    <t>La plantilla no convierte divisas. Convierte todos los importes a la moneda indicada antes de capturarlos.</t>
  </si>
  <si>
    <t>Impuestos y aranceles</t>
  </si>
  <si>
    <t>Usa las tasas y bases aplicables a tu producto, origen y país. Captura el valor confirmado por tu agente o fuente oficial; no se calcula automáticamente.</t>
  </si>
  <si>
    <t>Impuestos recuperables</t>
  </si>
  <si>
    <t>No los sumes como costo económico si puedes acreditarlos o recuperarlos. Déjalos fuera y conserva esa información en tus registros.</t>
  </si>
  <si>
    <t>Evita duplicados</t>
  </si>
  <si>
    <t>Revisa qué incluye cada cotización e Incoterm. Si el flete, seguro o manejo ya está incluido en compra, captura 0 en la fila correspondiente.</t>
  </si>
  <si>
    <t>Estimación</t>
  </si>
  <si>
    <t>El resultado depende de que tus importes estén completos y correspondan al mismo alcance, cantidad, destino y moneda. Agrega costos atribuibles en “Otros costos”.</t>
  </si>
  <si>
    <t>Convención visual: amarillo = captura manual · verde = resultado calculado · azul marino = títulos y secciones</t>
  </si>
  <si>
    <t>El ejemplo es ilustrativo y no representa tarifas, impuestos ni una cotización real.</t>
  </si>
  <si>
    <t>Glosario de la plantilla</t>
  </si>
  <si>
    <t>Términos que aparecen en las instrucciones y en la calculadora.</t>
  </si>
  <si>
    <t>Término</t>
  </si>
  <si>
    <t>Significado en esta plantilla</t>
  </si>
  <si>
    <t>Costo total puesto en destino (TLC)</t>
  </si>
  <si>
    <t>Suma de los costos de compra y de llevar la mercancía hasta el destino acordado. TLC corresponde a Total Landed Cost.</t>
  </si>
  <si>
    <t>Opción / proveedor</t>
  </si>
  <si>
    <t>Cotización o alternativa de compra que se compara en una columna. Puede ser un proveedor, una ruta o una combinación de ambos.</t>
  </si>
  <si>
    <t>Destino final</t>
  </si>
  <si>
    <t>Punto hasta el que se incluyen los costos, por ejemplo, la bodega indicada en la calculadora.</t>
  </si>
  <si>
    <t>Moneda común</t>
  </si>
  <si>
    <t>Moneda elegida para expresar todos los importes comparados. La plantilla no realiza conversión de divisas.</t>
  </si>
  <si>
    <t>Compra del producto</t>
  </si>
  <si>
    <t>Importe de los bienes según la cotización, antes de sumar los conceptos separados en las filas siguientes.</t>
  </si>
  <si>
    <t>Gastos en origen</t>
  </si>
  <si>
    <t>Costos atribuibles antes de la salida internacional y que no estén ya incluidos en la compra o el flete.</t>
  </si>
  <si>
    <t>Transporte internacional</t>
  </si>
  <si>
    <t>Costo de trasladar la mercancía entre países por el modo contratado.</t>
  </si>
  <si>
    <t>Seguro</t>
  </si>
  <si>
    <t>Prima del seguro de transporte de la mercancía, si aplica y no está incluida en otro importe.</t>
  </si>
  <si>
    <t>Agente de aduanas / documentación</t>
  </si>
  <si>
    <t>Honorarios y costos documentales asociados al despacho de importación.</t>
  </si>
  <si>
    <t>Puerto / terminal / manipulación</t>
  </si>
  <si>
    <t>Cargos de terminal, puerto, descarga o manejo que correspondan al envío y no se hayan contado antes.</t>
  </si>
  <si>
    <t>Aranceles</t>
  </si>
  <si>
    <t>Derechos de importación aplicables al producto, origen y régimen. Se capturan como importe confirmado; no se estiman automáticamente.</t>
  </si>
  <si>
    <t>Impuestos no recuperables</t>
  </si>
  <si>
    <t>Impuestos que forman parte del costo porque no pueden acreditarse, compensarse o recuperarse por el comprador.</t>
  </si>
  <si>
    <t>Impuesto recuperable</t>
  </si>
  <si>
    <t>Impuesto que puede acreditarse, compensarse o recuperarse según las reglas aplicables. La plantilla recomienda dejarlo fuera del costo económico.</t>
  </si>
  <si>
    <t>Transporte local hasta destino</t>
  </si>
  <si>
    <t>Traslado interno desde el punto de llegada hasta el destino final definido.</t>
  </si>
  <si>
    <t>Otros costos atribuibles</t>
  </si>
  <si>
    <t>Costos necesarios para recibir la mercancía en el destino y que no encajan en otra fila.</t>
  </si>
  <si>
    <t>Unidades vendibles recibidas</t>
  </si>
  <si>
    <t>Cantidad de unidades utilizables que efectivamente llegan al destino. Se usa como divisor del costo unitario.</t>
  </si>
  <si>
    <t>Costo total hasta destino</t>
  </si>
  <si>
    <t>Suma de las filas de costos para una opción cuando todos sus datos están completos.</t>
  </si>
  <si>
    <t>Costo por unidad</t>
  </si>
  <si>
    <t>Costo total hasta destino dividido entre las unidades vendibles recibidas. Facilita comparar cantidades distintas y se expresa en la moneda común.</t>
  </si>
  <si>
    <t>Diferencia vs. menor costo</t>
  </si>
  <si>
    <t>Diferencia por unidad entre una opción y la opción completa de menor costo unitario. Cero indica el menor costo observado, en la moneda común.</t>
  </si>
  <si>
    <t>Estado de datos</t>
  </si>
  <si>
    <t>Indicador: LISTO permite comparar; FALTA INFO señala datos vacíos o no numéricos; REVISAR identifica valores negativos, cantidades fraccionarias, límites excedidos o costos totales iguales a cero.</t>
  </si>
  <si>
    <t>REVISAR</t>
  </si>
  <si>
    <t>Alerta para corregir o confirmar valores fuera de las reglas de captura antes de usar el resultado.</t>
  </si>
  <si>
    <t>Incoterm</t>
  </si>
  <si>
    <t>Regla comercial que distribuye responsabilidades, costos y riesgos entre vendedor y comprador. Revisa qué conceptos ya cubre antes de capturarlos.</t>
  </si>
  <si>
    <t>Calculadora de costo total puesto en destino</t>
  </si>
  <si>
    <t>Completa las celdas amarillas; los resultados verdes se calculan al abrir en Excel. Captura todos los importes en la moneda común.</t>
  </si>
  <si>
    <t>Producto</t>
  </si>
  <si>
    <t>Mochila urbana</t>
  </si>
  <si>
    <t>Bodega en Bogotá</t>
  </si>
  <si>
    <t>Ejemplo ilustrativo</t>
  </si>
  <si>
    <t>USD</t>
  </si>
  <si>
    <t>Caso del ejemplo</t>
  </si>
  <si>
    <t>500 mochilas</t>
  </si>
  <si>
    <t>Captura unidades reales por opción en fila 19.</t>
  </si>
  <si>
    <t>Comparación por opción</t>
  </si>
  <si>
    <t>Campo</t>
  </si>
  <si>
    <t>Opción A · ejemplo</t>
  </si>
  <si>
    <t>Opción B · ejemplo</t>
  </si>
  <si>
    <t>Opción C · captura</t>
  </si>
  <si>
    <t>Guía de captura</t>
  </si>
  <si>
    <t>Proveedor / opción</t>
  </si>
  <si>
    <t>Andina Trade</t>
  </si>
  <si>
    <t>Pacífico Import</t>
  </si>
  <si>
    <t>Puedes comparar proveedor, ruta o alternativa de compra.</t>
  </si>
  <si>
    <t>Importe según cotización.</t>
  </si>
  <si>
    <t>Gastos en origen no incluidos</t>
  </si>
  <si>
    <t>Solo conceptos fuera de la cotización.</t>
  </si>
  <si>
    <t>Costo de flete internacional no incluido.</t>
  </si>
  <si>
    <t>Captura 0 si no aplica o ya está incluido.</t>
  </si>
  <si>
    <t>Importe confirmado para este producto y origen.</t>
  </si>
  <si>
    <t>Solo la parte no recuperable.</t>
  </si>
  <si>
    <t>Hasta el destino final de esta hoja.</t>
  </si>
  <si>
    <t>Otros costos hasta el destino, sin duplicarlos.</t>
  </si>
  <si>
    <t>Cantidad realmente recibida y vendible.</t>
  </si>
  <si>
    <t>Suma de compra y costos en la moneda indicada en B4.</t>
  </si>
  <si>
    <t>Total dividido entre unidades vendibles; usa la moneda de B4. Compara esta fila.</t>
  </si>
  <si>
    <t>Cero = menor costo unitario entre opciones listas, en la moneda de B4.</t>
  </si>
  <si>
    <t>FALTA INFO: captura incompleta. REVISAR: valor inválido o fuera de rango.</t>
  </si>
  <si>
    <t>Para validar la comparación, confirma el alcance de cada cotización, el Incoterm, los cargos aduaneros y la cantidad recibida. Las tasas no se calculan en esta plantilla.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</si>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</sst>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0.00"/>
  </numFmts>
  <fonts count="18">
    <font>
      <sz val="11"/>
      <name val="Carlito"/>
    </font>
    <font>
      <b/>
      <sz val="16"/>
      <color rgb="FFFFFFFF"/>
      <name val="Arial"/>
      <family val="2"/>
    </font>
    <font>
      <sz val="11"/>
      <color rgb="FF172B4D"/>
      <name val="Arial"/>
      <family val="2"/>
    </font>
    <font>
      <b/>
      <sz val="11"/>
      <color rgb="FFFFFFFF"/>
      <name val="Arial"/>
      <family val="2"/>
    </font>
    <font>
      <b/>
      <sz val="11"/>
      <color rgb="FF102B4E"/>
      <name val="Arial"/>
      <family val="2"/>
    </font>
    <font>
      <sz val="10"/>
      <color rgb="FF172B4D"/>
      <name val="Arial"/>
      <family val="2"/>
    </font>
    <font>
      <b/>
      <sz val="10"/>
      <color rgb="FF102B4E"/>
      <name val="Arial"/>
      <family val="2"/>
    </font>
    <font>
      <i/>
      <sz val="9"/>
      <color rgb="FF596579"/>
      <name val="Arial"/>
      <family val="2"/>
    </font>
    <font>
      <b/>
      <sz val="10"/>
      <color rgb="FFFFFFFF"/>
      <name val="Arial"/>
      <family val="2"/>
    </font>
    <font>
      <i/>
      <sz val="10"/>
      <color rgb="FF596579"/>
      <name val="Arial"/>
      <family val="2"/>
    </font>
    <font>
      <sz val="9"/>
      <color rgb="FF596579"/>
      <name val="Arial"/>
      <family val="2"/>
    </font>
    <font>
      <b/>
      <sz val="10"/>
      <color rgb="FF172B4D"/>
      <name val="Arial"/>
      <family val="2"/>
    </font>
    <font>
      <sz val="9"/>
      <color rgb="FF172B4D"/>
      <name val="Arial"/>
      <family val="2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02B4E"/>
      </patternFill>
    </fill>
    <fill>
      <patternFill patternType="solid">
        <fgColor rgb="FFEAF1F8"/>
      </patternFill>
    </fill>
    <fill>
      <patternFill patternType="solid">
        <fgColor rgb="FF1E4E79"/>
      </patternFill>
    </fill>
    <fill>
      <patternFill patternType="solid">
        <fgColor rgb="FFF2F4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theme="3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7" fillId="0" borderId="0" xfId="0" applyFont="1" applyAlignment="1">
      <alignment wrapText="1"/>
    </xf>
    <xf numFmtId="0" fontId="5" fillId="3" borderId="0" xfId="0" applyFont="1" applyFill="1" applyAlignment="1">
      <alignment vertical="center"/>
    </xf>
    <xf numFmtId="0" fontId="14" fillId="8" borderId="2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17" fillId="9" borderId="8" xfId="1" applyFont="1" applyFill="1" applyBorder="1" applyAlignment="1">
      <alignment horizontal="center" vertical="center"/>
    </xf>
    <xf numFmtId="0" fontId="17" fillId="9" borderId="9" xfId="1" applyFont="1" applyFill="1" applyBorder="1" applyAlignment="1">
      <alignment horizontal="center" vertical="center"/>
    </xf>
    <xf numFmtId="0" fontId="1" fillId="2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 wrapText="1"/>
      <protection locked="0"/>
    </xf>
    <xf numFmtId="0" fontId="6" fillId="5" borderId="0" xfId="0" applyFont="1" applyFill="1" applyProtection="1">
      <protection locked="0"/>
    </xf>
    <xf numFmtId="0" fontId="5" fillId="6" borderId="0" xfId="0" applyFont="1" applyFill="1" applyAlignment="1" applyProtection="1">
      <alignment horizontal="left"/>
      <protection locked="0"/>
    </xf>
    <xf numFmtId="0" fontId="5" fillId="6" borderId="0" xfId="0" applyFont="1" applyFill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9" fillId="5" borderId="0" xfId="0" applyFont="1" applyFill="1" applyProtection="1">
      <protection locked="0"/>
    </xf>
    <xf numFmtId="0" fontId="0" fillId="0" borderId="0" xfId="0" applyProtection="1"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8" fillId="4" borderId="0" xfId="0" applyFont="1" applyFill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vertical="center" wrapText="1"/>
      <protection locked="0"/>
    </xf>
    <xf numFmtId="0" fontId="5" fillId="6" borderId="1" xfId="0" applyFont="1" applyFill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164" fontId="5" fillId="6" borderId="1" xfId="0" applyNumberFormat="1" applyFont="1" applyFill="1" applyBorder="1" applyAlignment="1" applyProtection="1">
      <alignment horizontal="right" vertical="center"/>
      <protection locked="0"/>
    </xf>
    <xf numFmtId="3" fontId="5" fillId="6" borderId="1" xfId="0" applyNumberFormat="1" applyFont="1" applyFill="1" applyBorder="1" applyAlignment="1" applyProtection="1">
      <alignment horizontal="right" vertical="center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164" fontId="11" fillId="7" borderId="1" xfId="0" applyNumberFormat="1" applyFont="1" applyFill="1" applyBorder="1" applyAlignment="1" applyProtection="1">
      <alignment horizontal="right" vertical="center"/>
      <protection locked="0"/>
    </xf>
    <xf numFmtId="0" fontId="11" fillId="7" borderId="1" xfId="0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3">
    <dxf>
      <font>
        <b/>
        <color rgb="FF274E13"/>
      </font>
      <fill>
        <patternFill patternType="solid">
          <bgColor rgb="FFD9EAD3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1865287</xdr:colOff>
      <xdr:row>2</xdr:row>
      <xdr:rowOff>173355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E4BE6E-B7A3-4D90-8374-CC15F3757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87200" y="0"/>
          <a:ext cx="210150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207937</xdr:colOff>
      <xdr:row>2</xdr:row>
      <xdr:rowOff>36195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5539B4-037B-4F99-87C5-B60A6B725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0" y="0"/>
          <a:ext cx="2093887" cy="607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1735747</xdr:colOff>
      <xdr:row>3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A49712-72F6-41A5-8158-C1A6C4839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1400" y="0"/>
          <a:ext cx="2101507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02B4E"/>
  </sheetPr>
  <dimension ref="A1:E25"/>
  <sheetViews>
    <sheetView showGridLines="0" tabSelected="1" workbookViewId="0">
      <pane ySplit="4" topLeftCell="A5" activePane="bottomLeft" state="frozen"/>
      <selection pane="bottomLeft" activeCell="B27" sqref="B27"/>
    </sheetView>
  </sheetViews>
  <sheetFormatPr baseColWidth="10" defaultColWidth="8.796875" defaultRowHeight="13.8"/>
  <cols>
    <col min="1" max="1" width="19.8984375" bestFit="1" customWidth="1"/>
    <col min="2" max="2" width="136.09765625" customWidth="1"/>
    <col min="3" max="3" width="3" customWidth="1"/>
    <col min="4" max="4" width="31.09765625" customWidth="1"/>
    <col min="5" max="5" width="43.09765625" customWidth="1"/>
  </cols>
  <sheetData>
    <row r="1" spans="1:5" ht="21">
      <c r="A1" s="5" t="s">
        <v>0</v>
      </c>
      <c r="B1" s="5"/>
    </row>
    <row r="2" spans="1:5">
      <c r="A2" s="6" t="s">
        <v>1</v>
      </c>
      <c r="B2" s="6"/>
    </row>
    <row r="3" spans="1:5" ht="14.4" thickBot="1"/>
    <row r="4" spans="1:5" ht="25.8" customHeight="1">
      <c r="A4" s="7" t="s">
        <v>2</v>
      </c>
      <c r="B4" s="7"/>
      <c r="D4" s="11" t="s">
        <v>119</v>
      </c>
      <c r="E4" s="12"/>
    </row>
    <row r="5" spans="1:5" ht="25.8" customHeight="1">
      <c r="A5" s="1" t="s">
        <v>3</v>
      </c>
      <c r="B5" s="2" t="s">
        <v>4</v>
      </c>
      <c r="D5" s="13"/>
      <c r="E5" s="14"/>
    </row>
    <row r="6" spans="1:5" ht="25.8" customHeight="1" thickBot="1">
      <c r="A6" s="1" t="s">
        <v>5</v>
      </c>
      <c r="B6" s="2" t="s">
        <v>6</v>
      </c>
      <c r="D6" s="15"/>
      <c r="E6" s="16"/>
    </row>
    <row r="7" spans="1:5" ht="17.399999999999999" thickBot="1">
      <c r="A7" s="1" t="s">
        <v>7</v>
      </c>
      <c r="B7" s="2" t="s">
        <v>8</v>
      </c>
      <c r="D7" s="17" t="s">
        <v>120</v>
      </c>
      <c r="E7" s="18"/>
    </row>
    <row r="8" spans="1:5">
      <c r="A8" s="1" t="s">
        <v>9</v>
      </c>
      <c r="B8" s="2" t="s">
        <v>10</v>
      </c>
    </row>
    <row r="9" spans="1:5">
      <c r="A9" s="1" t="s">
        <v>11</v>
      </c>
      <c r="B9" s="2" t="s">
        <v>12</v>
      </c>
    </row>
    <row r="10" spans="1:5" ht="26.4">
      <c r="A10" s="1" t="s">
        <v>13</v>
      </c>
      <c r="B10" s="2" t="s">
        <v>14</v>
      </c>
    </row>
    <row r="11" spans="1:5">
      <c r="A11" s="1" t="s">
        <v>15</v>
      </c>
      <c r="B11" s="2" t="s">
        <v>16</v>
      </c>
    </row>
    <row r="12" spans="1:5">
      <c r="A12" s="1" t="s">
        <v>17</v>
      </c>
      <c r="B12" s="2" t="s">
        <v>18</v>
      </c>
    </row>
    <row r="13" spans="1:5">
      <c r="A13" s="1" t="s">
        <v>19</v>
      </c>
      <c r="B13" s="2" t="s">
        <v>20</v>
      </c>
    </row>
    <row r="15" spans="1:5">
      <c r="A15" s="7" t="s">
        <v>21</v>
      </c>
      <c r="B15" s="7"/>
    </row>
    <row r="16" spans="1:5">
      <c r="A16" s="3" t="s">
        <v>22</v>
      </c>
      <c r="B16" s="2" t="s">
        <v>23</v>
      </c>
    </row>
    <row r="17" spans="1:2">
      <c r="A17" s="3" t="s">
        <v>24</v>
      </c>
      <c r="B17" s="2" t="s">
        <v>25</v>
      </c>
    </row>
    <row r="18" spans="1:2">
      <c r="A18" s="3" t="s">
        <v>26</v>
      </c>
      <c r="B18" s="2" t="s">
        <v>27</v>
      </c>
    </row>
    <row r="19" spans="1:2">
      <c r="A19" s="3" t="s">
        <v>28</v>
      </c>
      <c r="B19" s="2" t="s">
        <v>29</v>
      </c>
    </row>
    <row r="20" spans="1:2">
      <c r="A20" s="3" t="s">
        <v>30</v>
      </c>
      <c r="B20" s="2" t="s">
        <v>31</v>
      </c>
    </row>
    <row r="21" spans="1:2">
      <c r="A21" s="3" t="s">
        <v>32</v>
      </c>
      <c r="B21" s="2" t="s">
        <v>33</v>
      </c>
    </row>
    <row r="23" spans="1:2">
      <c r="A23" s="8" t="s">
        <v>34</v>
      </c>
      <c r="B23" s="8"/>
    </row>
    <row r="25" spans="1:2">
      <c r="A25" s="9" t="s">
        <v>35</v>
      </c>
      <c r="B25" s="9"/>
    </row>
  </sheetData>
  <sheetProtection algorithmName="SHA-512" hashValue="WSoACDDWYK1Y0id4fVO2H2LVJOLScivev3Ww4B80pq73Gdrzhy9O8L42O+aPh1jW6bALYh4w7SpYYRPijgoNvQ==" saltValue="OFhF3eDdesaYiEhzCVOgAg==" spinCount="100000" sheet="1" objects="1" scenarios="1" formatCells="0" formatColumns="0" formatRows="0" insertColumns="0" sort="0" autoFilter="0" pivotTables="0"/>
  <mergeCells count="8">
    <mergeCell ref="A25:B25"/>
    <mergeCell ref="D4:E6"/>
    <mergeCell ref="D7:E7"/>
    <mergeCell ref="A1:B1"/>
    <mergeCell ref="A2:B2"/>
    <mergeCell ref="A4:B4"/>
    <mergeCell ref="A15:B15"/>
    <mergeCell ref="A23:B23"/>
  </mergeCells>
  <hyperlinks>
    <hyperlink ref="D7" r:id="rId1" xr:uid="{D8EEAFA1-0F31-4F46-931B-69FF963FEB2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02B4E"/>
  </sheetPr>
  <dimension ref="A1:D26"/>
  <sheetViews>
    <sheetView showGridLines="0" workbookViewId="0">
      <pane ySplit="4" topLeftCell="A5" activePane="bottomLeft" state="frozen"/>
      <selection pane="bottomLeft" activeCell="C10" sqref="C10"/>
    </sheetView>
  </sheetViews>
  <sheetFormatPr baseColWidth="10" defaultColWidth="8.796875" defaultRowHeight="13.8"/>
  <cols>
    <col min="1" max="1" width="35" customWidth="1"/>
    <col min="2" max="2" width="100" customWidth="1"/>
    <col min="3" max="3" width="24.59765625" customWidth="1"/>
    <col min="4" max="4" width="67.59765625" customWidth="1"/>
  </cols>
  <sheetData>
    <row r="1" spans="1:4" ht="31.95" customHeight="1">
      <c r="A1" s="5" t="s">
        <v>36</v>
      </c>
      <c r="B1" s="5"/>
    </row>
    <row r="2" spans="1:4">
      <c r="A2" s="10" t="s">
        <v>37</v>
      </c>
      <c r="B2" s="10"/>
    </row>
    <row r="3" spans="1:4" ht="14.4" thickBot="1"/>
    <row r="4" spans="1:4">
      <c r="A4" s="4" t="s">
        <v>38</v>
      </c>
      <c r="B4" s="4" t="s">
        <v>39</v>
      </c>
      <c r="C4" s="11" t="s">
        <v>119</v>
      </c>
      <c r="D4" s="12"/>
    </row>
    <row r="5" spans="1:4" ht="34.049999999999997" customHeight="1">
      <c r="A5" s="3" t="s">
        <v>40</v>
      </c>
      <c r="B5" s="2" t="s">
        <v>41</v>
      </c>
      <c r="C5" s="13"/>
      <c r="D5" s="14"/>
    </row>
    <row r="6" spans="1:4" ht="34.049999999999997" customHeight="1" thickBot="1">
      <c r="A6" s="3" t="s">
        <v>42</v>
      </c>
      <c r="B6" s="2" t="s">
        <v>43</v>
      </c>
      <c r="C6" s="15"/>
      <c r="D6" s="16"/>
    </row>
    <row r="7" spans="1:4" ht="34.049999999999997" customHeight="1" thickBot="1">
      <c r="A7" s="3" t="s">
        <v>44</v>
      </c>
      <c r="B7" s="2" t="s">
        <v>45</v>
      </c>
      <c r="C7" s="17" t="s">
        <v>120</v>
      </c>
      <c r="D7" s="18"/>
    </row>
    <row r="8" spans="1:4" ht="34.049999999999997" customHeight="1">
      <c r="A8" s="3" t="s">
        <v>46</v>
      </c>
      <c r="B8" s="2" t="s">
        <v>47</v>
      </c>
    </row>
    <row r="9" spans="1:4" ht="34.049999999999997" customHeight="1">
      <c r="A9" s="3" t="s">
        <v>48</v>
      </c>
      <c r="B9" s="2" t="s">
        <v>49</v>
      </c>
    </row>
    <row r="10" spans="1:4" ht="34.049999999999997" customHeight="1">
      <c r="A10" s="3" t="s">
        <v>50</v>
      </c>
      <c r="B10" s="2" t="s">
        <v>51</v>
      </c>
    </row>
    <row r="11" spans="1:4" ht="34.049999999999997" customHeight="1">
      <c r="A11" s="3" t="s">
        <v>52</v>
      </c>
      <c r="B11" s="2" t="s">
        <v>53</v>
      </c>
    </row>
    <row r="12" spans="1:4" ht="34.049999999999997" customHeight="1">
      <c r="A12" s="3" t="s">
        <v>54</v>
      </c>
      <c r="B12" s="2" t="s">
        <v>55</v>
      </c>
    </row>
    <row r="13" spans="1:4" ht="34.049999999999997" customHeight="1">
      <c r="A13" s="3" t="s">
        <v>56</v>
      </c>
      <c r="B13" s="2" t="s">
        <v>57</v>
      </c>
    </row>
    <row r="14" spans="1:4" ht="34.049999999999997" customHeight="1">
      <c r="A14" s="3" t="s">
        <v>58</v>
      </c>
      <c r="B14" s="2" t="s">
        <v>59</v>
      </c>
    </row>
    <row r="15" spans="1:4" ht="34.049999999999997" customHeight="1">
      <c r="A15" s="3" t="s">
        <v>60</v>
      </c>
      <c r="B15" s="2" t="s">
        <v>61</v>
      </c>
    </row>
    <row r="16" spans="1:4" ht="34.049999999999997" customHeight="1">
      <c r="A16" s="3" t="s">
        <v>62</v>
      </c>
      <c r="B16" s="2" t="s">
        <v>63</v>
      </c>
    </row>
    <row r="17" spans="1:2" ht="34.049999999999997" customHeight="1">
      <c r="A17" s="3" t="s">
        <v>64</v>
      </c>
      <c r="B17" s="2" t="s">
        <v>65</v>
      </c>
    </row>
    <row r="18" spans="1:2" ht="34.049999999999997" customHeight="1">
      <c r="A18" s="3" t="s">
        <v>66</v>
      </c>
      <c r="B18" s="2" t="s">
        <v>67</v>
      </c>
    </row>
    <row r="19" spans="1:2" ht="34.049999999999997" customHeight="1">
      <c r="A19" s="3" t="s">
        <v>68</v>
      </c>
      <c r="B19" s="2" t="s">
        <v>69</v>
      </c>
    </row>
    <row r="20" spans="1:2" ht="34.049999999999997" customHeight="1">
      <c r="A20" s="3" t="s">
        <v>70</v>
      </c>
      <c r="B20" s="2" t="s">
        <v>71</v>
      </c>
    </row>
    <row r="21" spans="1:2" ht="34.049999999999997" customHeight="1">
      <c r="A21" s="3" t="s">
        <v>72</v>
      </c>
      <c r="B21" s="2" t="s">
        <v>73</v>
      </c>
    </row>
    <row r="22" spans="1:2" ht="34.049999999999997" customHeight="1">
      <c r="A22" s="3" t="s">
        <v>74</v>
      </c>
      <c r="B22" s="2" t="s">
        <v>75</v>
      </c>
    </row>
    <row r="23" spans="1:2" ht="34.049999999999997" customHeight="1">
      <c r="A23" s="3" t="s">
        <v>76</v>
      </c>
      <c r="B23" s="2" t="s">
        <v>77</v>
      </c>
    </row>
    <row r="24" spans="1:2" ht="34.049999999999997" customHeight="1">
      <c r="A24" s="3" t="s">
        <v>78</v>
      </c>
      <c r="B24" s="2" t="s">
        <v>79</v>
      </c>
    </row>
    <row r="25" spans="1:2" ht="34.049999999999997" customHeight="1">
      <c r="A25" s="3" t="s">
        <v>80</v>
      </c>
      <c r="B25" s="2" t="s">
        <v>81</v>
      </c>
    </row>
    <row r="26" spans="1:2" ht="34.049999999999997" customHeight="1">
      <c r="A26" s="3" t="s">
        <v>82</v>
      </c>
      <c r="B26" s="2" t="s">
        <v>83</v>
      </c>
    </row>
  </sheetData>
  <mergeCells count="4">
    <mergeCell ref="A1:B1"/>
    <mergeCell ref="A2:B2"/>
    <mergeCell ref="C4:D6"/>
    <mergeCell ref="C7:D7"/>
  </mergeCells>
  <hyperlinks>
    <hyperlink ref="C7" r:id="rId1" xr:uid="{32BC712C-D349-458F-95F9-C4D3188EF47E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02B4E"/>
  </sheetPr>
  <dimension ref="A1:H27"/>
  <sheetViews>
    <sheetView showGridLines="0" workbookViewId="0">
      <pane ySplit="7" topLeftCell="A8" activePane="bottomLeft" state="frozen"/>
      <selection pane="bottomLeft" activeCell="E32" sqref="E32"/>
    </sheetView>
  </sheetViews>
  <sheetFormatPr baseColWidth="10" defaultColWidth="8.796875" defaultRowHeight="13.8"/>
  <cols>
    <col min="1" max="1" width="36" customWidth="1"/>
    <col min="2" max="4" width="21" customWidth="1"/>
    <col min="5" max="5" width="48" customWidth="1"/>
    <col min="6" max="6" width="4.796875" customWidth="1"/>
    <col min="7" max="7" width="40.19921875" customWidth="1"/>
    <col min="8" max="8" width="41.69921875" customWidth="1"/>
  </cols>
  <sheetData>
    <row r="1" spans="1:8" ht="21">
      <c r="A1" s="19" t="s">
        <v>84</v>
      </c>
      <c r="B1" s="19"/>
      <c r="C1" s="19"/>
      <c r="D1" s="19"/>
      <c r="E1" s="19"/>
    </row>
    <row r="2" spans="1:8">
      <c r="A2" s="20" t="s">
        <v>85</v>
      </c>
      <c r="B2" s="20"/>
      <c r="C2" s="20"/>
      <c r="D2" s="20"/>
      <c r="E2" s="20"/>
    </row>
    <row r="3" spans="1:8">
      <c r="A3" s="21" t="s">
        <v>86</v>
      </c>
      <c r="B3" s="22" t="s">
        <v>87</v>
      </c>
      <c r="C3" s="21" t="s">
        <v>44</v>
      </c>
      <c r="D3" s="23" t="s">
        <v>88</v>
      </c>
      <c r="E3" s="24" t="s">
        <v>89</v>
      </c>
    </row>
    <row r="4" spans="1:8">
      <c r="A4" s="21" t="s">
        <v>46</v>
      </c>
      <c r="B4" s="23" t="s">
        <v>90</v>
      </c>
      <c r="C4" s="21" t="s">
        <v>91</v>
      </c>
      <c r="D4" s="25" t="s">
        <v>92</v>
      </c>
      <c r="E4" s="24" t="s">
        <v>93</v>
      </c>
    </row>
    <row r="5" spans="1:8">
      <c r="A5" s="26"/>
      <c r="B5" s="26"/>
      <c r="C5" s="26"/>
      <c r="D5" s="26"/>
      <c r="E5" s="26"/>
    </row>
    <row r="6" spans="1:8" ht="15" customHeight="1" thickBot="1">
      <c r="A6" s="27" t="s">
        <v>94</v>
      </c>
      <c r="B6" s="27"/>
      <c r="C6" s="27"/>
      <c r="D6" s="27"/>
      <c r="E6" s="27"/>
    </row>
    <row r="7" spans="1:8" ht="24" customHeight="1">
      <c r="A7" s="28" t="s">
        <v>95</v>
      </c>
      <c r="B7" s="28" t="s">
        <v>96</v>
      </c>
      <c r="C7" s="28" t="s">
        <v>97</v>
      </c>
      <c r="D7" s="28" t="s">
        <v>98</v>
      </c>
      <c r="E7" s="28" t="s">
        <v>99</v>
      </c>
      <c r="G7" s="11" t="s">
        <v>119</v>
      </c>
      <c r="H7" s="12"/>
    </row>
    <row r="8" spans="1:8" ht="24" customHeight="1">
      <c r="A8" s="29" t="s">
        <v>100</v>
      </c>
      <c r="B8" s="30" t="s">
        <v>101</v>
      </c>
      <c r="C8" s="30" t="s">
        <v>102</v>
      </c>
      <c r="D8" s="30"/>
      <c r="E8" s="31" t="s">
        <v>103</v>
      </c>
      <c r="G8" s="13"/>
      <c r="H8" s="14"/>
    </row>
    <row r="9" spans="1:8" ht="24" customHeight="1" thickBot="1">
      <c r="A9" s="29" t="s">
        <v>48</v>
      </c>
      <c r="B9" s="32">
        <v>4000</v>
      </c>
      <c r="C9" s="32">
        <v>3750</v>
      </c>
      <c r="D9" s="32"/>
      <c r="E9" s="31" t="s">
        <v>104</v>
      </c>
      <c r="G9" s="15"/>
      <c r="H9" s="16"/>
    </row>
    <row r="10" spans="1:8" ht="17.399999999999999" thickBot="1">
      <c r="A10" s="29" t="s">
        <v>105</v>
      </c>
      <c r="B10" s="32">
        <v>180</v>
      </c>
      <c r="C10" s="32">
        <v>350</v>
      </c>
      <c r="D10" s="32"/>
      <c r="E10" s="31" t="s">
        <v>106</v>
      </c>
      <c r="G10" s="17" t="s">
        <v>120</v>
      </c>
      <c r="H10" s="18"/>
    </row>
    <row r="11" spans="1:8">
      <c r="A11" s="29" t="s">
        <v>52</v>
      </c>
      <c r="B11" s="32">
        <v>720</v>
      </c>
      <c r="C11" s="32">
        <v>1000</v>
      </c>
      <c r="D11" s="32"/>
      <c r="E11" s="31" t="s">
        <v>107</v>
      </c>
    </row>
    <row r="12" spans="1:8">
      <c r="A12" s="29" t="s">
        <v>54</v>
      </c>
      <c r="B12" s="32">
        <v>40</v>
      </c>
      <c r="C12" s="32">
        <v>50</v>
      </c>
      <c r="D12" s="32"/>
      <c r="E12" s="31" t="s">
        <v>108</v>
      </c>
    </row>
    <row r="13" spans="1:8">
      <c r="A13" s="29" t="s">
        <v>56</v>
      </c>
      <c r="B13" s="32">
        <v>160</v>
      </c>
      <c r="C13" s="32">
        <v>160</v>
      </c>
      <c r="D13" s="32"/>
      <c r="E13" s="31" t="s">
        <v>108</v>
      </c>
    </row>
    <row r="14" spans="1:8">
      <c r="A14" s="29" t="s">
        <v>58</v>
      </c>
      <c r="B14" s="32">
        <v>150</v>
      </c>
      <c r="C14" s="32">
        <v>150</v>
      </c>
      <c r="D14" s="32"/>
      <c r="E14" s="31" t="s">
        <v>109</v>
      </c>
    </row>
    <row r="15" spans="1:8">
      <c r="A15" s="29" t="s">
        <v>60</v>
      </c>
      <c r="B15" s="32">
        <v>450</v>
      </c>
      <c r="C15" s="32">
        <v>500</v>
      </c>
      <c r="D15" s="32"/>
      <c r="E15" s="31" t="s">
        <v>110</v>
      </c>
    </row>
    <row r="16" spans="1:8">
      <c r="A16" s="29" t="s">
        <v>62</v>
      </c>
      <c r="B16" s="32">
        <v>200</v>
      </c>
      <c r="C16" s="32">
        <v>300</v>
      </c>
      <c r="D16" s="32"/>
      <c r="E16" s="31" t="s">
        <v>111</v>
      </c>
    </row>
    <row r="17" spans="1:5">
      <c r="A17" s="29" t="s">
        <v>66</v>
      </c>
      <c r="B17" s="32">
        <v>200</v>
      </c>
      <c r="C17" s="32">
        <v>250</v>
      </c>
      <c r="D17" s="32"/>
      <c r="E17" s="31" t="s">
        <v>112</v>
      </c>
    </row>
    <row r="18" spans="1:5">
      <c r="A18" s="29" t="s">
        <v>68</v>
      </c>
      <c r="B18" s="32">
        <v>0</v>
      </c>
      <c r="C18" s="32">
        <v>0</v>
      </c>
      <c r="D18" s="32"/>
      <c r="E18" s="31" t="s">
        <v>113</v>
      </c>
    </row>
    <row r="19" spans="1:5">
      <c r="A19" s="29" t="s">
        <v>70</v>
      </c>
      <c r="B19" s="33">
        <v>500</v>
      </c>
      <c r="C19" s="33">
        <v>500</v>
      </c>
      <c r="D19" s="33"/>
      <c r="E19" s="31"/>
    </row>
    <row r="20" spans="1:5">
      <c r="A20" s="34" t="s">
        <v>72</v>
      </c>
      <c r="B20" s="35">
        <f>IF(B8="","",IF(B23&lt;&gt;"LISTO",B23,SUM(B9:B18)))</f>
        <v>6100</v>
      </c>
      <c r="C20" s="35">
        <f>IF(C8="","",IF(C23&lt;&gt;"LISTO",C23,SUM(C9:C18)))</f>
        <v>6510</v>
      </c>
      <c r="D20" s="35" t="str">
        <f>IF(D8="","",IF(D23&lt;&gt;"LISTO",D23,SUM(D9:D18)))</f>
        <v/>
      </c>
      <c r="E20" s="31" t="s">
        <v>114</v>
      </c>
    </row>
    <row r="21" spans="1:5" ht="22.8">
      <c r="A21" s="34" t="s">
        <v>74</v>
      </c>
      <c r="B21" s="35">
        <f>IF(B8="","",IF(B23&lt;&gt;"LISTO",B23,B20/B19))</f>
        <v>12.2</v>
      </c>
      <c r="C21" s="35">
        <f>IF(C8="","",IF(C23&lt;&gt;"LISTO",C23,C20/C19))</f>
        <v>13.02</v>
      </c>
      <c r="D21" s="35" t="str">
        <f>IF(D8="","",IF(D23&lt;&gt;"LISTO",D23,D20/D19))</f>
        <v/>
      </c>
      <c r="E21" s="31" t="s">
        <v>115</v>
      </c>
    </row>
    <row r="22" spans="1:5">
      <c r="A22" s="34" t="s">
        <v>76</v>
      </c>
      <c r="B22" s="35">
        <f>IF(B8="","",IF(B23&lt;&gt;"LISTO",B23,IF(COUNT($B$21:$D$21)=0,"FALTA INFO",B21-MIN($B$21:$D$21))))</f>
        <v>0</v>
      </c>
      <c r="C22" s="35">
        <f>IF(C8="","",IF(C23&lt;&gt;"LISTO",C23,IF(COUNT($B$21:$D$21)=0,"FALTA INFO",C21-MIN($B$21:$D$21))))</f>
        <v>0.82000000000000028</v>
      </c>
      <c r="D22" s="35" t="str">
        <f>IF(D8="","",IF(D23&lt;&gt;"LISTO",D23,IF(COUNT($B$21:$D$21)=0,"FALTA INFO",D21-MIN($B$21:$D$21))))</f>
        <v/>
      </c>
      <c r="E22" s="31" t="s">
        <v>116</v>
      </c>
    </row>
    <row r="23" spans="1:5" ht="22.8">
      <c r="A23" s="34" t="s">
        <v>78</v>
      </c>
      <c r="B23" s="36" t="str">
        <f>IF(B8="","",IF(OR(B3="",D3="",B4="",COUNT(B9:B18)&lt;&gt;10,COUNT(B19)&lt;&gt;1),"FALTA INFO",IF(OR(MIN(B9:B18)&lt;0,MAX(B9:B18)&gt;1000000000000,B19&lt;=0,B19&gt;1000000000,MOD(B19,1)&lt;&gt;0,COUNTIF(B9:B18,"&gt;0")=0),"REVISAR","LISTO")))</f>
        <v>LISTO</v>
      </c>
      <c r="C23" s="36" t="str">
        <f>IF(C8="","",IF(OR(B3="",D3="",B4="",COUNT(C9:C18)&lt;&gt;10,COUNT(C19)&lt;&gt;1),"FALTA INFO",IF(OR(MIN(C9:C18)&lt;0,MAX(C9:C18)&gt;1000000000000,C19&lt;=0,C19&gt;1000000000,MOD(C19,1)&lt;&gt;0,COUNTIF(C9:C18,"&gt;0")=0),"REVISAR","LISTO")))</f>
        <v>LISTO</v>
      </c>
      <c r="D23" s="36" t="str">
        <f>IF(D8="","",IF(OR(B3="",D3="",B4="",COUNT(D9:D18)&lt;&gt;10,COUNT(D19)&lt;&gt;1),"FALTA INFO",IF(OR(MIN(D9:D18)&lt;0,MAX(D9:D18)&gt;1000000000000,D19&lt;=0,D19&gt;1000000000,MOD(D19,1)&lt;&gt;0,COUNTIF(D9:D18,"&gt;0")=0),"REVISAR","LISTO")))</f>
        <v/>
      </c>
      <c r="E23" s="31" t="s">
        <v>117</v>
      </c>
    </row>
    <row r="24" spans="1:5">
      <c r="A24" s="26"/>
      <c r="B24" s="26"/>
      <c r="C24" s="26"/>
      <c r="D24" s="26"/>
      <c r="E24" s="26"/>
    </row>
    <row r="25" spans="1:5">
      <c r="A25" s="37" t="s">
        <v>118</v>
      </c>
      <c r="B25" s="37"/>
      <c r="C25" s="37"/>
      <c r="D25" s="37"/>
      <c r="E25" s="37"/>
    </row>
    <row r="26" spans="1:5">
      <c r="A26" s="26"/>
      <c r="B26" s="26"/>
      <c r="C26" s="26"/>
      <c r="D26" s="26"/>
      <c r="E26" s="26"/>
    </row>
    <row r="27" spans="1:5">
      <c r="A27" s="26"/>
      <c r="B27" s="26"/>
      <c r="C27" s="26"/>
      <c r="D27" s="26"/>
      <c r="E27" s="26"/>
    </row>
  </sheetData>
  <sheetProtection algorithmName="SHA-512" hashValue="O8/h+MiRygT/HC86BozFbyonBbKiJpYIPLkSegTkbIoREQouREmjae5F+YVtEGXT5Nq+4UPKEM1l42QnizfZvw==" saltValue="QMHisWaWUM3g/2M02ssTzw==" spinCount="100000" sheet="1" objects="1" scenarios="1" formatCells="0" formatColumns="0" formatRows="0" insertColumns="0" insertRows="0" sort="0" autoFilter="0" pivotTables="0"/>
  <mergeCells count="6">
    <mergeCell ref="A1:E1"/>
    <mergeCell ref="A2:E2"/>
    <mergeCell ref="A6:E6"/>
    <mergeCell ref="A25:E25"/>
    <mergeCell ref="G7:H9"/>
    <mergeCell ref="G10:H10"/>
  </mergeCells>
  <conditionalFormatting sqref="B20:D23">
    <cfRule type="containsText" dxfId="2" priority="2" operator="containsText" text="FALTA INFO"/>
    <cfRule type="containsText" dxfId="1" priority="3" operator="containsText" text="REVISAR"/>
  </conditionalFormatting>
  <conditionalFormatting sqref="B23:D23">
    <cfRule type="containsText" dxfId="0" priority="1" operator="containsText" text="LISTO"/>
  </conditionalFormatting>
  <dataValidations count="2">
    <dataValidation type="decimal" showInputMessage="1" showErrorMessage="1" errorTitle="Importe fuera de rango" error="Captura un número entre 0 y 1,000,000,000,000. Si pegas otro valor, Estado de datos lo marcará REVISAR." promptTitle="Importe en moneda común" prompt="Usa un valor entre 0 y 1,000,000,000,000. Captura 0 si el costo no aplica." sqref="B9:D18" xr:uid="{00000000-0002-0000-0200-000000000000}">
      <formula1>0</formula1>
      <formula2>1000000000000</formula2>
    </dataValidation>
    <dataValidation type="whole" showInputMessage="1" showErrorMessage="1" errorTitle="Cantidad no válida" error="La cantidad debe ser un entero entre 1 y 1,000,000,000." promptTitle="Unidades vendibles" prompt="Captura una cantidad entera entre 1 y 1,000,000,000." sqref="B19:D19" xr:uid="{00000000-0002-0000-0200-000001000000}">
      <formula1>1</formula1>
      <formula2>1000000000</formula2>
    </dataValidation>
  </dataValidations>
  <hyperlinks>
    <hyperlink ref="G10" r:id="rId1" xr:uid="{C0A5FB78-6193-4E0C-A4BA-BEB5AB1E08A9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Glosario</vt:lpstr>
      <vt:lpstr>Calculadora TLC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2026-10-07T01:11:18Z</dcterms:modified>
</cp:coreProperties>
</file>