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0D237DF-21C7-44B2-AC2E-D60A3790F25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01 Instrucciones" sheetId="1" r:id="rId1"/>
    <sheet name="02 Glosario" sheetId="2" r:id="rId2"/>
    <sheet name="03 Parametros" sheetId="3" r:id="rId3"/>
    <sheet name="04 Escenari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4" l="1"/>
  <c r="J22" i="4" s="1"/>
  <c r="K21" i="4"/>
  <c r="J21" i="4" s="1"/>
  <c r="K20" i="4"/>
  <c r="J20" i="4" s="1"/>
  <c r="K19" i="4"/>
  <c r="J19" i="4" s="1"/>
  <c r="K18" i="4"/>
  <c r="J18" i="4" s="1"/>
  <c r="K17" i="4"/>
  <c r="J17" i="4" s="1"/>
  <c r="K16" i="4"/>
  <c r="J16" i="4" s="1"/>
  <c r="K15" i="4"/>
  <c r="J15" i="4" s="1"/>
  <c r="B16" i="3"/>
  <c r="K13" i="4" s="1"/>
  <c r="G20" i="4" l="1"/>
  <c r="I16" i="4"/>
  <c r="F20" i="4"/>
  <c r="K14" i="4"/>
  <c r="G14" i="4" s="1"/>
  <c r="H20" i="4"/>
  <c r="I20" i="4"/>
  <c r="F16" i="4"/>
  <c r="G16" i="4"/>
  <c r="H16" i="4"/>
  <c r="K11" i="4"/>
  <c r="F11" i="4" s="1"/>
  <c r="G18" i="4"/>
  <c r="G22" i="4"/>
  <c r="F18" i="4"/>
  <c r="F22" i="4"/>
  <c r="K12" i="4"/>
  <c r="G12" i="4" s="1"/>
  <c r="H18" i="4"/>
  <c r="H22" i="4"/>
  <c r="I18" i="4"/>
  <c r="I22" i="4"/>
  <c r="F13" i="4"/>
  <c r="F15" i="4"/>
  <c r="F17" i="4"/>
  <c r="F19" i="4"/>
  <c r="F21" i="4"/>
  <c r="G13" i="4"/>
  <c r="G15" i="4"/>
  <c r="G17" i="4"/>
  <c r="G19" i="4"/>
  <c r="G21" i="4"/>
  <c r="H13" i="4"/>
  <c r="H15" i="4"/>
  <c r="H17" i="4"/>
  <c r="H19" i="4"/>
  <c r="H21" i="4"/>
  <c r="I15" i="4"/>
  <c r="I17" i="4"/>
  <c r="I19" i="4"/>
  <c r="I21" i="4"/>
  <c r="G11" i="4" l="1"/>
  <c r="F14" i="4"/>
  <c r="I13" i="4"/>
  <c r="J13" i="4" s="1"/>
  <c r="H14" i="4"/>
  <c r="I14" i="4" s="1"/>
  <c r="J14" i="4" s="1"/>
  <c r="H11" i="4"/>
  <c r="F12" i="4"/>
  <c r="H12" i="4"/>
  <c r="I12" i="4" s="1"/>
  <c r="J12" i="4" s="1"/>
  <c r="H6" i="4"/>
  <c r="B6" i="4"/>
  <c r="I11" i="4" l="1"/>
  <c r="J11" i="4" s="1"/>
  <c r="E6" i="4" l="1"/>
</calcChain>
</file>

<file path=xl/sharedStrings.xml><?xml version="1.0" encoding="utf-8"?>
<sst xmlns="http://schemas.openxmlformats.org/spreadsheetml/2006/main" count="210" uniqueCount="186">
  <si>
    <t>FUNCIÓN DE PRODUCCIÓN CES | GUÍA DE USO</t>
  </si>
  <si>
    <t>InfoExperiencia · Plantilla gratuita básica–intermedia · Ejemplo continuo: Manufacturas Andina</t>
  </si>
  <si>
    <t>01 · PROPÓSITO Y RECORRIDO</t>
  </si>
  <si>
    <t>Simula cómo cambia la producción estimada cuando modificas capital, trabajo y elasticidad de sustitución. La hoja 03 reúne la situación base; la 04 compara escenarios. No estima la elasticidad real, no calcula costos y no reemplaza un estudio técnico.</t>
  </si>
  <si>
    <t>02 · EMPIEZA AQUÍ: 5 PASOS</t>
  </si>
  <si>
    <t>1. Conoce el ejemplo</t>
  </si>
  <si>
    <t>El libro abre con Manufacturas Andina: Q₀ = 1.000 unidades; K₀ = 100 horas-máquina; L₀ = 200 horas-persona; δ = 0,40.</t>
  </si>
  <si>
    <t>2. Cambia los parámetros</t>
  </si>
  <si>
    <t>En «03 Parametros», sustituye SOLO las celdas azules C9:C12 con tus valores de referencia y ponderación.</t>
  </si>
  <si>
    <t>3. Introduce escenarios</t>
  </si>
  <si>
    <t>En «04 Escenarios», cambia SOLO las celdas azules de B11:E22 y L11:L22. Puedes borrar los datos de ejemplo sin borrar las fórmulas.</t>
  </si>
  <si>
    <t>4. Revisa las alertas</t>
  </si>
  <si>
    <t>En «03 Parametros», C16 debe decir CORRECTO. En «04 Escenarios», consulta la columna K; las filas con alerta NO muestran cálculos aparentemente válidos.</t>
  </si>
  <si>
    <t>5. Compara resultados</t>
  </si>
  <si>
    <t>Lee I (producción estimada) y J (variación respecto a Q₀). Los resultados describen supuestos de simulación, no decisiones rentables.</t>
  </si>
  <si>
    <t>03 · QUÉ EDITAR / QUÉ CONSERVAR</t>
  </si>
  <si>
    <t>EDITABLE · fondo azul claro</t>
  </si>
  <si>
    <t>NO MODIFICAR · fórmulas y resúmenes</t>
  </si>
  <si>
    <t>03: C9:C12.
04: B11:E22 y L11:L22.
Puedes sustituir o borrar SOLO estos datos del ejemplo.</t>
  </si>
  <si>
    <t>03: C16 y avisos.
04: F11:K22, fila 6 (resumen), encabezados y celdas de control.
No pegues filas enteras: pega únicamente valores en entradas azules.</t>
  </si>
  <si>
    <t>04 · RANGOS, ALERTAS Y CONSIDERACIONES</t>
  </si>
  <si>
    <t>Datos de referencia</t>
  </si>
  <si>
    <t>Q₀, K₀ y L₀ entre 0,000001 y 1.000 millones; δ entre 0,00000001 y 0,99999999 (límites operativos del archivo).</t>
  </si>
  <si>
    <t>Datos de escenarios</t>
  </si>
  <si>
    <t>Capital y trabajo entre 0,000001 y 1.000 millones; 0,05 ≤ σ ≤ 20. Límites operativos del archivo, no leyes económicas.</t>
  </si>
  <si>
    <t>CORRECTO</t>
  </si>
  <si>
    <t>Fila completa y valores dentro del rango habilitado: la hoja calcula la producción, siempre condicionada a tus supuestos.</t>
  </si>
  <si>
    <t>FALTA INFORMACIÓN</t>
  </si>
  <si>
    <t>Falta completar el nombre o alguno de los tres datos numéricos del escenario.</t>
  </si>
  <si>
    <t>REVISAR DATOS / RANGO</t>
  </si>
  <si>
    <t>Texto o valores no numéricos, ceros, negativos o datos fuera del rango operativo; no se calcula la fila.</t>
  </si>
  <si>
    <t>REVISAR PARÁMETROS</t>
  </si>
  <si>
    <t>Corrige primero la hoja 03: los escenarios no calcularán mientras C16 no indique CORRECTO.</t>
  </si>
  <si>
    <t>NOMBRE DUPLICADO / REVISAR NOMBRE</t>
  </si>
  <si>
    <t>Nombres repetidos, numéricos, solo espacios o con espacios al inicio o al final: corrige la etiqueta.</t>
  </si>
  <si>
    <t>Casos CES</t>
  </si>
  <si>
    <t>Con σ = 1 o muy cercana a 1 (menos de 0,000001 de diferencia), se utiliza el límite Cobb-Douglas para estabilidad numérica.</t>
  </si>
  <si>
    <t>05 · RESULTADOS DE REFERENCIA PARA VERIFICAR</t>
  </si>
  <si>
    <t>Escenario</t>
  </si>
  <si>
    <t>σ</t>
  </si>
  <si>
    <t>Q esperado</t>
  </si>
  <si>
    <t>Variación esperada</t>
  </si>
  <si>
    <t>Sustitución baja</t>
  </si>
  <si>
    <t>Cobb-Douglas</t>
  </si>
  <si>
    <t>Sustitución alta</t>
  </si>
  <si>
    <t>Control: situación base</t>
  </si>
  <si>
    <t>LIMITACIÓN: los valores son simulaciones matemáticas de una CES normalizada de dos factores con rendimientos constantes a escala. No son predicciones, recomendaciones de automatización ni análisis de rentabilidad. σ y δ deben justificarse para decisiones reales.</t>
  </si>
  <si>
    <t>Fuente conceptual: Arrow et al. (1961) · Klump, McAdam y Willman (2012).</t>
  </si>
  <si>
    <t>GLOSARIO | CES</t>
  </si>
  <si>
    <t>Definiciones empleadas en las hojas 03 y 04 · Lea esta hoja antes de cambiar los supuestos.</t>
  </si>
  <si>
    <t>Término / símbolo</t>
  </si>
  <si>
    <t>Definición sencilla</t>
  </si>
  <si>
    <t>Dónde se utiliza</t>
  </si>
  <si>
    <t>Función CES</t>
  </si>
  <si>
    <t>Función de producción con elasticidad de sustitución constante entre factores.</t>
  </si>
  <si>
    <t>Modelo</t>
  </si>
  <si>
    <t>Capital (K)</t>
  </si>
  <si>
    <t>Servicios de capital del escenario, aquí expresados como horas-máquina.</t>
  </si>
  <si>
    <t>Escenarios C</t>
  </si>
  <si>
    <t>Trabajo (L)</t>
  </si>
  <si>
    <t>Servicios laborales del escenario, aquí expresados como horas-persona.</t>
  </si>
  <si>
    <t>Escenarios D</t>
  </si>
  <si>
    <t>Producción (Q)</t>
  </si>
  <si>
    <t>Cantidad estimada de unidades producidas, de acuerdo con el modelo.</t>
  </si>
  <si>
    <t>Escenarios I</t>
  </si>
  <si>
    <t>Producción base (Q₀)</t>
  </si>
  <si>
    <t>Producción inicial conocida o supuesta, medida en unidades del mismo producto.</t>
  </si>
  <si>
    <t>Parámetros C9</t>
  </si>
  <si>
    <t>Capital base (K₀)</t>
  </si>
  <si>
    <t>Capital usado en la situación de referencia, con las mismas unidades de K.</t>
  </si>
  <si>
    <t>Parámetros C10</t>
  </si>
  <si>
    <t>Trabajo base (L₀)</t>
  </si>
  <si>
    <t>Trabajo usado en la situación de referencia, con las mismas unidades de L.</t>
  </si>
  <si>
    <t>Parámetros C11</t>
  </si>
  <si>
    <t>Ponderación del capital (δ)</t>
  </si>
  <si>
    <t>Parámetro entre 0 y 1; no se identifica automáticamente con el gasto real en capital.</t>
  </si>
  <si>
    <t>Parámetros C12</t>
  </si>
  <si>
    <t>Elasticidad de sustitución (σ)</t>
  </si>
  <si>
    <t>Facilidad relativa de sustituir factores manteniendo producción constante; se supone, no se estima aquí.</t>
  </si>
  <si>
    <t>Escenarios E</t>
  </si>
  <si>
    <t>Parámetro de sustitución (ρ)</t>
  </si>
  <si>
    <t>Parámetro de curvatura calculado como (σ−1)/σ; no es igual a σ.</t>
  </si>
  <si>
    <t>Escenarios F</t>
  </si>
  <si>
    <t>Razón de capital (K/K₀)</t>
  </si>
  <si>
    <t>Capital del escenario dividido por el capital base, sin unidades.</t>
  </si>
  <si>
    <t>Escenarios G</t>
  </si>
  <si>
    <t>Razón de trabajo (L/L₀)</t>
  </si>
  <si>
    <t>Trabajo del escenario dividido por el trabajo base, sin unidades.</t>
  </si>
  <si>
    <t>Escenarios H</t>
  </si>
  <si>
    <t>Normalización</t>
  </si>
  <si>
    <t>Comparación de los factores con una situación base que reproduce Q₀ cuando K=K₀ y L=L₀.</t>
  </si>
  <si>
    <t>Combinación de capital, trabajo y elasticidad que se desea analizar.</t>
  </si>
  <si>
    <t>Escenarios B:E</t>
  </si>
  <si>
    <t>Variación respecto a la base</t>
  </si>
  <si>
    <t>Diferencia porcentual entre Q estimada y Q₀: (Q/Q₀)−1.</t>
  </si>
  <si>
    <t>Escenarios J</t>
  </si>
  <si>
    <t>Rendimientos constantes a escala</t>
  </si>
  <si>
    <t>Si ambos factores se multiplican por una misma proporción, la producción también lo hace en esta versión CES.</t>
  </si>
  <si>
    <t>Caso límite CES cuando σ=1; se calcula con exponentes δ y (1−δ).</t>
  </si>
  <si>
    <t>Leontief</t>
  </si>
  <si>
    <t>Caso límite de proporciones fijas, asociado con una elasticidad que tiende a cero.</t>
  </si>
  <si>
    <t>Teoría</t>
  </si>
  <si>
    <t>σ cercana a 1</t>
  </si>
  <si>
    <t>Para evitar inestabilidad de redondeo se utiliza una aproximación Cobb-Douglas cuando |σ−1|&lt;0,000001.</t>
  </si>
  <si>
    <t>Cálculo</t>
  </si>
  <si>
    <t>Parámetros o fila de escenario aptos para calcular, sin validar su realismo económico.</t>
  </si>
  <si>
    <t>Estado</t>
  </si>
  <si>
    <t>Faltan campos obligatorios de la referencia o de un escenario.</t>
  </si>
  <si>
    <t>REVISAR DATOS</t>
  </si>
  <si>
    <t>Hay texto o un tipo de dato incorrecto en un campo numérico.</t>
  </si>
  <si>
    <t>REVISAR RANGO</t>
  </si>
  <si>
    <t>Uno o varios valores incumplen los límites operativos definidos en la plantilla.</t>
  </si>
  <si>
    <t>El escenario no calcula porque los datos de referencia necesitan corrección.</t>
  </si>
  <si>
    <t>REVISAR NOMBRE</t>
  </si>
  <si>
    <t>El escenario no tiene un nombre de texto válido.</t>
  </si>
  <si>
    <t>NOMBRE DUPLICADO</t>
  </si>
  <si>
    <t>Existen al menos dos escenarios con exactamente el mismo nombre.</t>
  </si>
  <si>
    <t>Datos editables</t>
  </si>
  <si>
    <t>Celdas azul claro que el usuario puede reemplazar o limpiar sin afectar las fórmulas.</t>
  </si>
  <si>
    <t>UX</t>
  </si>
  <si>
    <t>Resultado automático</t>
  </si>
  <si>
    <t>Celda de cálculo, coloreada distinto a los datos de entrada; no editar.</t>
  </si>
  <si>
    <t>Límites operativos</t>
  </si>
  <si>
    <t>Rangos de seguridad numérica de este archivo; no son restricciones universales de economía.</t>
  </si>
  <si>
    <t>Validación</t>
  </si>
  <si>
    <t>Calibración</t>
  </si>
  <si>
    <t>Elección o estimación justificada de parámetros a partir de una referencia o datos.</t>
  </si>
  <si>
    <t>Limitaciones</t>
  </si>
  <si>
    <t>Rentabilidad</t>
  </si>
  <si>
    <t>Relación entre beneficios y costos; NO se calcula con la plantilla.</t>
  </si>
  <si>
    <t>PARÁMETROS | SITUACIÓN BASE</t>
  </si>
  <si>
    <t>Paso 1 · Reemplaza únicamente C9:C12 (azul claro) y confirma el estado en C16.</t>
  </si>
  <si>
    <t>DATOS DE REFERENCIA · Manufacturas Andina</t>
  </si>
  <si>
    <t>Variable</t>
  </si>
  <si>
    <t>Valor editable</t>
  </si>
  <si>
    <t>Unidad</t>
  </si>
  <si>
    <t>Cómo usarla</t>
  </si>
  <si>
    <t>Producción de referencia · Q₀</t>
  </si>
  <si>
    <t>unidades</t>
  </si>
  <si>
    <t>Cantidad producida en el periodo base</t>
  </si>
  <si>
    <t>Capital de referencia · K₀</t>
  </si>
  <si>
    <t>horas-máquina</t>
  </si>
  <si>
    <t>Servicios de capital del periodo base</t>
  </si>
  <si>
    <t>Trabajo de referencia · L₀</t>
  </si>
  <si>
    <t>horas-persona</t>
  </si>
  <si>
    <t>Servicios laborales del periodo base</t>
  </si>
  <si>
    <t>Ponderación del capital · δ</t>
  </si>
  <si>
    <t>adimensional</t>
  </si>
  <si>
    <t>Supuesto tecnológico; no es gasto contable.</t>
  </si>
  <si>
    <t>CONTROL DE DATOS</t>
  </si>
  <si>
    <t>Estado de los parámetros</t>
  </si>
  <si>
    <t>El estado debe ser CORRECTO. Si aparece alguna alerta, revisa los cuatro datos anteriores antes de interpretar los escenarios. C16 es automática y no debe editarse.</t>
  </si>
  <si>
    <t>NOTAS DE MODELO Y COMPATIBILIDAD</t>
  </si>
  <si>
    <t>• Esta versión CES normalizada tiene rendimientos constantes a escala y dos factores: capital y trabajo.</t>
  </si>
  <si>
    <t>• Con σ = 1, se calcula el límite Cobb-Douglas; jamás se divide entre ρ = 0.</t>
  </si>
  <si>
    <t>• Los parámetros y unidades de referencia se conservan para todas las filas comparadas.</t>
  </si>
  <si>
    <t>• El valor de δ es una hipótesis tecnológica; no se estima automáticamente a partir del ejemplo.</t>
  </si>
  <si>
    <t>• Excel emplea fórmulas estándar compatibles con escritorio; la entrega no contiene macros.</t>
  </si>
  <si>
    <t>Fuente: Arrow et al., 1961 · https://doi.org/10.2307/1927286</t>
  </si>
  <si>
    <t>Klump et al., 2012 · https://doi.org/10.1111/j.1467-6419.2012.00730.x</t>
  </si>
  <si>
    <t>ESCENARIOS | SIMULADOR CES</t>
  </si>
  <si>
    <t>Paso 2 · Cambia solo B:E y L (azul claro). Los resultados y alertas se calculan automáticamente.</t>
  </si>
  <si>
    <t>ESCENARIOS CORRECTOS</t>
  </si>
  <si>
    <t>MAYOR PRODUCCIÓN</t>
  </si>
  <si>
    <t>FILAS CON ALERTAS</t>
  </si>
  <si>
    <t>CAPTURA AZUL = editable   |   COLUMNAS F:K = resultados automáticos   |   No pegar filas completas</t>
  </si>
  <si>
    <t>N.º</t>
  </si>
  <si>
    <t>Nombre de escenario</t>
  </si>
  <si>
    <t>Capital K</t>
  </si>
  <si>
    <t>Trabajo L</t>
  </si>
  <si>
    <t>Elasticidad σ</t>
  </si>
  <si>
    <t>Parámetro ρ</t>
  </si>
  <si>
    <t>K/K₀</t>
  </si>
  <si>
    <t>L/L₀</t>
  </si>
  <si>
    <t>Producción Q</t>
  </si>
  <si>
    <t>Variación %</t>
  </si>
  <si>
    <t>Estado / alerta</t>
  </si>
  <si>
    <t>Nota opcional</t>
  </si>
  <si>
    <t>Más difícil sustituir trabajo por capital</t>
  </si>
  <si>
    <t>Elasticidad unitaria, fórmula de límite</t>
  </si>
  <si>
    <t>Mayor sustitución supuesta entre factores</t>
  </si>
  <si>
    <t>La producción debe ser igual a Q₀</t>
  </si>
  <si>
    <t>LECTURA: Q estimada y variación % son resultados matemáticos del modelo, no producción real garantizada. Los escenarios no se calculan con entradas parciales o incorrectas. Los límites numéricos de captura se detallan en Instrucciones.</t>
  </si>
  <si>
    <t>La hoja 04 no estima ni calibra σ o δ; utilízalos únicamente cuando estén sustentados o sean supuestos explícitos.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</si>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</sst>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"/>
    <numFmt numFmtId="166" formatCode="\+0.00%;\-0.00%;0.00%"/>
  </numFmts>
  <fonts count="19">
    <font>
      <sz val="11"/>
      <name val="Carlito"/>
    </font>
    <font>
      <b/>
      <sz val="19"/>
      <color rgb="FFFFFFFF"/>
      <name val="Carlito"/>
    </font>
    <font>
      <sz val="10"/>
      <color rgb="FFEDF4FC"/>
      <name val="Carlito"/>
    </font>
    <font>
      <b/>
      <sz val="12"/>
      <color rgb="FFFFFFFF"/>
      <name val="Carlito"/>
    </font>
    <font>
      <sz val="11"/>
      <color rgb="FF19314E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sz val="9"/>
      <color rgb="FF54667B"/>
      <name val="Carlito"/>
    </font>
    <font>
      <b/>
      <sz val="14"/>
      <color rgb="FF0B1F3A"/>
      <name val="Carlito"/>
    </font>
    <font>
      <sz val="10"/>
      <color rgb="FF54667B"/>
      <name val="Carlito"/>
    </font>
    <font>
      <b/>
      <sz val="19"/>
      <color rgb="FF0B1F3A"/>
      <name val="Carlito"/>
    </font>
    <font>
      <b/>
      <sz val="10"/>
      <color rgb="FFFFFFFF"/>
      <name val="Carlito"/>
    </font>
    <font>
      <sz val="11"/>
      <color rgb="FF54667B"/>
      <name val="Carlito"/>
    </font>
    <font>
      <sz val="11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455"/>
      </patternFill>
    </fill>
    <fill>
      <patternFill patternType="solid">
        <fgColor rgb="FFF3F7FB"/>
      </patternFill>
    </fill>
    <fill>
      <patternFill patternType="solid">
        <fgColor rgb="FFE7F2FE"/>
      </patternFill>
    </fill>
    <fill>
      <patternFill patternType="solid">
        <fgColor rgb="FFE6F4EA"/>
      </patternFill>
    </fill>
    <fill>
      <patternFill patternType="solid">
        <fgColor rgb="FFFFF2D8"/>
      </patternFill>
    </fill>
    <fill>
      <patternFill patternType="solid">
        <fgColor rgb="FFE8EEF5"/>
      </patternFill>
    </fill>
    <fill>
      <patternFill patternType="solid">
        <fgColor rgb="FFE6F4E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rgb="FF173455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E7F2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44667"/>
        <bgColor indexed="64"/>
      </patternFill>
    </fill>
    <fill>
      <patternFill patternType="solid">
        <fgColor rgb="FFFFF2D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1F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3">
    <xf numFmtId="0" fontId="0" fillId="0" borderId="0" xfId="0"/>
    <xf numFmtId="0" fontId="4" fillId="4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vertical="center" wrapText="1"/>
    </xf>
    <xf numFmtId="165" fontId="13" fillId="5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vertical="center"/>
    </xf>
    <xf numFmtId="4" fontId="5" fillId="6" borderId="0" xfId="0" applyNumberFormat="1" applyFont="1" applyFill="1" applyAlignment="1">
      <alignment vertical="center"/>
    </xf>
    <xf numFmtId="166" fontId="5" fillId="6" borderId="0" xfId="0" applyNumberFormat="1" applyFont="1" applyFill="1" applyAlignment="1">
      <alignment vertical="center"/>
    </xf>
    <xf numFmtId="4" fontId="13" fillId="5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4" fontId="10" fillId="6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0" fillId="10" borderId="0" xfId="0" applyFill="1"/>
    <xf numFmtId="0" fontId="1" fillId="11" borderId="0" xfId="0" applyFont="1" applyFill="1" applyAlignment="1">
      <alignment vertical="center"/>
    </xf>
    <xf numFmtId="0" fontId="2" fillId="12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/>
    </xf>
    <xf numFmtId="0" fontId="4" fillId="13" borderId="0" xfId="0" applyFont="1" applyFill="1" applyAlignment="1">
      <alignment vertical="center" wrapText="1"/>
    </xf>
    <xf numFmtId="0" fontId="5" fillId="14" borderId="0" xfId="0" applyFont="1" applyFill="1" applyAlignment="1">
      <alignment vertical="center" wrapText="1"/>
    </xf>
    <xf numFmtId="0" fontId="5" fillId="14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4" fillId="14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4" fillId="15" borderId="0" xfId="0" applyFont="1" applyFill="1" applyAlignment="1">
      <alignment vertical="center" wrapText="1"/>
    </xf>
    <xf numFmtId="0" fontId="6" fillId="16" borderId="0" xfId="0" applyFont="1" applyFill="1" applyAlignment="1">
      <alignment vertical="center" wrapText="1"/>
    </xf>
    <xf numFmtId="0" fontId="4" fillId="13" borderId="0" xfId="0" applyFont="1" applyFill="1" applyAlignment="1">
      <alignment vertical="center"/>
    </xf>
    <xf numFmtId="4" fontId="4" fillId="13" borderId="0" xfId="0" applyNumberFormat="1" applyFont="1" applyFill="1" applyAlignment="1">
      <alignment vertical="center"/>
    </xf>
    <xf numFmtId="10" fontId="4" fillId="13" borderId="0" xfId="0" applyNumberFormat="1" applyFont="1" applyFill="1" applyAlignment="1">
      <alignment vertical="center"/>
    </xf>
    <xf numFmtId="0" fontId="4" fillId="17" borderId="0" xfId="0" applyFont="1" applyFill="1" applyAlignment="1">
      <alignment vertical="center" wrapText="1"/>
    </xf>
    <xf numFmtId="0" fontId="7" fillId="13" borderId="0" xfId="0" applyFont="1" applyFill="1" applyAlignment="1">
      <alignment vertical="center"/>
    </xf>
    <xf numFmtId="0" fontId="15" fillId="18" borderId="1" xfId="0" applyFont="1" applyFill="1" applyBorder="1" applyAlignment="1">
      <alignment horizontal="center" vertical="center" wrapText="1"/>
    </xf>
    <xf numFmtId="0" fontId="15" fillId="18" borderId="2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5" fillId="18" borderId="4" xfId="0" applyFont="1" applyFill="1" applyBorder="1" applyAlignment="1">
      <alignment horizontal="center" vertical="center" wrapText="1"/>
    </xf>
    <xf numFmtId="0" fontId="15" fillId="18" borderId="5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8" fillId="10" borderId="7" xfId="1" applyFont="1" applyFill="1" applyBorder="1" applyAlignment="1">
      <alignment horizontal="center" vertical="center"/>
    </xf>
    <xf numFmtId="0" fontId="18" fillId="10" borderId="8" xfId="1" applyFont="1" applyFill="1" applyBorder="1" applyAlignment="1">
      <alignment horizontal="center" vertical="center"/>
    </xf>
    <xf numFmtId="0" fontId="6" fillId="11" borderId="0" xfId="0" applyFont="1" applyFill="1" applyAlignment="1">
      <alignment vertical="center"/>
    </xf>
    <xf numFmtId="0" fontId="4" fillId="19" borderId="0" xfId="0" applyFont="1" applyFill="1" applyAlignment="1">
      <alignment vertical="center" wrapText="1"/>
    </xf>
    <xf numFmtId="0" fontId="4" fillId="13" borderId="0" xfId="0" applyFont="1" applyFill="1" applyAlignment="1">
      <alignment vertical="center" wrapText="1"/>
    </xf>
    <xf numFmtId="0" fontId="1" fillId="11" borderId="0" xfId="0" applyFont="1" applyFill="1" applyAlignment="1" applyProtection="1">
      <alignment vertical="center"/>
      <protection locked="0"/>
    </xf>
    <xf numFmtId="0" fontId="2" fillId="12" borderId="0" xfId="0" applyFont="1" applyFill="1" applyAlignment="1" applyProtection="1">
      <alignment vertical="center" wrapText="1"/>
      <protection locked="0"/>
    </xf>
    <xf numFmtId="0" fontId="0" fillId="10" borderId="0" xfId="0" applyFill="1" applyProtection="1">
      <protection locked="0"/>
    </xf>
    <xf numFmtId="0" fontId="3" fillId="11" borderId="0" xfId="0" applyFont="1" applyFill="1" applyAlignment="1" applyProtection="1">
      <alignment vertical="center"/>
      <protection locked="0"/>
    </xf>
    <xf numFmtId="0" fontId="6" fillId="16" borderId="0" xfId="0" applyFont="1" applyFill="1" applyAlignment="1" applyProtection="1">
      <alignment vertical="center"/>
      <protection locked="0"/>
    </xf>
    <xf numFmtId="0" fontId="5" fillId="13" borderId="0" xfId="0" applyFont="1" applyFill="1" applyAlignment="1" applyProtection="1">
      <alignment vertical="center" wrapText="1"/>
      <protection locked="0"/>
    </xf>
    <xf numFmtId="4" fontId="8" fillId="14" borderId="0" xfId="0" applyNumberFormat="1" applyFont="1" applyFill="1" applyAlignment="1" applyProtection="1">
      <alignment horizontal="center" vertical="center"/>
      <protection locked="0"/>
    </xf>
    <xf numFmtId="0" fontId="4" fillId="13" borderId="0" xfId="0" applyFont="1" applyFill="1" applyAlignment="1" applyProtection="1">
      <alignment vertical="center" wrapText="1"/>
      <protection locked="0"/>
    </xf>
    <xf numFmtId="2" fontId="8" fillId="14" borderId="0" xfId="0" applyNumberFormat="1" applyFont="1" applyFill="1" applyAlignment="1" applyProtection="1">
      <alignment horizontal="center" vertical="center"/>
      <protection locked="0"/>
    </xf>
    <xf numFmtId="0" fontId="5" fillId="13" borderId="0" xfId="0" applyFont="1" applyFill="1" applyAlignment="1" applyProtection="1">
      <alignment vertical="center"/>
      <protection locked="0"/>
    </xf>
    <xf numFmtId="0" fontId="5" fillId="9" borderId="0" xfId="0" applyFont="1" applyFill="1" applyAlignment="1" applyProtection="1">
      <alignment vertical="center"/>
      <protection locked="0"/>
    </xf>
    <xf numFmtId="0" fontId="4" fillId="13" borderId="0" xfId="0" applyFont="1" applyFill="1" applyAlignment="1" applyProtection="1">
      <alignment vertical="center" wrapText="1"/>
      <protection locked="0"/>
    </xf>
    <xf numFmtId="0" fontId="4" fillId="15" borderId="0" xfId="0" applyFont="1" applyFill="1" applyAlignment="1" applyProtection="1">
      <alignment vertical="center" wrapText="1"/>
      <protection locked="0"/>
    </xf>
    <xf numFmtId="0" fontId="9" fillId="13" borderId="0" xfId="0" applyFont="1" applyFill="1" applyAlignment="1" applyProtection="1">
      <alignment vertical="center"/>
      <protection locked="0"/>
    </xf>
  </cellXfs>
  <cellStyles count="2">
    <cellStyle name="Hipervínculo" xfId="1" builtinId="8"/>
    <cellStyle name="Normal" xfId="0" builtinId="0"/>
  </cellStyles>
  <dxfs count="5">
    <dxf>
      <font>
        <b/>
        <color rgb="FF991B1B"/>
      </font>
      <fill>
        <patternFill>
          <bgColor rgb="FFFDE9E8"/>
        </patternFill>
      </fill>
    </dxf>
    <dxf>
      <font>
        <b/>
        <color rgb="FF166534"/>
      </font>
      <fill>
        <patternFill>
          <bgColor rgb="FFE6F4EA"/>
        </patternFill>
      </fill>
    </dxf>
    <dxf>
      <font>
        <b/>
        <color rgb="FFB91C1C"/>
      </font>
    </dxf>
    <dxf>
      <font>
        <b/>
        <color rgb="FF991B1B"/>
      </font>
      <fill>
        <patternFill>
          <bgColor rgb="FFFDE9E8"/>
        </patternFill>
      </fill>
    </dxf>
    <dxf>
      <font>
        <b/>
        <color rgb="FF166534"/>
      </font>
      <fill>
        <patternFill>
          <bgColor rgb="FFE6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1846237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A5F65-0854-4A3A-90E1-C05D0B34E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0"/>
          <a:ext cx="2059597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1884337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C2EAA0-1505-4B83-B941-43345071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0"/>
          <a:ext cx="2059597" cy="619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1964347</xdr:colOff>
      <xdr:row>1</xdr:row>
      <xdr:rowOff>436245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EA9B58-B44A-4CB3-9542-490E72794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0" y="0"/>
          <a:ext cx="2059597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"/>
  <sheetViews>
    <sheetView workbookViewId="0">
      <selection activeCell="I11" sqref="I11"/>
    </sheetView>
  </sheetViews>
  <sheetFormatPr baseColWidth="10" defaultColWidth="8.796875" defaultRowHeight="13.8"/>
  <cols>
    <col min="1" max="1" width="21" style="20" customWidth="1"/>
    <col min="2" max="2" width="19" style="20" customWidth="1"/>
    <col min="3" max="3" width="21" style="20" customWidth="1"/>
    <col min="4" max="6" width="20" style="20" customWidth="1"/>
    <col min="7" max="7" width="19" style="20" customWidth="1"/>
    <col min="8" max="8" width="2.796875" style="20" customWidth="1"/>
    <col min="9" max="9" width="53.09765625" style="20" customWidth="1"/>
    <col min="10" max="10" width="37.09765625" style="20" customWidth="1"/>
    <col min="11" max="16384" width="8.796875" style="20"/>
  </cols>
  <sheetData>
    <row r="2" spans="1:10" ht="24">
      <c r="A2" s="21" t="s">
        <v>0</v>
      </c>
      <c r="B2" s="21"/>
      <c r="C2" s="21"/>
      <c r="D2" s="21"/>
      <c r="E2" s="21"/>
      <c r="F2" s="21"/>
      <c r="G2" s="21"/>
    </row>
    <row r="3" spans="1:10">
      <c r="A3" s="22" t="s">
        <v>1</v>
      </c>
      <c r="B3" s="22"/>
      <c r="C3" s="22"/>
      <c r="D3" s="22"/>
      <c r="E3" s="22"/>
      <c r="F3" s="22"/>
      <c r="G3" s="22"/>
    </row>
    <row r="4" spans="1:10" ht="14.4" thickBot="1"/>
    <row r="5" spans="1:10" ht="21" customHeight="1">
      <c r="A5" s="23" t="s">
        <v>2</v>
      </c>
      <c r="B5" s="23"/>
      <c r="C5" s="23"/>
      <c r="D5" s="23"/>
      <c r="E5" s="23"/>
      <c r="F5" s="23"/>
      <c r="G5" s="23"/>
      <c r="I5" s="38" t="s">
        <v>184</v>
      </c>
      <c r="J5" s="39"/>
    </row>
    <row r="6" spans="1:10" ht="21" customHeight="1">
      <c r="A6" s="24" t="s">
        <v>3</v>
      </c>
      <c r="B6" s="24"/>
      <c r="C6" s="24"/>
      <c r="D6" s="24"/>
      <c r="E6" s="24"/>
      <c r="F6" s="24"/>
      <c r="G6" s="24"/>
      <c r="I6" s="40"/>
      <c r="J6" s="41"/>
    </row>
    <row r="7" spans="1:10" ht="21" customHeight="1" thickBot="1">
      <c r="A7" s="24"/>
      <c r="B7" s="24"/>
      <c r="C7" s="24"/>
      <c r="D7" s="24"/>
      <c r="E7" s="24"/>
      <c r="F7" s="24"/>
      <c r="G7" s="24"/>
      <c r="I7" s="42"/>
      <c r="J7" s="43"/>
    </row>
    <row r="8" spans="1:10" ht="17.399999999999999" thickBot="1">
      <c r="I8" s="44" t="s">
        <v>185</v>
      </c>
      <c r="J8" s="45"/>
    </row>
    <row r="9" spans="1:10" ht="15.6">
      <c r="A9" s="23" t="s">
        <v>4</v>
      </c>
      <c r="B9" s="23"/>
      <c r="C9" s="23"/>
      <c r="D9" s="23"/>
      <c r="E9" s="23"/>
      <c r="F9" s="23"/>
      <c r="G9" s="23"/>
    </row>
    <row r="11" spans="1:10">
      <c r="A11" s="25" t="s">
        <v>5</v>
      </c>
      <c r="B11" s="25"/>
      <c r="C11" s="24" t="s">
        <v>6</v>
      </c>
      <c r="D11" s="24"/>
      <c r="E11" s="24"/>
      <c r="F11" s="24"/>
      <c r="G11" s="24"/>
    </row>
    <row r="12" spans="1:10">
      <c r="A12" s="25" t="s">
        <v>7</v>
      </c>
      <c r="B12" s="25"/>
      <c r="C12" s="24" t="s">
        <v>8</v>
      </c>
      <c r="D12" s="24"/>
      <c r="E12" s="24"/>
      <c r="F12" s="24"/>
      <c r="G12" s="24"/>
    </row>
    <row r="13" spans="1:10">
      <c r="A13" s="25" t="s">
        <v>9</v>
      </c>
      <c r="B13" s="25"/>
      <c r="C13" s="24" t="s">
        <v>10</v>
      </c>
      <c r="D13" s="24"/>
      <c r="E13" s="24"/>
      <c r="F13" s="24"/>
      <c r="G13" s="24"/>
    </row>
    <row r="14" spans="1:10">
      <c r="A14" s="25" t="s">
        <v>11</v>
      </c>
      <c r="B14" s="25"/>
      <c r="C14" s="24" t="s">
        <v>12</v>
      </c>
      <c r="D14" s="24"/>
      <c r="E14" s="24"/>
      <c r="F14" s="24"/>
      <c r="G14" s="24"/>
    </row>
    <row r="15" spans="1:10">
      <c r="A15" s="25" t="s">
        <v>13</v>
      </c>
      <c r="B15" s="25"/>
      <c r="C15" s="24" t="s">
        <v>14</v>
      </c>
      <c r="D15" s="24"/>
      <c r="E15" s="24"/>
      <c r="F15" s="24"/>
      <c r="G15" s="24"/>
    </row>
    <row r="17" spans="1:7" ht="15.6">
      <c r="A17" s="23" t="s">
        <v>15</v>
      </c>
      <c r="B17" s="23"/>
      <c r="C17" s="23"/>
      <c r="D17" s="23"/>
      <c r="E17" s="23"/>
      <c r="F17" s="23"/>
      <c r="G17" s="23"/>
    </row>
    <row r="18" spans="1:7">
      <c r="A18" s="26" t="s">
        <v>16</v>
      </c>
      <c r="B18" s="26"/>
      <c r="C18" s="26"/>
      <c r="D18" s="27" t="s">
        <v>17</v>
      </c>
      <c r="E18" s="27"/>
      <c r="F18" s="27"/>
      <c r="G18" s="27"/>
    </row>
    <row r="19" spans="1:7">
      <c r="A19" s="28" t="s">
        <v>18</v>
      </c>
      <c r="B19" s="28"/>
      <c r="C19" s="28"/>
      <c r="D19" s="29" t="s">
        <v>19</v>
      </c>
      <c r="E19" s="29"/>
      <c r="F19" s="29"/>
      <c r="G19" s="29"/>
    </row>
    <row r="20" spans="1:7">
      <c r="A20" s="28"/>
      <c r="B20" s="28"/>
      <c r="C20" s="28"/>
      <c r="D20" s="29"/>
      <c r="E20" s="29"/>
      <c r="F20" s="29"/>
      <c r="G20" s="29"/>
    </row>
    <row r="22" spans="1:7" ht="15.6">
      <c r="A22" s="23" t="s">
        <v>20</v>
      </c>
      <c r="B22" s="23"/>
      <c r="C22" s="23"/>
      <c r="D22" s="23"/>
      <c r="E22" s="23"/>
      <c r="F22" s="23"/>
      <c r="G22" s="23"/>
    </row>
    <row r="24" spans="1:7">
      <c r="A24" s="30" t="s">
        <v>21</v>
      </c>
      <c r="B24" s="30"/>
      <c r="C24" s="31" t="s">
        <v>22</v>
      </c>
      <c r="D24" s="31"/>
      <c r="E24" s="31"/>
      <c r="F24" s="31"/>
      <c r="G24" s="31"/>
    </row>
    <row r="25" spans="1:7">
      <c r="A25" s="30" t="s">
        <v>23</v>
      </c>
      <c r="B25" s="30"/>
      <c r="C25" s="31" t="s">
        <v>24</v>
      </c>
      <c r="D25" s="31"/>
      <c r="E25" s="31"/>
      <c r="F25" s="31"/>
      <c r="G25" s="31"/>
    </row>
    <row r="26" spans="1:7">
      <c r="A26" s="30" t="s">
        <v>25</v>
      </c>
      <c r="B26" s="30"/>
      <c r="C26" s="31" t="s">
        <v>26</v>
      </c>
      <c r="D26" s="31"/>
      <c r="E26" s="31"/>
      <c r="F26" s="31"/>
      <c r="G26" s="31"/>
    </row>
    <row r="27" spans="1:7">
      <c r="A27" s="30" t="s">
        <v>27</v>
      </c>
      <c r="B27" s="30"/>
      <c r="C27" s="31" t="s">
        <v>28</v>
      </c>
      <c r="D27" s="31"/>
      <c r="E27" s="31"/>
      <c r="F27" s="31"/>
      <c r="G27" s="31"/>
    </row>
    <row r="28" spans="1:7">
      <c r="A28" s="30" t="s">
        <v>29</v>
      </c>
      <c r="B28" s="30"/>
      <c r="C28" s="31" t="s">
        <v>30</v>
      </c>
      <c r="D28" s="31"/>
      <c r="E28" s="31"/>
      <c r="F28" s="31"/>
      <c r="G28" s="31"/>
    </row>
    <row r="29" spans="1:7">
      <c r="A29" s="30" t="s">
        <v>31</v>
      </c>
      <c r="B29" s="30"/>
      <c r="C29" s="31" t="s">
        <v>32</v>
      </c>
      <c r="D29" s="31"/>
      <c r="E29" s="31"/>
      <c r="F29" s="31"/>
      <c r="G29" s="31"/>
    </row>
    <row r="30" spans="1:7">
      <c r="A30" s="30" t="s">
        <v>33</v>
      </c>
      <c r="B30" s="30"/>
      <c r="C30" s="31" t="s">
        <v>34</v>
      </c>
      <c r="D30" s="31"/>
      <c r="E30" s="31"/>
      <c r="F30" s="31"/>
      <c r="G30" s="31"/>
    </row>
    <row r="31" spans="1:7">
      <c r="A31" s="30" t="s">
        <v>35</v>
      </c>
      <c r="B31" s="30"/>
      <c r="C31" s="31" t="s">
        <v>36</v>
      </c>
      <c r="D31" s="31"/>
      <c r="E31" s="31"/>
      <c r="F31" s="31"/>
      <c r="G31" s="31"/>
    </row>
    <row r="33" spans="1:7" ht="15.6">
      <c r="A33" s="23" t="s">
        <v>37</v>
      </c>
      <c r="B33" s="23"/>
      <c r="C33" s="23"/>
      <c r="D33" s="23"/>
      <c r="E33" s="23"/>
      <c r="F33" s="23"/>
      <c r="G33" s="23"/>
    </row>
    <row r="34" spans="1:7">
      <c r="A34" s="32" t="s">
        <v>38</v>
      </c>
      <c r="B34" s="32" t="s">
        <v>39</v>
      </c>
      <c r="C34" s="32" t="s">
        <v>40</v>
      </c>
      <c r="D34" s="32" t="s">
        <v>41</v>
      </c>
    </row>
    <row r="35" spans="1:7">
      <c r="A35" s="33" t="s">
        <v>42</v>
      </c>
      <c r="B35" s="33">
        <v>0.5</v>
      </c>
      <c r="C35" s="34">
        <v>903.22580645000005</v>
      </c>
      <c r="D35" s="35">
        <v>-9.6774193548000001E-2</v>
      </c>
    </row>
    <row r="36" spans="1:7">
      <c r="A36" s="33" t="s">
        <v>43</v>
      </c>
      <c r="B36" s="33">
        <v>1</v>
      </c>
      <c r="C36" s="34">
        <v>974.33166515000005</v>
      </c>
      <c r="D36" s="35">
        <v>-2.5668334846599999E-2</v>
      </c>
    </row>
    <row r="37" spans="1:7">
      <c r="A37" s="33" t="s">
        <v>44</v>
      </c>
      <c r="B37" s="33">
        <v>2</v>
      </c>
      <c r="C37" s="34">
        <v>1015.98425172</v>
      </c>
      <c r="D37" s="35">
        <v>1.59842517244E-2</v>
      </c>
    </row>
    <row r="38" spans="1:7">
      <c r="A38" s="33" t="s">
        <v>45</v>
      </c>
      <c r="B38" s="33">
        <v>1</v>
      </c>
      <c r="C38" s="34">
        <v>1000</v>
      </c>
      <c r="D38" s="35">
        <v>0</v>
      </c>
    </row>
    <row r="40" spans="1:7">
      <c r="A40" s="36" t="s">
        <v>46</v>
      </c>
      <c r="B40" s="36"/>
      <c r="C40" s="36"/>
      <c r="D40" s="36"/>
      <c r="E40" s="36"/>
      <c r="F40" s="36"/>
      <c r="G40" s="36"/>
    </row>
    <row r="41" spans="1:7">
      <c r="A41" s="36"/>
      <c r="B41" s="36"/>
      <c r="C41" s="36"/>
      <c r="D41" s="36"/>
      <c r="E41" s="36"/>
      <c r="F41" s="36"/>
      <c r="G41" s="36"/>
    </row>
    <row r="43" spans="1:7">
      <c r="A43" s="37" t="s">
        <v>47</v>
      </c>
      <c r="B43" s="37"/>
      <c r="C43" s="37"/>
      <c r="D43" s="37"/>
      <c r="E43" s="37"/>
      <c r="F43" s="37"/>
      <c r="G43" s="37"/>
    </row>
  </sheetData>
  <sheetProtection algorithmName="SHA-512" hashValue="cVJGEAirseiH762TY9eZT+bZt/3t8v2q1jbGP2+y3DqTF68ard3j5i8LSLR2XZggPF25jYfFRfqkPVLPKTCkqw==" saltValue="VJl+x4lWmPTf+wjjE/L5VQ==" spinCount="100000" sheet="1" objects="1" scenarios="1" formatCells="0" formatColumns="0" formatRows="0" insertColumns="0" sort="0" autoFilter="0" pivotTables="0"/>
  <mergeCells count="42">
    <mergeCell ref="A40:G41"/>
    <mergeCell ref="A43:G43"/>
    <mergeCell ref="I5:J7"/>
    <mergeCell ref="I8:J8"/>
    <mergeCell ref="A30:B30"/>
    <mergeCell ref="C30:G30"/>
    <mergeCell ref="A31:B31"/>
    <mergeCell ref="C31:G31"/>
    <mergeCell ref="A33:G33"/>
    <mergeCell ref="A27:B27"/>
    <mergeCell ref="C27:G27"/>
    <mergeCell ref="A28:B28"/>
    <mergeCell ref="C28:G28"/>
    <mergeCell ref="A29:B29"/>
    <mergeCell ref="C29:G29"/>
    <mergeCell ref="A24:B24"/>
    <mergeCell ref="C24:G24"/>
    <mergeCell ref="A25:B25"/>
    <mergeCell ref="C25:G25"/>
    <mergeCell ref="A26:B26"/>
    <mergeCell ref="C26:G26"/>
    <mergeCell ref="A18:C18"/>
    <mergeCell ref="D18:G18"/>
    <mergeCell ref="A19:C20"/>
    <mergeCell ref="D19:G20"/>
    <mergeCell ref="A22:G22"/>
    <mergeCell ref="A14:B14"/>
    <mergeCell ref="C14:G14"/>
    <mergeCell ref="A15:B15"/>
    <mergeCell ref="C15:G15"/>
    <mergeCell ref="A17:G17"/>
    <mergeCell ref="A11:B11"/>
    <mergeCell ref="C11:G11"/>
    <mergeCell ref="A12:B12"/>
    <mergeCell ref="C12:G12"/>
    <mergeCell ref="A13:B13"/>
    <mergeCell ref="C13:G13"/>
    <mergeCell ref="A2:G2"/>
    <mergeCell ref="A3:G3"/>
    <mergeCell ref="A5:G5"/>
    <mergeCell ref="A6:G7"/>
    <mergeCell ref="A9:G9"/>
  </mergeCells>
  <hyperlinks>
    <hyperlink ref="I8" r:id="rId1" xr:uid="{1129CA91-57EF-4BB9-9BFB-000040DCD9B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6"/>
  <sheetViews>
    <sheetView tabSelected="1" workbookViewId="0">
      <pane ySplit="5" topLeftCell="A6" activePane="bottomLeft" state="frozen"/>
      <selection pane="bottomLeft" activeCell="F14" sqref="F14"/>
    </sheetView>
  </sheetViews>
  <sheetFormatPr baseColWidth="10" defaultColWidth="8.796875" defaultRowHeight="13.8"/>
  <cols>
    <col min="1" max="1" width="30" style="20" customWidth="1"/>
    <col min="2" max="2" width="86" style="20" customWidth="1"/>
    <col min="3" max="3" width="21" style="20" customWidth="1"/>
    <col min="4" max="4" width="2.296875" style="20" customWidth="1"/>
    <col min="5" max="5" width="47.09765625" style="20" customWidth="1"/>
    <col min="6" max="6" width="46.59765625" style="20" customWidth="1"/>
    <col min="7" max="16384" width="8.796875" style="20"/>
  </cols>
  <sheetData>
    <row r="2" spans="1:6" ht="24">
      <c r="A2" s="21" t="s">
        <v>48</v>
      </c>
      <c r="B2" s="21"/>
      <c r="C2" s="21"/>
    </row>
    <row r="3" spans="1:6">
      <c r="A3" s="22" t="s">
        <v>49</v>
      </c>
      <c r="B3" s="22"/>
      <c r="C3" s="22"/>
    </row>
    <row r="4" spans="1:6" ht="14.4" thickBot="1"/>
    <row r="5" spans="1:6" ht="19.8" customHeight="1">
      <c r="A5" s="46" t="s">
        <v>50</v>
      </c>
      <c r="B5" s="46" t="s">
        <v>51</v>
      </c>
      <c r="C5" s="46" t="s">
        <v>52</v>
      </c>
      <c r="E5" s="38" t="s">
        <v>184</v>
      </c>
      <c r="F5" s="39"/>
    </row>
    <row r="6" spans="1:6" ht="19.8" customHeight="1">
      <c r="A6" s="47" t="s">
        <v>53</v>
      </c>
      <c r="B6" s="47" t="s">
        <v>54</v>
      </c>
      <c r="C6" s="47" t="s">
        <v>55</v>
      </c>
      <c r="E6" s="40"/>
      <c r="F6" s="41"/>
    </row>
    <row r="7" spans="1:6" ht="19.8" customHeight="1" thickBot="1">
      <c r="A7" s="48" t="s">
        <v>56</v>
      </c>
      <c r="B7" s="48" t="s">
        <v>57</v>
      </c>
      <c r="C7" s="48" t="s">
        <v>58</v>
      </c>
      <c r="E7" s="42"/>
      <c r="F7" s="43"/>
    </row>
    <row r="8" spans="1:6" ht="17.399999999999999" thickBot="1">
      <c r="A8" s="47" t="s">
        <v>59</v>
      </c>
      <c r="B8" s="47" t="s">
        <v>60</v>
      </c>
      <c r="C8" s="47" t="s">
        <v>61</v>
      </c>
      <c r="E8" s="44" t="s">
        <v>185</v>
      </c>
      <c r="F8" s="45"/>
    </row>
    <row r="9" spans="1:6">
      <c r="A9" s="48" t="s">
        <v>62</v>
      </c>
      <c r="B9" s="48" t="s">
        <v>63</v>
      </c>
      <c r="C9" s="48" t="s">
        <v>64</v>
      </c>
    </row>
    <row r="10" spans="1:6">
      <c r="A10" s="47" t="s">
        <v>65</v>
      </c>
      <c r="B10" s="47" t="s">
        <v>66</v>
      </c>
      <c r="C10" s="47" t="s">
        <v>67</v>
      </c>
    </row>
    <row r="11" spans="1:6">
      <c r="A11" s="48" t="s">
        <v>68</v>
      </c>
      <c r="B11" s="48" t="s">
        <v>69</v>
      </c>
      <c r="C11" s="48" t="s">
        <v>70</v>
      </c>
    </row>
    <row r="12" spans="1:6">
      <c r="A12" s="47" t="s">
        <v>71</v>
      </c>
      <c r="B12" s="47" t="s">
        <v>72</v>
      </c>
      <c r="C12" s="47" t="s">
        <v>73</v>
      </c>
    </row>
    <row r="13" spans="1:6">
      <c r="A13" s="48" t="s">
        <v>74</v>
      </c>
      <c r="B13" s="48" t="s">
        <v>75</v>
      </c>
      <c r="C13" s="48" t="s">
        <v>76</v>
      </c>
    </row>
    <row r="14" spans="1:6">
      <c r="A14" s="47" t="s">
        <v>77</v>
      </c>
      <c r="B14" s="47" t="s">
        <v>78</v>
      </c>
      <c r="C14" s="47" t="s">
        <v>79</v>
      </c>
    </row>
    <row r="15" spans="1:6">
      <c r="A15" s="48" t="s">
        <v>80</v>
      </c>
      <c r="B15" s="48" t="s">
        <v>81</v>
      </c>
      <c r="C15" s="48" t="s">
        <v>82</v>
      </c>
    </row>
    <row r="16" spans="1:6">
      <c r="A16" s="47" t="s">
        <v>83</v>
      </c>
      <c r="B16" s="47" t="s">
        <v>84</v>
      </c>
      <c r="C16" s="47" t="s">
        <v>85</v>
      </c>
    </row>
    <row r="17" spans="1:3">
      <c r="A17" s="48" t="s">
        <v>86</v>
      </c>
      <c r="B17" s="48" t="s">
        <v>87</v>
      </c>
      <c r="C17" s="48" t="s">
        <v>88</v>
      </c>
    </row>
    <row r="18" spans="1:3">
      <c r="A18" s="47" t="s">
        <v>89</v>
      </c>
      <c r="B18" s="47" t="s">
        <v>90</v>
      </c>
      <c r="C18" s="47" t="s">
        <v>55</v>
      </c>
    </row>
    <row r="19" spans="1:3">
      <c r="A19" s="48" t="s">
        <v>38</v>
      </c>
      <c r="B19" s="48" t="s">
        <v>91</v>
      </c>
      <c r="C19" s="48" t="s">
        <v>92</v>
      </c>
    </row>
    <row r="20" spans="1:3">
      <c r="A20" s="47" t="s">
        <v>93</v>
      </c>
      <c r="B20" s="47" t="s">
        <v>94</v>
      </c>
      <c r="C20" s="47" t="s">
        <v>95</v>
      </c>
    </row>
    <row r="21" spans="1:3" ht="27.6">
      <c r="A21" s="48" t="s">
        <v>96</v>
      </c>
      <c r="B21" s="48" t="s">
        <v>97</v>
      </c>
      <c r="C21" s="48" t="s">
        <v>55</v>
      </c>
    </row>
    <row r="22" spans="1:3">
      <c r="A22" s="47" t="s">
        <v>43</v>
      </c>
      <c r="B22" s="47" t="s">
        <v>98</v>
      </c>
      <c r="C22" s="47" t="s">
        <v>79</v>
      </c>
    </row>
    <row r="23" spans="1:3">
      <c r="A23" s="48" t="s">
        <v>99</v>
      </c>
      <c r="B23" s="48" t="s">
        <v>100</v>
      </c>
      <c r="C23" s="48" t="s">
        <v>101</v>
      </c>
    </row>
    <row r="24" spans="1:3" ht="27.6">
      <c r="A24" s="47" t="s">
        <v>102</v>
      </c>
      <c r="B24" s="47" t="s">
        <v>103</v>
      </c>
      <c r="C24" s="47" t="s">
        <v>104</v>
      </c>
    </row>
    <row r="25" spans="1:3">
      <c r="A25" s="48" t="s">
        <v>25</v>
      </c>
      <c r="B25" s="48" t="s">
        <v>105</v>
      </c>
      <c r="C25" s="48" t="s">
        <v>106</v>
      </c>
    </row>
    <row r="26" spans="1:3">
      <c r="A26" s="47" t="s">
        <v>27</v>
      </c>
      <c r="B26" s="47" t="s">
        <v>107</v>
      </c>
      <c r="C26" s="47" t="s">
        <v>106</v>
      </c>
    </row>
    <row r="27" spans="1:3">
      <c r="A27" s="48" t="s">
        <v>108</v>
      </c>
      <c r="B27" s="48" t="s">
        <v>109</v>
      </c>
      <c r="C27" s="48" t="s">
        <v>106</v>
      </c>
    </row>
    <row r="28" spans="1:3">
      <c r="A28" s="47" t="s">
        <v>110</v>
      </c>
      <c r="B28" s="47" t="s">
        <v>111</v>
      </c>
      <c r="C28" s="47" t="s">
        <v>106</v>
      </c>
    </row>
    <row r="29" spans="1:3">
      <c r="A29" s="48" t="s">
        <v>31</v>
      </c>
      <c r="B29" s="48" t="s">
        <v>112</v>
      </c>
      <c r="C29" s="48" t="s">
        <v>106</v>
      </c>
    </row>
    <row r="30" spans="1:3">
      <c r="A30" s="47" t="s">
        <v>113</v>
      </c>
      <c r="B30" s="47" t="s">
        <v>114</v>
      </c>
      <c r="C30" s="47" t="s">
        <v>106</v>
      </c>
    </row>
    <row r="31" spans="1:3">
      <c r="A31" s="48" t="s">
        <v>115</v>
      </c>
      <c r="B31" s="48" t="s">
        <v>116</v>
      </c>
      <c r="C31" s="48" t="s">
        <v>106</v>
      </c>
    </row>
    <row r="32" spans="1:3">
      <c r="A32" s="47" t="s">
        <v>117</v>
      </c>
      <c r="B32" s="47" t="s">
        <v>118</v>
      </c>
      <c r="C32" s="47" t="s">
        <v>119</v>
      </c>
    </row>
    <row r="33" spans="1:3">
      <c r="A33" s="48" t="s">
        <v>120</v>
      </c>
      <c r="B33" s="48" t="s">
        <v>121</v>
      </c>
      <c r="C33" s="48" t="s">
        <v>119</v>
      </c>
    </row>
    <row r="34" spans="1:3">
      <c r="A34" s="47" t="s">
        <v>122</v>
      </c>
      <c r="B34" s="47" t="s">
        <v>123</v>
      </c>
      <c r="C34" s="47" t="s">
        <v>124</v>
      </c>
    </row>
    <row r="35" spans="1:3">
      <c r="A35" s="48" t="s">
        <v>125</v>
      </c>
      <c r="B35" s="48" t="s">
        <v>126</v>
      </c>
      <c r="C35" s="48" t="s">
        <v>127</v>
      </c>
    </row>
    <row r="36" spans="1:3">
      <c r="A36" s="47" t="s">
        <v>128</v>
      </c>
      <c r="B36" s="47" t="s">
        <v>129</v>
      </c>
      <c r="C36" s="47" t="s">
        <v>127</v>
      </c>
    </row>
  </sheetData>
  <sheetProtection algorithmName="SHA-512" hashValue="mbKymPgDZ5DW6fMSAB60KLs1REL3T4MEngKdfChBNXtQcXaq60sptFdfbDTmRlo7PDa2JsKnUl87uQSR35WiUQ==" saltValue="aH3vYWWFBNnrT0D03FrQaw==" spinCount="100000" sheet="1" objects="1" scenarios="1" formatCells="0" formatColumns="0" formatRows="0" insertColumns="0" sort="0" autoFilter="0" pivotTables="0"/>
  <mergeCells count="4">
    <mergeCell ref="A2:C2"/>
    <mergeCell ref="A3:C3"/>
    <mergeCell ref="E5:F7"/>
    <mergeCell ref="E8:F8"/>
  </mergeCells>
  <hyperlinks>
    <hyperlink ref="E8" r:id="rId1" xr:uid="{9F1C48EC-B177-4E20-9FA3-984F6CEDEAA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6"/>
  <sheetViews>
    <sheetView workbookViewId="0">
      <selection activeCell="F12" sqref="F12"/>
    </sheetView>
  </sheetViews>
  <sheetFormatPr baseColWidth="10" defaultColWidth="8.796875" defaultRowHeight="13.8"/>
  <cols>
    <col min="1" max="1" width="32" style="20" customWidth="1"/>
    <col min="2" max="2" width="23" style="20" customWidth="1"/>
    <col min="3" max="3" width="27" style="20" customWidth="1"/>
    <col min="4" max="4" width="44" style="20" customWidth="1"/>
    <col min="5" max="5" width="20" style="20" customWidth="1"/>
    <col min="6" max="6" width="17" style="20" customWidth="1"/>
    <col min="7" max="7" width="1.296875" style="20" customWidth="1"/>
    <col min="8" max="8" width="39.69921875" style="20" customWidth="1"/>
    <col min="9" max="9" width="29.69921875" style="20" customWidth="1"/>
    <col min="10" max="16384" width="8.796875" style="20"/>
  </cols>
  <sheetData>
    <row r="2" spans="1:9" ht="36" customHeight="1" thickBot="1">
      <c r="A2" s="49" t="s">
        <v>130</v>
      </c>
      <c r="B2" s="49"/>
      <c r="C2" s="49"/>
      <c r="D2" s="49"/>
      <c r="E2" s="49"/>
      <c r="F2" s="49"/>
    </row>
    <row r="3" spans="1:9" ht="30.6" customHeight="1">
      <c r="A3" s="50" t="s">
        <v>131</v>
      </c>
      <c r="B3" s="50"/>
      <c r="C3" s="50"/>
      <c r="D3" s="50"/>
      <c r="E3" s="50"/>
      <c r="F3" s="50"/>
      <c r="H3" s="38" t="s">
        <v>184</v>
      </c>
      <c r="I3" s="39"/>
    </row>
    <row r="4" spans="1:9" ht="30.6" customHeight="1">
      <c r="A4" s="51"/>
      <c r="B4" s="51"/>
      <c r="C4" s="51"/>
      <c r="D4" s="51"/>
      <c r="E4" s="51"/>
      <c r="F4" s="51"/>
      <c r="H4" s="40"/>
      <c r="I4" s="41"/>
    </row>
    <row r="5" spans="1:9" ht="30.6" customHeight="1" thickBot="1">
      <c r="A5" s="51"/>
      <c r="B5" s="51"/>
      <c r="C5" s="51"/>
      <c r="D5" s="51"/>
      <c r="E5" s="51"/>
      <c r="F5" s="51"/>
      <c r="H5" s="42"/>
      <c r="I5" s="43"/>
    </row>
    <row r="6" spans="1:9" ht="22.35" customHeight="1" thickBot="1">
      <c r="A6" s="52" t="s">
        <v>132</v>
      </c>
      <c r="B6" s="52"/>
      <c r="C6" s="52"/>
      <c r="D6" s="52"/>
      <c r="E6" s="52"/>
      <c r="F6" s="52"/>
      <c r="H6" s="44" t="s">
        <v>185</v>
      </c>
      <c r="I6" s="45"/>
    </row>
    <row r="7" spans="1:9">
      <c r="A7" s="51"/>
      <c r="B7" s="51"/>
      <c r="C7" s="51"/>
      <c r="D7" s="51"/>
      <c r="E7" s="51"/>
      <c r="F7" s="51"/>
    </row>
    <row r="8" spans="1:9" ht="24" customHeight="1">
      <c r="A8" s="53" t="s">
        <v>133</v>
      </c>
      <c r="B8" s="53" t="s">
        <v>134</v>
      </c>
      <c r="C8" s="53" t="s">
        <v>135</v>
      </c>
      <c r="D8" s="53" t="s">
        <v>136</v>
      </c>
      <c r="E8" s="51"/>
      <c r="F8" s="51"/>
    </row>
    <row r="9" spans="1:9" ht="29.55" customHeight="1">
      <c r="A9" s="54" t="s">
        <v>137</v>
      </c>
      <c r="B9" s="55">
        <v>1000</v>
      </c>
      <c r="C9" s="56" t="s">
        <v>138</v>
      </c>
      <c r="D9" s="56" t="s">
        <v>139</v>
      </c>
      <c r="E9" s="51"/>
      <c r="F9" s="51"/>
    </row>
    <row r="10" spans="1:9" ht="29.55" customHeight="1">
      <c r="A10" s="54" t="s">
        <v>140</v>
      </c>
      <c r="B10" s="55">
        <v>100</v>
      </c>
      <c r="C10" s="56" t="s">
        <v>141</v>
      </c>
      <c r="D10" s="56" t="s">
        <v>142</v>
      </c>
      <c r="E10" s="51"/>
      <c r="F10" s="51"/>
    </row>
    <row r="11" spans="1:9" ht="29.55" customHeight="1">
      <c r="A11" s="54" t="s">
        <v>143</v>
      </c>
      <c r="B11" s="55">
        <v>200</v>
      </c>
      <c r="C11" s="56" t="s">
        <v>144</v>
      </c>
      <c r="D11" s="56" t="s">
        <v>145</v>
      </c>
      <c r="E11" s="51"/>
      <c r="F11" s="51"/>
    </row>
    <row r="12" spans="1:9" ht="29.55" customHeight="1">
      <c r="A12" s="54" t="s">
        <v>146</v>
      </c>
      <c r="B12" s="57">
        <v>0.4</v>
      </c>
      <c r="C12" s="56" t="s">
        <v>147</v>
      </c>
      <c r="D12" s="56" t="s">
        <v>148</v>
      </c>
      <c r="E12" s="51"/>
      <c r="F12" s="51"/>
    </row>
    <row r="13" spans="1:9">
      <c r="A13" s="51"/>
      <c r="B13" s="51"/>
      <c r="C13" s="51"/>
      <c r="D13" s="51"/>
      <c r="E13" s="51"/>
      <c r="F13" s="51"/>
    </row>
    <row r="14" spans="1:9" ht="22.35" customHeight="1">
      <c r="A14" s="52" t="s">
        <v>149</v>
      </c>
      <c r="B14" s="52"/>
      <c r="C14" s="52"/>
      <c r="D14" s="52"/>
      <c r="E14" s="52"/>
      <c r="F14" s="52"/>
    </row>
    <row r="15" spans="1:9">
      <c r="A15" s="51"/>
      <c r="B15" s="51"/>
      <c r="C15" s="51"/>
      <c r="D15" s="51"/>
      <c r="E15" s="51"/>
      <c r="F15" s="51"/>
    </row>
    <row r="16" spans="1:9" ht="28.05" customHeight="1">
      <c r="A16" s="58" t="s">
        <v>150</v>
      </c>
      <c r="B16" s="59" t="str">
        <f>IFERROR(IF(COUNTA(B9:B12)&lt;4,"FALTA INFORMACIÓN",IF(NOT(AND(ISNUMBER(B9),ISNUMBER(B10),ISNUMBER(B11),ISNUMBER(B12))),"REVISAR DATOS",IF(OR(B9&lt;0.000001,B9&gt;1000000000,B10&lt;0.000001,B10&gt;1000000000,B11&lt;0.000001,B11&gt;1000000000,B12&lt;0.00000001,B12&gt;0.99999999),"REVISAR RANGO","CORRECTO"))),"REVISAR DATOS")</f>
        <v>CORRECTO</v>
      </c>
      <c r="C16" s="59"/>
      <c r="D16" s="59"/>
      <c r="E16" s="51"/>
      <c r="F16" s="51"/>
    </row>
    <row r="17" spans="1:6">
      <c r="A17" s="51"/>
      <c r="B17" s="51"/>
      <c r="C17" s="51"/>
      <c r="D17" s="51"/>
      <c r="E17" s="51"/>
      <c r="F17" s="51"/>
    </row>
    <row r="18" spans="1:6" ht="21.6" customHeight="1">
      <c r="A18" s="60" t="s">
        <v>151</v>
      </c>
      <c r="B18" s="60"/>
      <c r="C18" s="60"/>
      <c r="D18" s="60"/>
      <c r="E18" s="60"/>
      <c r="F18" s="60"/>
    </row>
    <row r="19" spans="1:6" ht="21.6" customHeight="1">
      <c r="A19" s="60"/>
      <c r="B19" s="60"/>
      <c r="C19" s="60"/>
      <c r="D19" s="60"/>
      <c r="E19" s="60"/>
      <c r="F19" s="60"/>
    </row>
    <row r="20" spans="1:6">
      <c r="A20" s="51"/>
      <c r="B20" s="51"/>
      <c r="C20" s="51"/>
      <c r="D20" s="51"/>
      <c r="E20" s="51"/>
      <c r="F20" s="51"/>
    </row>
    <row r="21" spans="1:6" ht="22.35" customHeight="1">
      <c r="A21" s="52" t="s">
        <v>152</v>
      </c>
      <c r="B21" s="52"/>
      <c r="C21" s="52"/>
      <c r="D21" s="52"/>
      <c r="E21" s="52"/>
      <c r="F21" s="52"/>
    </row>
    <row r="22" spans="1:6">
      <c r="A22" s="51"/>
      <c r="B22" s="51"/>
      <c r="C22" s="51"/>
      <c r="D22" s="51"/>
      <c r="E22" s="51"/>
      <c r="F22" s="51"/>
    </row>
    <row r="23" spans="1:6" ht="25.65" customHeight="1">
      <c r="A23" s="60" t="s">
        <v>153</v>
      </c>
      <c r="B23" s="60"/>
      <c r="C23" s="60"/>
      <c r="D23" s="60"/>
      <c r="E23" s="60"/>
      <c r="F23" s="60"/>
    </row>
    <row r="24" spans="1:6" ht="25.65" customHeight="1">
      <c r="A24" s="61" t="s">
        <v>154</v>
      </c>
      <c r="B24" s="61"/>
      <c r="C24" s="61"/>
      <c r="D24" s="61"/>
      <c r="E24" s="61"/>
      <c r="F24" s="61"/>
    </row>
    <row r="25" spans="1:6" ht="25.65" customHeight="1">
      <c r="A25" s="60" t="s">
        <v>155</v>
      </c>
      <c r="B25" s="60"/>
      <c r="C25" s="60"/>
      <c r="D25" s="60"/>
      <c r="E25" s="60"/>
      <c r="F25" s="60"/>
    </row>
    <row r="26" spans="1:6" ht="25.65" customHeight="1">
      <c r="A26" s="61" t="s">
        <v>156</v>
      </c>
      <c r="B26" s="61"/>
      <c r="C26" s="61"/>
      <c r="D26" s="61"/>
      <c r="E26" s="61"/>
      <c r="F26" s="61"/>
    </row>
    <row r="27" spans="1:6" ht="25.65" customHeight="1">
      <c r="A27" s="60" t="s">
        <v>157</v>
      </c>
      <c r="B27" s="60"/>
      <c r="C27" s="60"/>
      <c r="D27" s="60"/>
      <c r="E27" s="60"/>
      <c r="F27" s="60"/>
    </row>
    <row r="28" spans="1:6">
      <c r="A28" s="51"/>
      <c r="B28" s="51"/>
      <c r="C28" s="51"/>
      <c r="D28" s="51"/>
      <c r="E28" s="51"/>
      <c r="F28" s="51"/>
    </row>
    <row r="29" spans="1:6">
      <c r="A29" s="51"/>
      <c r="B29" s="51"/>
      <c r="C29" s="51"/>
      <c r="D29" s="51"/>
      <c r="E29" s="51"/>
      <c r="F29" s="51"/>
    </row>
    <row r="30" spans="1:6" ht="19.2" customHeight="1">
      <c r="A30" s="62" t="s">
        <v>158</v>
      </c>
      <c r="B30" s="62"/>
      <c r="C30" s="62"/>
      <c r="D30" s="62"/>
      <c r="E30" s="62"/>
      <c r="F30" s="62"/>
    </row>
    <row r="31" spans="1:6" ht="19.2" customHeight="1">
      <c r="A31" s="62" t="s">
        <v>159</v>
      </c>
      <c r="B31" s="62"/>
      <c r="C31" s="62"/>
      <c r="D31" s="62"/>
      <c r="E31" s="62"/>
      <c r="F31" s="62"/>
    </row>
    <row r="32" spans="1:6">
      <c r="A32" s="51"/>
      <c r="B32" s="51"/>
      <c r="C32" s="51"/>
      <c r="D32" s="51"/>
      <c r="E32" s="51"/>
      <c r="F32" s="51"/>
    </row>
    <row r="33" spans="1:6">
      <c r="A33" s="51"/>
      <c r="B33" s="51"/>
      <c r="C33" s="51"/>
      <c r="D33" s="51"/>
      <c r="E33" s="51"/>
      <c r="F33" s="51"/>
    </row>
    <row r="34" spans="1:6">
      <c r="A34" s="51"/>
      <c r="B34" s="51"/>
      <c r="C34" s="51"/>
      <c r="D34" s="51"/>
      <c r="E34" s="51"/>
      <c r="F34" s="51"/>
    </row>
    <row r="35" spans="1:6">
      <c r="A35" s="51"/>
      <c r="B35" s="51"/>
      <c r="C35" s="51"/>
      <c r="D35" s="51"/>
      <c r="E35" s="51"/>
      <c r="F35" s="51"/>
    </row>
    <row r="36" spans="1:6">
      <c r="A36" s="51"/>
      <c r="B36" s="51"/>
      <c r="C36" s="51"/>
      <c r="D36" s="51"/>
      <c r="E36" s="51"/>
      <c r="F36" s="51"/>
    </row>
    <row r="37" spans="1:6">
      <c r="A37" s="51"/>
      <c r="B37" s="51"/>
      <c r="C37" s="51"/>
      <c r="D37" s="51"/>
      <c r="E37" s="51"/>
      <c r="F37" s="51"/>
    </row>
    <row r="38" spans="1:6">
      <c r="A38" s="51"/>
      <c r="B38" s="51"/>
      <c r="C38" s="51"/>
      <c r="D38" s="51"/>
      <c r="E38" s="51"/>
      <c r="F38" s="51"/>
    </row>
    <row r="39" spans="1:6">
      <c r="A39" s="51"/>
      <c r="B39" s="51"/>
      <c r="C39" s="51"/>
      <c r="D39" s="51"/>
      <c r="E39" s="51"/>
      <c r="F39" s="51"/>
    </row>
    <row r="40" spans="1:6">
      <c r="A40" s="51"/>
      <c r="B40" s="51"/>
      <c r="C40" s="51"/>
      <c r="D40" s="51"/>
      <c r="E40" s="51"/>
      <c r="F40" s="51"/>
    </row>
    <row r="41" spans="1:6">
      <c r="A41" s="51"/>
      <c r="B41" s="51"/>
      <c r="C41" s="51"/>
      <c r="D41" s="51"/>
      <c r="E41" s="51"/>
      <c r="F41" s="51"/>
    </row>
    <row r="42" spans="1:6">
      <c r="A42" s="51"/>
      <c r="B42" s="51"/>
      <c r="C42" s="51"/>
      <c r="D42" s="51"/>
      <c r="E42" s="51"/>
      <c r="F42" s="51"/>
    </row>
    <row r="43" spans="1:6">
      <c r="A43" s="51"/>
      <c r="B43" s="51"/>
      <c r="C43" s="51"/>
      <c r="D43" s="51"/>
      <c r="E43" s="51"/>
      <c r="F43" s="51"/>
    </row>
    <row r="44" spans="1:6">
      <c r="A44" s="51"/>
      <c r="B44" s="51"/>
      <c r="C44" s="51"/>
      <c r="D44" s="51"/>
      <c r="E44" s="51"/>
      <c r="F44" s="51"/>
    </row>
    <row r="45" spans="1:6">
      <c r="A45" s="51"/>
      <c r="B45" s="51"/>
      <c r="C45" s="51"/>
      <c r="D45" s="51"/>
      <c r="E45" s="51"/>
      <c r="F45" s="51"/>
    </row>
    <row r="46" spans="1:6">
      <c r="A46" s="51"/>
      <c r="B46" s="51"/>
      <c r="C46" s="51"/>
      <c r="D46" s="51"/>
      <c r="E46" s="51"/>
      <c r="F46" s="51"/>
    </row>
    <row r="47" spans="1:6">
      <c r="A47" s="51"/>
      <c r="B47" s="51"/>
      <c r="C47" s="51"/>
      <c r="D47" s="51"/>
      <c r="E47" s="51"/>
      <c r="F47" s="51"/>
    </row>
    <row r="48" spans="1:6">
      <c r="A48" s="51"/>
      <c r="B48" s="51"/>
      <c r="C48" s="51"/>
      <c r="D48" s="51"/>
      <c r="E48" s="51"/>
      <c r="F48" s="51"/>
    </row>
    <row r="49" spans="1:6">
      <c r="A49" s="51"/>
      <c r="B49" s="51"/>
      <c r="C49" s="51"/>
      <c r="D49" s="51"/>
      <c r="E49" s="51"/>
      <c r="F49" s="51"/>
    </row>
    <row r="50" spans="1:6">
      <c r="A50" s="51"/>
      <c r="B50" s="51"/>
      <c r="C50" s="51"/>
      <c r="D50" s="51"/>
      <c r="E50" s="51"/>
      <c r="F50" s="51"/>
    </row>
    <row r="51" spans="1:6">
      <c r="A51" s="51"/>
      <c r="B51" s="51"/>
      <c r="C51" s="51"/>
      <c r="D51" s="51"/>
      <c r="E51" s="51"/>
      <c r="F51" s="51"/>
    </row>
    <row r="52" spans="1:6">
      <c r="A52" s="51"/>
      <c r="B52" s="51"/>
      <c r="C52" s="51"/>
      <c r="D52" s="51"/>
      <c r="E52" s="51"/>
      <c r="F52" s="51"/>
    </row>
    <row r="53" spans="1:6">
      <c r="A53" s="51"/>
      <c r="B53" s="51"/>
      <c r="C53" s="51"/>
      <c r="D53" s="51"/>
      <c r="E53" s="51"/>
      <c r="F53" s="51"/>
    </row>
    <row r="54" spans="1:6">
      <c r="A54" s="51"/>
      <c r="B54" s="51"/>
      <c r="C54" s="51"/>
      <c r="D54" s="51"/>
      <c r="E54" s="51"/>
      <c r="F54" s="51"/>
    </row>
    <row r="55" spans="1:6">
      <c r="A55" s="51"/>
      <c r="B55" s="51"/>
      <c r="C55" s="51"/>
      <c r="D55" s="51"/>
      <c r="E55" s="51"/>
      <c r="F55" s="51"/>
    </row>
    <row r="56" spans="1:6">
      <c r="A56" s="51"/>
      <c r="B56" s="51"/>
      <c r="C56" s="51"/>
      <c r="D56" s="51"/>
      <c r="E56" s="51"/>
      <c r="F56" s="51"/>
    </row>
  </sheetData>
  <sheetProtection algorithmName="SHA-512" hashValue="7KIUUwPfDyj6Hr8clSxOsSY2NeNt2MArPfcw5hCWkPcrqGnisWvnt/9WMP1ble8PQ5ftaLB7RJy72qseS8EYNg==" saltValue="E/EGlfPhO5eVOeb+VIwNRw==" spinCount="100000" sheet="1" objects="1" scenarios="1" formatCells="0" formatColumns="0" formatRows="0" insertColumns="0" insertRows="0" sort="0" autoFilter="0" pivotTables="0"/>
  <mergeCells count="15">
    <mergeCell ref="A27:F27"/>
    <mergeCell ref="A30:F30"/>
    <mergeCell ref="A31:F31"/>
    <mergeCell ref="H3:I5"/>
    <mergeCell ref="H6:I6"/>
    <mergeCell ref="A21:F21"/>
    <mergeCell ref="A23:F23"/>
    <mergeCell ref="A24:F24"/>
    <mergeCell ref="A25:F25"/>
    <mergeCell ref="A26:F26"/>
    <mergeCell ref="A2:F2"/>
    <mergeCell ref="A3:F3"/>
    <mergeCell ref="A6:F6"/>
    <mergeCell ref="A14:F14"/>
    <mergeCell ref="A18:F19"/>
  </mergeCells>
  <conditionalFormatting sqref="B16">
    <cfRule type="expression" dxfId="4" priority="1">
      <formula>B16="CORRECTO"</formula>
    </cfRule>
    <cfRule type="expression" dxfId="3" priority="2">
      <formula>B16&lt;&gt;"CORRECTO"</formula>
    </cfRule>
  </conditionalFormatting>
  <dataValidations count="2">
    <dataValidation type="decimal" allowBlank="1" showErrorMessage="1" errorTitle="Cantidad fuera de rango" error="Introduce un número positivo entre 0,000001 y 1.000 millones." sqref="B9:B11" xr:uid="{00000000-0002-0000-0200-000000000000}">
      <formula1>0.000001</formula1>
      <formula2>1000000000</formula2>
    </dataValidation>
    <dataValidation type="decimal" allowBlank="1" showErrorMessage="1" errorTitle="Ponderación inválida" error="δ debe estar estrictamente entre 0 y 1." sqref="B12" xr:uid="{00000000-0002-0000-0200-000001000000}">
      <formula1>0.00000001</formula1>
      <formula2>0.99999999</formula2>
    </dataValidation>
  </dataValidations>
  <hyperlinks>
    <hyperlink ref="H6" r:id="rId1" xr:uid="{7CFE9F36-C640-41B8-BAB5-AE80FD4C66EA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28"/>
  <sheetViews>
    <sheetView workbookViewId="0">
      <pane ySplit="10" topLeftCell="A11" activePane="bottomLeft" state="frozen"/>
      <selection pane="bottomLeft"/>
    </sheetView>
  </sheetViews>
  <sheetFormatPr baseColWidth="10" defaultColWidth="8.796875" defaultRowHeight="13.8"/>
  <cols>
    <col min="1" max="1" width="5" customWidth="1"/>
    <col min="2" max="2" width="27" customWidth="1"/>
    <col min="3" max="4" width="15" customWidth="1"/>
    <col min="5" max="8" width="13" customWidth="1"/>
    <col min="9" max="9" width="19" customWidth="1"/>
    <col min="10" max="10" width="15" customWidth="1"/>
    <col min="11" max="11" width="25" customWidth="1"/>
    <col min="12" max="12" width="35" customWidth="1"/>
  </cols>
  <sheetData>
    <row r="2" spans="1:12" ht="45" customHeight="1">
      <c r="B2" s="11" t="s">
        <v>160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7" customHeight="1">
      <c r="B3" s="12" t="s">
        <v>161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25.05" customHeight="1">
      <c r="B5" s="14" t="s">
        <v>162</v>
      </c>
      <c r="C5" s="14"/>
      <c r="D5" s="14"/>
      <c r="E5" s="14" t="s">
        <v>163</v>
      </c>
      <c r="F5" s="14"/>
      <c r="G5" s="14"/>
      <c r="H5" s="14" t="s">
        <v>164</v>
      </c>
      <c r="I5" s="14"/>
      <c r="J5" s="14"/>
    </row>
    <row r="6" spans="1:12" ht="28.95" customHeight="1">
      <c r="B6" s="15">
        <f>COUNTIF(K11:K22,"CORRECTO")</f>
        <v>4</v>
      </c>
      <c r="C6" s="15"/>
      <c r="D6" s="15"/>
      <c r="E6" s="16">
        <f>IF(COUNT(I11:I22)=0,"",MAX(I11:I22))</f>
        <v>1015.9842517244014</v>
      </c>
      <c r="F6" s="15"/>
      <c r="G6" s="15"/>
      <c r="H6" s="17">
        <f>SUMPRODUCT(--(K11:K22&lt;&gt;""),--(K11:K22&lt;&gt;"CORRECTO"))</f>
        <v>0</v>
      </c>
      <c r="I6" s="17"/>
      <c r="J6" s="17"/>
    </row>
    <row r="7" spans="1:12" ht="28.95" customHeight="1">
      <c r="B7" s="15"/>
      <c r="C7" s="15"/>
      <c r="D7" s="15"/>
      <c r="E7" s="15"/>
      <c r="F7" s="15"/>
      <c r="G7" s="15"/>
      <c r="H7" s="17"/>
      <c r="I7" s="17"/>
      <c r="J7" s="17"/>
    </row>
    <row r="9" spans="1:12" ht="24" customHeight="1">
      <c r="B9" s="18" t="s">
        <v>165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40.049999999999997" customHeight="1">
      <c r="A10" s="2" t="s">
        <v>166</v>
      </c>
      <c r="B10" s="2" t="s">
        <v>167</v>
      </c>
      <c r="C10" s="2" t="s">
        <v>168</v>
      </c>
      <c r="D10" s="2" t="s">
        <v>169</v>
      </c>
      <c r="E10" s="2" t="s">
        <v>170</v>
      </c>
      <c r="F10" s="2" t="s">
        <v>171</v>
      </c>
      <c r="G10" s="2" t="s">
        <v>172</v>
      </c>
      <c r="H10" s="2" t="s">
        <v>173</v>
      </c>
      <c r="I10" s="2" t="s">
        <v>174</v>
      </c>
      <c r="J10" s="2" t="s">
        <v>175</v>
      </c>
      <c r="K10" s="2" t="s">
        <v>176</v>
      </c>
      <c r="L10" s="2" t="s">
        <v>177</v>
      </c>
    </row>
    <row r="11" spans="1:12" ht="34.950000000000003" customHeight="1">
      <c r="A11" s="3">
        <v>1</v>
      </c>
      <c r="B11" s="4" t="s">
        <v>42</v>
      </c>
      <c r="C11" s="10">
        <v>160</v>
      </c>
      <c r="D11" s="10">
        <v>140</v>
      </c>
      <c r="E11" s="6">
        <v>0.5</v>
      </c>
      <c r="F11" s="7">
        <f t="shared" ref="F11:F22" si="0">IF(K11&lt;&gt;"CORRECTO","",IF(ABS(E11-1)&lt;0.000001,0,(E11-1)/E11))</f>
        <v>-1</v>
      </c>
      <c r="G11" s="7">
        <f>IF(K11&lt;&gt;"CORRECTO","",C11/'03 Parametros'!$B$10)</f>
        <v>1.6</v>
      </c>
      <c r="H11" s="7">
        <f>IF(K11&lt;&gt;"CORRECTO","",D11/'03 Parametros'!$B$11)</f>
        <v>0.7</v>
      </c>
      <c r="I11" s="8">
        <f>IF(K11&lt;&gt;"CORRECTO","",IF(ABS(E11-1)&lt;0.000001,'03 Parametros'!$B$9*EXP('03 Parametros'!$B$12*LN(G11)+(1-'03 Parametros'!$B$12)*LN(H11)),'03 Parametros'!$B$9*EXP(LN('03 Parametros'!$B$12*EXP(F11*LN(G11))+(1-'03 Parametros'!$B$12)*EXP(F11*LN(H11)))/F11)))</f>
        <v>903.22580645161293</v>
      </c>
      <c r="J11" s="9">
        <f>IF(K11&lt;&gt;"CORRECTO","",I11/'03 Parametros'!$B$9-1)</f>
        <v>-9.6774193548387122E-2</v>
      </c>
      <c r="K11" s="1" t="str">
        <f>IFERROR(IF(COUNTA(B11:E11)=0,"",IF(COUNTA(B11:E11)&lt;4,"FALTA INFORMACIÓN",IF(OR(NOT(ISTEXT(B11)),LEN(TRIM(B11))=0,B11&lt;&gt;TRIM(B11)),"REVISAR NOMBRE",IF(COUNTIF($B$11:$B$22,B11)&gt;1,"NOMBRE DUPLICADO",IF(NOT(AND(ISNUMBER(C11),ISNUMBER(D11),ISNUMBER(E11))),"REVISAR DATOS",IF(OR(C11&lt;0.000001,D11&lt;0.000001,E11&lt;0.05,C11&gt;1000000000,D11&gt;1000000000,E11&gt;20),"REVISAR RANGO",IF('03 Parametros'!$B$16&lt;&gt;"CORRECTO","REVISAR PARÁMETROS","CORRECTO"))))))),"REVISAR DATOS")</f>
        <v>CORRECTO</v>
      </c>
      <c r="L11" s="5" t="s">
        <v>178</v>
      </c>
    </row>
    <row r="12" spans="1:12" ht="34.950000000000003" customHeight="1">
      <c r="A12" s="3">
        <v>2</v>
      </c>
      <c r="B12" s="4" t="s">
        <v>43</v>
      </c>
      <c r="C12" s="10">
        <v>160</v>
      </c>
      <c r="D12" s="10">
        <v>140</v>
      </c>
      <c r="E12" s="6">
        <v>1</v>
      </c>
      <c r="F12" s="7">
        <f t="shared" si="0"/>
        <v>0</v>
      </c>
      <c r="G12" s="7">
        <f>IF(K12&lt;&gt;"CORRECTO","",C12/'03 Parametros'!$B$10)</f>
        <v>1.6</v>
      </c>
      <c r="H12" s="7">
        <f>IF(K12&lt;&gt;"CORRECTO","",D12/'03 Parametros'!$B$11)</f>
        <v>0.7</v>
      </c>
      <c r="I12" s="8">
        <f>IF(K12&lt;&gt;"CORRECTO","",IF(ABS(E12-1)&lt;0.000001,'03 Parametros'!$B$9*EXP('03 Parametros'!$B$12*LN(G12)+(1-'03 Parametros'!$B$12)*LN(H12)),'03 Parametros'!$B$9*EXP(LN('03 Parametros'!$B$12*EXP(F12*LN(G12))+(1-'03 Parametros'!$B$12)*EXP(F12*LN(H12)))/F12)))</f>
        <v>974.33166515338291</v>
      </c>
      <c r="J12" s="9">
        <f>IF(K12&lt;&gt;"CORRECTO","",I12/'03 Parametros'!$B$9-1)</f>
        <v>-2.5668334846617125E-2</v>
      </c>
      <c r="K12" s="1" t="str">
        <f>IFERROR(IF(COUNTA(B12:E12)=0,"",IF(COUNTA(B12:E12)&lt;4,"FALTA INFORMACIÓN",IF(OR(NOT(ISTEXT(B12)),LEN(TRIM(B12))=0,B12&lt;&gt;TRIM(B12)),"REVISAR NOMBRE",IF(COUNTIF($B$11:$B$22,B12)&gt;1,"NOMBRE DUPLICADO",IF(NOT(AND(ISNUMBER(C12),ISNUMBER(D12),ISNUMBER(E12))),"REVISAR DATOS",IF(OR(C12&lt;0.000001,D12&lt;0.000001,E12&lt;0.05,C12&gt;1000000000,D12&gt;1000000000,E12&gt;20),"REVISAR RANGO",IF('03 Parametros'!$B$16&lt;&gt;"CORRECTO","REVISAR PARÁMETROS","CORRECTO"))))))),"REVISAR DATOS")</f>
        <v>CORRECTO</v>
      </c>
      <c r="L12" s="5" t="s">
        <v>179</v>
      </c>
    </row>
    <row r="13" spans="1:12" ht="34.950000000000003" customHeight="1">
      <c r="A13" s="3">
        <v>3</v>
      </c>
      <c r="B13" s="4" t="s">
        <v>44</v>
      </c>
      <c r="C13" s="10">
        <v>160</v>
      </c>
      <c r="D13" s="10">
        <v>140</v>
      </c>
      <c r="E13" s="6">
        <v>2</v>
      </c>
      <c r="F13" s="7">
        <f t="shared" si="0"/>
        <v>0.5</v>
      </c>
      <c r="G13" s="7">
        <f>IF(K13&lt;&gt;"CORRECTO","",C13/'03 Parametros'!$B$10)</f>
        <v>1.6</v>
      </c>
      <c r="H13" s="7">
        <f>IF(K13&lt;&gt;"CORRECTO","",D13/'03 Parametros'!$B$11)</f>
        <v>0.7</v>
      </c>
      <c r="I13" s="8">
        <f>IF(K13&lt;&gt;"CORRECTO","",IF(ABS(E13-1)&lt;0.000001,'03 Parametros'!$B$9*EXP('03 Parametros'!$B$12*LN(G13)+(1-'03 Parametros'!$B$12)*LN(H13)),'03 Parametros'!$B$9*EXP(LN('03 Parametros'!$B$12*EXP(F13*LN(G13))+(1-'03 Parametros'!$B$12)*EXP(F13*LN(H13)))/F13)))</f>
        <v>1015.9842517244014</v>
      </c>
      <c r="J13" s="9">
        <f>IF(K13&lt;&gt;"CORRECTO","",I13/'03 Parametros'!$B$9-1)</f>
        <v>1.5984251724401322E-2</v>
      </c>
      <c r="K13" s="1" t="str">
        <f>IFERROR(IF(COUNTA(B13:E13)=0,"",IF(COUNTA(B13:E13)&lt;4,"FALTA INFORMACIÓN",IF(OR(NOT(ISTEXT(B13)),LEN(TRIM(B13))=0,B13&lt;&gt;TRIM(B13)),"REVISAR NOMBRE",IF(COUNTIF($B$11:$B$22,B13)&gt;1,"NOMBRE DUPLICADO",IF(NOT(AND(ISNUMBER(C13),ISNUMBER(D13),ISNUMBER(E13))),"REVISAR DATOS",IF(OR(C13&lt;0.000001,D13&lt;0.000001,E13&lt;0.05,C13&gt;1000000000,D13&gt;1000000000,E13&gt;20),"REVISAR RANGO",IF('03 Parametros'!$B$16&lt;&gt;"CORRECTO","REVISAR PARÁMETROS","CORRECTO"))))))),"REVISAR DATOS")</f>
        <v>CORRECTO</v>
      </c>
      <c r="L13" s="5" t="s">
        <v>180</v>
      </c>
    </row>
    <row r="14" spans="1:12" ht="34.950000000000003" customHeight="1">
      <c r="A14" s="3">
        <v>4</v>
      </c>
      <c r="B14" s="4" t="s">
        <v>45</v>
      </c>
      <c r="C14" s="10">
        <v>100</v>
      </c>
      <c r="D14" s="10">
        <v>200</v>
      </c>
      <c r="E14" s="6">
        <v>1</v>
      </c>
      <c r="F14" s="7">
        <f t="shared" si="0"/>
        <v>0</v>
      </c>
      <c r="G14" s="7">
        <f>IF(K14&lt;&gt;"CORRECTO","",C14/'03 Parametros'!$B$10)</f>
        <v>1</v>
      </c>
      <c r="H14" s="7">
        <f>IF(K14&lt;&gt;"CORRECTO","",D14/'03 Parametros'!$B$11)</f>
        <v>1</v>
      </c>
      <c r="I14" s="8">
        <f>IF(K14&lt;&gt;"CORRECTO","",IF(ABS(E14-1)&lt;0.000001,'03 Parametros'!$B$9*EXP('03 Parametros'!$B$12*LN(G14)+(1-'03 Parametros'!$B$12)*LN(H14)),'03 Parametros'!$B$9*EXP(LN('03 Parametros'!$B$12*EXP(F14*LN(G14))+(1-'03 Parametros'!$B$12)*EXP(F14*LN(H14)))/F14)))</f>
        <v>1000</v>
      </c>
      <c r="J14" s="9">
        <f>IF(K14&lt;&gt;"CORRECTO","",I14/'03 Parametros'!$B$9-1)</f>
        <v>0</v>
      </c>
      <c r="K14" s="1" t="str">
        <f>IFERROR(IF(COUNTA(B14:E14)=0,"",IF(COUNTA(B14:E14)&lt;4,"FALTA INFORMACIÓN",IF(OR(NOT(ISTEXT(B14)),LEN(TRIM(B14))=0,B14&lt;&gt;TRIM(B14)),"REVISAR NOMBRE",IF(COUNTIF($B$11:$B$22,B14)&gt;1,"NOMBRE DUPLICADO",IF(NOT(AND(ISNUMBER(C14),ISNUMBER(D14),ISNUMBER(E14))),"REVISAR DATOS",IF(OR(C14&lt;0.000001,D14&lt;0.000001,E14&lt;0.05,C14&gt;1000000000,D14&gt;1000000000,E14&gt;20),"REVISAR RANGO",IF('03 Parametros'!$B$16&lt;&gt;"CORRECTO","REVISAR PARÁMETROS","CORRECTO"))))))),"REVISAR DATOS")</f>
        <v>CORRECTO</v>
      </c>
      <c r="L14" s="5" t="s">
        <v>181</v>
      </c>
    </row>
    <row r="15" spans="1:12" ht="34.950000000000003" customHeight="1">
      <c r="A15" s="3">
        <v>5</v>
      </c>
      <c r="B15" s="4"/>
      <c r="C15" s="10"/>
      <c r="D15" s="10"/>
      <c r="E15" s="6"/>
      <c r="F15" s="7" t="str">
        <f t="shared" si="0"/>
        <v/>
      </c>
      <c r="G15" s="7" t="str">
        <f>IF(K15&lt;&gt;"CORRECTO","",C15/'03 Parametros'!$B$10)</f>
        <v/>
      </c>
      <c r="H15" s="7" t="str">
        <f>IF(K15&lt;&gt;"CORRECTO","",D15/'03 Parametros'!$B$11)</f>
        <v/>
      </c>
      <c r="I15" s="8" t="str">
        <f>IF(K15&lt;&gt;"CORRECTO","",IF(ABS(E15-1)&lt;0.000001,'03 Parametros'!$B$9*EXP('03 Parametros'!$B$12*LN(G15)+(1-'03 Parametros'!$B$12)*LN(H15)),'03 Parametros'!$B$9*EXP(LN('03 Parametros'!$B$12*EXP(F15*LN(G15))+(1-'03 Parametros'!$B$12)*EXP(F15*LN(H15)))/F15)))</f>
        <v/>
      </c>
      <c r="J15" s="9" t="str">
        <f>IF(K15&lt;&gt;"CORRECTO","",I15/'03 Parametros'!$B$9-1)</f>
        <v/>
      </c>
      <c r="K15" s="1" t="str">
        <f>IFERROR(IF(COUNTA(B15:E15)=0,"",IF(COUNTA(B15:E15)&lt;4,"FALTA INFORMACIÓN",IF(OR(NOT(ISTEXT(B15)),LEN(TRIM(B15))=0,B15&lt;&gt;TRIM(B15)),"REVISAR NOMBRE",IF(COUNTIF($B$11:$B$22,B15)&gt;1,"NOMBRE DUPLICADO",IF(NOT(AND(ISNUMBER(C15),ISNUMBER(D15),ISNUMBER(E15))),"REVISAR DATOS",IF(OR(C15&lt;0.000001,D15&lt;0.000001,E15&lt;0.05,C15&gt;1000000000,D15&gt;1000000000,E15&gt;20),"REVISAR RANGO",IF('03 Parametros'!$B$16&lt;&gt;"CORRECTO","REVISAR PARÁMETROS","CORRECTO"))))))),"REVISAR DATOS")</f>
        <v/>
      </c>
      <c r="L15" s="5"/>
    </row>
    <row r="16" spans="1:12" ht="34.950000000000003" customHeight="1">
      <c r="A16" s="3">
        <v>6</v>
      </c>
      <c r="B16" s="4"/>
      <c r="C16" s="10"/>
      <c r="D16" s="10"/>
      <c r="E16" s="6"/>
      <c r="F16" s="7" t="str">
        <f t="shared" si="0"/>
        <v/>
      </c>
      <c r="G16" s="7" t="str">
        <f>IF(K16&lt;&gt;"CORRECTO","",C16/'03 Parametros'!$B$10)</f>
        <v/>
      </c>
      <c r="H16" s="7" t="str">
        <f>IF(K16&lt;&gt;"CORRECTO","",D16/'03 Parametros'!$B$11)</f>
        <v/>
      </c>
      <c r="I16" s="8" t="str">
        <f>IF(K16&lt;&gt;"CORRECTO","",IF(ABS(E16-1)&lt;0.000001,'03 Parametros'!$B$9*EXP('03 Parametros'!$B$12*LN(G16)+(1-'03 Parametros'!$B$12)*LN(H16)),'03 Parametros'!$B$9*EXP(LN('03 Parametros'!$B$12*EXP(F16*LN(G16))+(1-'03 Parametros'!$B$12)*EXP(F16*LN(H16)))/F16)))</f>
        <v/>
      </c>
      <c r="J16" s="9" t="str">
        <f>IF(K16&lt;&gt;"CORRECTO","",I16/'03 Parametros'!$B$9-1)</f>
        <v/>
      </c>
      <c r="K16" s="1" t="str">
        <f>IFERROR(IF(COUNTA(B16:E16)=0,"",IF(COUNTA(B16:E16)&lt;4,"FALTA INFORMACIÓN",IF(OR(NOT(ISTEXT(B16)),LEN(TRIM(B16))=0,B16&lt;&gt;TRIM(B16)),"REVISAR NOMBRE",IF(COUNTIF($B$11:$B$22,B16)&gt;1,"NOMBRE DUPLICADO",IF(NOT(AND(ISNUMBER(C16),ISNUMBER(D16),ISNUMBER(E16))),"REVISAR DATOS",IF(OR(C16&lt;0.000001,D16&lt;0.000001,E16&lt;0.05,C16&gt;1000000000,D16&gt;1000000000,E16&gt;20),"REVISAR RANGO",IF('03 Parametros'!$B$16&lt;&gt;"CORRECTO","REVISAR PARÁMETROS","CORRECTO"))))))),"REVISAR DATOS")</f>
        <v/>
      </c>
      <c r="L16" s="5"/>
    </row>
    <row r="17" spans="1:12" ht="34.950000000000003" customHeight="1">
      <c r="A17" s="3">
        <v>7</v>
      </c>
      <c r="B17" s="4"/>
      <c r="C17" s="10"/>
      <c r="D17" s="10"/>
      <c r="E17" s="6"/>
      <c r="F17" s="7" t="str">
        <f t="shared" si="0"/>
        <v/>
      </c>
      <c r="G17" s="7" t="str">
        <f>IF(K17&lt;&gt;"CORRECTO","",C17/'03 Parametros'!$B$10)</f>
        <v/>
      </c>
      <c r="H17" s="7" t="str">
        <f>IF(K17&lt;&gt;"CORRECTO","",D17/'03 Parametros'!$B$11)</f>
        <v/>
      </c>
      <c r="I17" s="8" t="str">
        <f>IF(K17&lt;&gt;"CORRECTO","",IF(ABS(E17-1)&lt;0.000001,'03 Parametros'!$B$9*EXP('03 Parametros'!$B$12*LN(G17)+(1-'03 Parametros'!$B$12)*LN(H17)),'03 Parametros'!$B$9*EXP(LN('03 Parametros'!$B$12*EXP(F17*LN(G17))+(1-'03 Parametros'!$B$12)*EXP(F17*LN(H17)))/F17)))</f>
        <v/>
      </c>
      <c r="J17" s="9" t="str">
        <f>IF(K17&lt;&gt;"CORRECTO","",I17/'03 Parametros'!$B$9-1)</f>
        <v/>
      </c>
      <c r="K17" s="1" t="str">
        <f>IFERROR(IF(COUNTA(B17:E17)=0,"",IF(COUNTA(B17:E17)&lt;4,"FALTA INFORMACIÓN",IF(OR(NOT(ISTEXT(B17)),LEN(TRIM(B17))=0,B17&lt;&gt;TRIM(B17)),"REVISAR NOMBRE",IF(COUNTIF($B$11:$B$22,B17)&gt;1,"NOMBRE DUPLICADO",IF(NOT(AND(ISNUMBER(C17),ISNUMBER(D17),ISNUMBER(E17))),"REVISAR DATOS",IF(OR(C17&lt;0.000001,D17&lt;0.000001,E17&lt;0.05,C17&gt;1000000000,D17&gt;1000000000,E17&gt;20),"REVISAR RANGO",IF('03 Parametros'!$B$16&lt;&gt;"CORRECTO","REVISAR PARÁMETROS","CORRECTO"))))))),"REVISAR DATOS")</f>
        <v/>
      </c>
      <c r="L17" s="5"/>
    </row>
    <row r="18" spans="1:12" ht="34.950000000000003" customHeight="1">
      <c r="A18" s="3">
        <v>8</v>
      </c>
      <c r="B18" s="4"/>
      <c r="C18" s="10"/>
      <c r="D18" s="10"/>
      <c r="E18" s="6"/>
      <c r="F18" s="7" t="str">
        <f t="shared" si="0"/>
        <v/>
      </c>
      <c r="G18" s="7" t="str">
        <f>IF(K18&lt;&gt;"CORRECTO","",C18/'03 Parametros'!$B$10)</f>
        <v/>
      </c>
      <c r="H18" s="7" t="str">
        <f>IF(K18&lt;&gt;"CORRECTO","",D18/'03 Parametros'!$B$11)</f>
        <v/>
      </c>
      <c r="I18" s="8" t="str">
        <f>IF(K18&lt;&gt;"CORRECTO","",IF(ABS(E18-1)&lt;0.000001,'03 Parametros'!$B$9*EXP('03 Parametros'!$B$12*LN(G18)+(1-'03 Parametros'!$B$12)*LN(H18)),'03 Parametros'!$B$9*EXP(LN('03 Parametros'!$B$12*EXP(F18*LN(G18))+(1-'03 Parametros'!$B$12)*EXP(F18*LN(H18)))/F18)))</f>
        <v/>
      </c>
      <c r="J18" s="9" t="str">
        <f>IF(K18&lt;&gt;"CORRECTO","",I18/'03 Parametros'!$B$9-1)</f>
        <v/>
      </c>
      <c r="K18" s="1" t="str">
        <f>IFERROR(IF(COUNTA(B18:E18)=0,"",IF(COUNTA(B18:E18)&lt;4,"FALTA INFORMACIÓN",IF(OR(NOT(ISTEXT(B18)),LEN(TRIM(B18))=0,B18&lt;&gt;TRIM(B18)),"REVISAR NOMBRE",IF(COUNTIF($B$11:$B$22,B18)&gt;1,"NOMBRE DUPLICADO",IF(NOT(AND(ISNUMBER(C18),ISNUMBER(D18),ISNUMBER(E18))),"REVISAR DATOS",IF(OR(C18&lt;0.000001,D18&lt;0.000001,E18&lt;0.05,C18&gt;1000000000,D18&gt;1000000000,E18&gt;20),"REVISAR RANGO",IF('03 Parametros'!$B$16&lt;&gt;"CORRECTO","REVISAR PARÁMETROS","CORRECTO"))))))),"REVISAR DATOS")</f>
        <v/>
      </c>
      <c r="L18" s="5"/>
    </row>
    <row r="19" spans="1:12" ht="34.950000000000003" customHeight="1">
      <c r="A19" s="3">
        <v>9</v>
      </c>
      <c r="B19" s="4"/>
      <c r="C19" s="10"/>
      <c r="D19" s="10"/>
      <c r="E19" s="6"/>
      <c r="F19" s="7" t="str">
        <f t="shared" si="0"/>
        <v/>
      </c>
      <c r="G19" s="7" t="str">
        <f>IF(K19&lt;&gt;"CORRECTO","",C19/'03 Parametros'!$B$10)</f>
        <v/>
      </c>
      <c r="H19" s="7" t="str">
        <f>IF(K19&lt;&gt;"CORRECTO","",D19/'03 Parametros'!$B$11)</f>
        <v/>
      </c>
      <c r="I19" s="8" t="str">
        <f>IF(K19&lt;&gt;"CORRECTO","",IF(ABS(E19-1)&lt;0.000001,'03 Parametros'!$B$9*EXP('03 Parametros'!$B$12*LN(G19)+(1-'03 Parametros'!$B$12)*LN(H19)),'03 Parametros'!$B$9*EXP(LN('03 Parametros'!$B$12*EXP(F19*LN(G19))+(1-'03 Parametros'!$B$12)*EXP(F19*LN(H19)))/F19)))</f>
        <v/>
      </c>
      <c r="J19" s="9" t="str">
        <f>IF(K19&lt;&gt;"CORRECTO","",I19/'03 Parametros'!$B$9-1)</f>
        <v/>
      </c>
      <c r="K19" s="1" t="str">
        <f>IFERROR(IF(COUNTA(B19:E19)=0,"",IF(COUNTA(B19:E19)&lt;4,"FALTA INFORMACIÓN",IF(OR(NOT(ISTEXT(B19)),LEN(TRIM(B19))=0,B19&lt;&gt;TRIM(B19)),"REVISAR NOMBRE",IF(COUNTIF($B$11:$B$22,B19)&gt;1,"NOMBRE DUPLICADO",IF(NOT(AND(ISNUMBER(C19),ISNUMBER(D19),ISNUMBER(E19))),"REVISAR DATOS",IF(OR(C19&lt;0.000001,D19&lt;0.000001,E19&lt;0.05,C19&gt;1000000000,D19&gt;1000000000,E19&gt;20),"REVISAR RANGO",IF('03 Parametros'!$B$16&lt;&gt;"CORRECTO","REVISAR PARÁMETROS","CORRECTO"))))))),"REVISAR DATOS")</f>
        <v/>
      </c>
      <c r="L19" s="5"/>
    </row>
    <row r="20" spans="1:12" ht="34.950000000000003" customHeight="1">
      <c r="A20" s="3">
        <v>10</v>
      </c>
      <c r="B20" s="4"/>
      <c r="C20" s="10"/>
      <c r="D20" s="10"/>
      <c r="E20" s="6"/>
      <c r="F20" s="7" t="str">
        <f t="shared" si="0"/>
        <v/>
      </c>
      <c r="G20" s="7" t="str">
        <f>IF(K20&lt;&gt;"CORRECTO","",C20/'03 Parametros'!$B$10)</f>
        <v/>
      </c>
      <c r="H20" s="7" t="str">
        <f>IF(K20&lt;&gt;"CORRECTO","",D20/'03 Parametros'!$B$11)</f>
        <v/>
      </c>
      <c r="I20" s="8" t="str">
        <f>IF(K20&lt;&gt;"CORRECTO","",IF(ABS(E20-1)&lt;0.000001,'03 Parametros'!$B$9*EXP('03 Parametros'!$B$12*LN(G20)+(1-'03 Parametros'!$B$12)*LN(H20)),'03 Parametros'!$B$9*EXP(LN('03 Parametros'!$B$12*EXP(F20*LN(G20))+(1-'03 Parametros'!$B$12)*EXP(F20*LN(H20)))/F20)))</f>
        <v/>
      </c>
      <c r="J20" s="9" t="str">
        <f>IF(K20&lt;&gt;"CORRECTO","",I20/'03 Parametros'!$B$9-1)</f>
        <v/>
      </c>
      <c r="K20" s="1" t="str">
        <f>IFERROR(IF(COUNTA(B20:E20)=0,"",IF(COUNTA(B20:E20)&lt;4,"FALTA INFORMACIÓN",IF(OR(NOT(ISTEXT(B20)),LEN(TRIM(B20))=0,B20&lt;&gt;TRIM(B20)),"REVISAR NOMBRE",IF(COUNTIF($B$11:$B$22,B20)&gt;1,"NOMBRE DUPLICADO",IF(NOT(AND(ISNUMBER(C20),ISNUMBER(D20),ISNUMBER(E20))),"REVISAR DATOS",IF(OR(C20&lt;0.000001,D20&lt;0.000001,E20&lt;0.05,C20&gt;1000000000,D20&gt;1000000000,E20&gt;20),"REVISAR RANGO",IF('03 Parametros'!$B$16&lt;&gt;"CORRECTO","REVISAR PARÁMETROS","CORRECTO"))))))),"REVISAR DATOS")</f>
        <v/>
      </c>
      <c r="L20" s="5"/>
    </row>
    <row r="21" spans="1:12" ht="34.950000000000003" customHeight="1">
      <c r="A21" s="3">
        <v>11</v>
      </c>
      <c r="B21" s="4"/>
      <c r="C21" s="10"/>
      <c r="D21" s="10"/>
      <c r="E21" s="6"/>
      <c r="F21" s="7" t="str">
        <f t="shared" si="0"/>
        <v/>
      </c>
      <c r="G21" s="7" t="str">
        <f>IF(K21&lt;&gt;"CORRECTO","",C21/'03 Parametros'!$B$10)</f>
        <v/>
      </c>
      <c r="H21" s="7" t="str">
        <f>IF(K21&lt;&gt;"CORRECTO","",D21/'03 Parametros'!$B$11)</f>
        <v/>
      </c>
      <c r="I21" s="8" t="str">
        <f>IF(K21&lt;&gt;"CORRECTO","",IF(ABS(E21-1)&lt;0.000001,'03 Parametros'!$B$9*EXP('03 Parametros'!$B$12*LN(G21)+(1-'03 Parametros'!$B$12)*LN(H21)),'03 Parametros'!$B$9*EXP(LN('03 Parametros'!$B$12*EXP(F21*LN(G21))+(1-'03 Parametros'!$B$12)*EXP(F21*LN(H21)))/F21)))</f>
        <v/>
      </c>
      <c r="J21" s="9" t="str">
        <f>IF(K21&lt;&gt;"CORRECTO","",I21/'03 Parametros'!$B$9-1)</f>
        <v/>
      </c>
      <c r="K21" s="1" t="str">
        <f>IFERROR(IF(COUNTA(B21:E21)=0,"",IF(COUNTA(B21:E21)&lt;4,"FALTA INFORMACIÓN",IF(OR(NOT(ISTEXT(B21)),LEN(TRIM(B21))=0,B21&lt;&gt;TRIM(B21)),"REVISAR NOMBRE",IF(COUNTIF($B$11:$B$22,B21)&gt;1,"NOMBRE DUPLICADO",IF(NOT(AND(ISNUMBER(C21),ISNUMBER(D21),ISNUMBER(E21))),"REVISAR DATOS",IF(OR(C21&lt;0.000001,D21&lt;0.000001,E21&lt;0.05,C21&gt;1000000000,D21&gt;1000000000,E21&gt;20),"REVISAR RANGO",IF('03 Parametros'!$B$16&lt;&gt;"CORRECTO","REVISAR PARÁMETROS","CORRECTO"))))))),"REVISAR DATOS")</f>
        <v/>
      </c>
      <c r="L21" s="5"/>
    </row>
    <row r="22" spans="1:12" ht="34.950000000000003" customHeight="1">
      <c r="A22" s="3">
        <v>12</v>
      </c>
      <c r="B22" s="4"/>
      <c r="C22" s="10"/>
      <c r="D22" s="10"/>
      <c r="E22" s="6"/>
      <c r="F22" s="7" t="str">
        <f t="shared" si="0"/>
        <v/>
      </c>
      <c r="G22" s="7" t="str">
        <f>IF(K22&lt;&gt;"CORRECTO","",C22/'03 Parametros'!$B$10)</f>
        <v/>
      </c>
      <c r="H22" s="7" t="str">
        <f>IF(K22&lt;&gt;"CORRECTO","",D22/'03 Parametros'!$B$11)</f>
        <v/>
      </c>
      <c r="I22" s="8" t="str">
        <f>IF(K22&lt;&gt;"CORRECTO","",IF(ABS(E22-1)&lt;0.000001,'03 Parametros'!$B$9*EXP('03 Parametros'!$B$12*LN(G22)+(1-'03 Parametros'!$B$12)*LN(H22)),'03 Parametros'!$B$9*EXP(LN('03 Parametros'!$B$12*EXP(F22*LN(G22))+(1-'03 Parametros'!$B$12)*EXP(F22*LN(H22)))/F22)))</f>
        <v/>
      </c>
      <c r="J22" s="9" t="str">
        <f>IF(K22&lt;&gt;"CORRECTO","",I22/'03 Parametros'!$B$9-1)</f>
        <v/>
      </c>
      <c r="K22" s="1" t="str">
        <f>IFERROR(IF(COUNTA(B22:E22)=0,"",IF(COUNTA(B22:E22)&lt;4,"FALTA INFORMACIÓN",IF(OR(NOT(ISTEXT(B22)),LEN(TRIM(B22))=0,B22&lt;&gt;TRIM(B22)),"REVISAR NOMBRE",IF(COUNTIF($B$11:$B$22,B22)&gt;1,"NOMBRE DUPLICADO",IF(NOT(AND(ISNUMBER(C22),ISNUMBER(D22),ISNUMBER(E22))),"REVISAR DATOS",IF(OR(C22&lt;0.000001,D22&lt;0.000001,E22&lt;0.05,C22&gt;1000000000,D22&gt;1000000000,E22&gt;20),"REVISAR RANGO",IF('03 Parametros'!$B$16&lt;&gt;"CORRECTO","REVISAR PARÁMETROS","CORRECTO"))))))),"REVISAR DATOS")</f>
        <v/>
      </c>
      <c r="L22" s="5"/>
    </row>
    <row r="25" spans="1:12" ht="25.05" customHeight="1">
      <c r="B25" s="13" t="s">
        <v>182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25.05" customHeight="1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8" spans="1:12" ht="25.05" customHeight="1">
      <c r="B28" s="19" t="s">
        <v>183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1">
    <mergeCell ref="B28:L28"/>
    <mergeCell ref="B6:D7"/>
    <mergeCell ref="E6:G7"/>
    <mergeCell ref="H6:J7"/>
    <mergeCell ref="B9:L9"/>
    <mergeCell ref="B25:L26"/>
    <mergeCell ref="B2:L2"/>
    <mergeCell ref="B3:L3"/>
    <mergeCell ref="B5:D5"/>
    <mergeCell ref="E5:G5"/>
    <mergeCell ref="H5:J5"/>
  </mergeCells>
  <conditionalFormatting sqref="J11:J22">
    <cfRule type="cellIs" dxfId="2" priority="3" operator="lessThan">
      <formula>0</formula>
    </cfRule>
  </conditionalFormatting>
  <conditionalFormatting sqref="K11:K22">
    <cfRule type="expression" dxfId="1" priority="1">
      <formula>K11="CORRECTO"</formula>
    </cfRule>
    <cfRule type="expression" dxfId="0" priority="2">
      <formula>AND(K11&lt;&gt;"",K11&lt;&gt;"CORRECTO")</formula>
    </cfRule>
  </conditionalFormatting>
  <dataValidations count="2">
    <dataValidation type="decimal" allowBlank="1" showErrorMessage="1" errorTitle="Número fuera de rango" error="Revisa los límites de esta variable en Instrucciones." sqref="C11:D22" xr:uid="{00000000-0002-0000-0300-000000000000}">
      <formula1>0.000001</formula1>
      <formula2>1000000000</formula2>
    </dataValidation>
    <dataValidation type="decimal" allowBlank="1" showErrorMessage="1" errorTitle="Número fuera de rango" error="Revisa los límites de esta variable en Instrucciones." sqref="E11:E22" xr:uid="{00000000-0002-0000-0300-000001000000}">
      <formula1>0.05</formula1>
      <formula2>20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01 Instrucciones</vt:lpstr>
      <vt:lpstr>02 Glosario</vt:lpstr>
      <vt:lpstr>03 Parametros</vt:lpstr>
      <vt:lpstr>04 Escenarios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2026-10-13T21:55:25Z</dcterms:modified>
</cp:coreProperties>
</file>