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56F304A8-732F-4766-A77B-A0D2FFFB914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01_Instrucciones" sheetId="1" r:id="rId1"/>
    <sheet name="02_Glosario" sheetId="2" r:id="rId2"/>
    <sheet name="03_Datos" sheetId="3" r:id="rId3"/>
    <sheet name="04_Calculos" sheetId="4" r:id="rId4"/>
    <sheet name="05_Resultados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" i="5" l="1"/>
  <c r="D20" i="5"/>
  <c r="I19" i="5"/>
  <c r="D19" i="5"/>
  <c r="C134" i="4"/>
  <c r="B134" i="4"/>
  <c r="A134" i="4"/>
  <c r="C133" i="4"/>
  <c r="B133" i="4"/>
  <c r="A133" i="4"/>
  <c r="C132" i="4"/>
  <c r="B132" i="4"/>
  <c r="A132" i="4"/>
  <c r="C131" i="4"/>
  <c r="B131" i="4"/>
  <c r="A131" i="4"/>
  <c r="C130" i="4"/>
  <c r="B130" i="4"/>
  <c r="A130" i="4"/>
  <c r="C129" i="4"/>
  <c r="B129" i="4"/>
  <c r="A129" i="4"/>
  <c r="C128" i="4"/>
  <c r="B128" i="4"/>
  <c r="A128" i="4"/>
  <c r="C127" i="4"/>
  <c r="B127" i="4"/>
  <c r="A127" i="4"/>
  <c r="C126" i="4"/>
  <c r="B126" i="4"/>
  <c r="A126" i="4"/>
  <c r="C125" i="4"/>
  <c r="B125" i="4"/>
  <c r="A125" i="4"/>
  <c r="C124" i="4"/>
  <c r="B124" i="4"/>
  <c r="A124" i="4"/>
  <c r="C123" i="4"/>
  <c r="B123" i="4"/>
  <c r="A123" i="4"/>
  <c r="C122" i="4"/>
  <c r="B122" i="4"/>
  <c r="A122" i="4"/>
  <c r="C121" i="4"/>
  <c r="B121" i="4"/>
  <c r="A121" i="4"/>
  <c r="C120" i="4"/>
  <c r="B120" i="4"/>
  <c r="A120" i="4"/>
  <c r="C119" i="4"/>
  <c r="B119" i="4"/>
  <c r="A119" i="4"/>
  <c r="C118" i="4"/>
  <c r="B118" i="4"/>
  <c r="A118" i="4"/>
  <c r="C117" i="4"/>
  <c r="B117" i="4"/>
  <c r="A117" i="4"/>
  <c r="C116" i="4"/>
  <c r="B116" i="4"/>
  <c r="A116" i="4"/>
  <c r="C115" i="4"/>
  <c r="B115" i="4"/>
  <c r="A115" i="4"/>
  <c r="C114" i="4"/>
  <c r="B114" i="4"/>
  <c r="A114" i="4"/>
  <c r="C113" i="4"/>
  <c r="B113" i="4"/>
  <c r="A113" i="4"/>
  <c r="C112" i="4"/>
  <c r="B112" i="4"/>
  <c r="A112" i="4"/>
  <c r="G111" i="4"/>
  <c r="C111" i="4"/>
  <c r="B111" i="4"/>
  <c r="A111" i="4"/>
  <c r="C110" i="4"/>
  <c r="B110" i="4"/>
  <c r="A110" i="4"/>
  <c r="C109" i="4"/>
  <c r="B109" i="4"/>
  <c r="A109" i="4"/>
  <c r="C108" i="4"/>
  <c r="B108" i="4"/>
  <c r="A108" i="4"/>
  <c r="C107" i="4"/>
  <c r="B107" i="4"/>
  <c r="A107" i="4"/>
  <c r="C106" i="4"/>
  <c r="B106" i="4"/>
  <c r="A106" i="4"/>
  <c r="C105" i="4"/>
  <c r="B105" i="4"/>
  <c r="A105" i="4"/>
  <c r="C104" i="4"/>
  <c r="B104" i="4"/>
  <c r="A104" i="4"/>
  <c r="C103" i="4"/>
  <c r="B103" i="4"/>
  <c r="A103" i="4"/>
  <c r="C102" i="4"/>
  <c r="B102" i="4"/>
  <c r="A102" i="4"/>
  <c r="C101" i="4"/>
  <c r="B101" i="4"/>
  <c r="A101" i="4"/>
  <c r="C100" i="4"/>
  <c r="B100" i="4"/>
  <c r="A100" i="4"/>
  <c r="C99" i="4"/>
  <c r="B99" i="4"/>
  <c r="A99" i="4"/>
  <c r="C98" i="4"/>
  <c r="B98" i="4"/>
  <c r="A98" i="4"/>
  <c r="C97" i="4"/>
  <c r="B97" i="4"/>
  <c r="A97" i="4"/>
  <c r="C96" i="4"/>
  <c r="B96" i="4"/>
  <c r="A96" i="4"/>
  <c r="C95" i="4"/>
  <c r="B95" i="4"/>
  <c r="A95" i="4"/>
  <c r="C94" i="4"/>
  <c r="B94" i="4"/>
  <c r="A94" i="4"/>
  <c r="C93" i="4"/>
  <c r="B93" i="4"/>
  <c r="A93" i="4"/>
  <c r="C92" i="4"/>
  <c r="B92" i="4"/>
  <c r="A92" i="4"/>
  <c r="C91" i="4"/>
  <c r="B91" i="4"/>
  <c r="A91" i="4"/>
  <c r="C90" i="4"/>
  <c r="B90" i="4"/>
  <c r="A90" i="4"/>
  <c r="C89" i="4"/>
  <c r="B89" i="4"/>
  <c r="A89" i="4"/>
  <c r="C88" i="4"/>
  <c r="B88" i="4"/>
  <c r="A88" i="4"/>
  <c r="C87" i="4"/>
  <c r="B87" i="4"/>
  <c r="A87" i="4"/>
  <c r="C86" i="4"/>
  <c r="B86" i="4"/>
  <c r="A86" i="4"/>
  <c r="C85" i="4"/>
  <c r="B85" i="4"/>
  <c r="A85" i="4"/>
  <c r="C84" i="4"/>
  <c r="B84" i="4"/>
  <c r="A84" i="4"/>
  <c r="C83" i="4"/>
  <c r="B83" i="4"/>
  <c r="A83" i="4"/>
  <c r="C82" i="4"/>
  <c r="B82" i="4"/>
  <c r="A82" i="4"/>
  <c r="C81" i="4"/>
  <c r="B81" i="4"/>
  <c r="A81" i="4"/>
  <c r="C80" i="4"/>
  <c r="B80" i="4"/>
  <c r="A80" i="4"/>
  <c r="C79" i="4"/>
  <c r="B79" i="4"/>
  <c r="A79" i="4"/>
  <c r="C78" i="4"/>
  <c r="B78" i="4"/>
  <c r="A78" i="4"/>
  <c r="C77" i="4"/>
  <c r="B77" i="4"/>
  <c r="A77" i="4"/>
  <c r="C76" i="4"/>
  <c r="B76" i="4"/>
  <c r="A76" i="4"/>
  <c r="C75" i="4"/>
  <c r="B75" i="4"/>
  <c r="A75" i="4"/>
  <c r="C74" i="4"/>
  <c r="B74" i="4"/>
  <c r="A74" i="4"/>
  <c r="C73" i="4"/>
  <c r="B73" i="4"/>
  <c r="A73" i="4"/>
  <c r="C72" i="4"/>
  <c r="B72" i="4"/>
  <c r="A72" i="4"/>
  <c r="C71" i="4"/>
  <c r="B71" i="4"/>
  <c r="A71" i="4"/>
  <c r="C70" i="4"/>
  <c r="B70" i="4"/>
  <c r="A70" i="4"/>
  <c r="C69" i="4"/>
  <c r="B69" i="4"/>
  <c r="A69" i="4"/>
  <c r="C68" i="4"/>
  <c r="B68" i="4"/>
  <c r="A68" i="4"/>
  <c r="C67" i="4"/>
  <c r="B67" i="4"/>
  <c r="A67" i="4"/>
  <c r="C66" i="4"/>
  <c r="B66" i="4"/>
  <c r="A66" i="4"/>
  <c r="C65" i="4"/>
  <c r="B65" i="4"/>
  <c r="A65" i="4"/>
  <c r="C64" i="4"/>
  <c r="B64" i="4"/>
  <c r="A64" i="4"/>
  <c r="C63" i="4"/>
  <c r="B63" i="4"/>
  <c r="A63" i="4"/>
  <c r="C62" i="4"/>
  <c r="B62" i="4"/>
  <c r="A62" i="4"/>
  <c r="C61" i="4"/>
  <c r="B61" i="4"/>
  <c r="A61" i="4"/>
  <c r="C60" i="4"/>
  <c r="B60" i="4"/>
  <c r="A60" i="4"/>
  <c r="C59" i="4"/>
  <c r="B59" i="4"/>
  <c r="A59" i="4"/>
  <c r="C58" i="4"/>
  <c r="B58" i="4"/>
  <c r="A58" i="4"/>
  <c r="C57" i="4"/>
  <c r="B57" i="4"/>
  <c r="A57" i="4"/>
  <c r="C56" i="4"/>
  <c r="B56" i="4"/>
  <c r="A56" i="4"/>
  <c r="C55" i="4"/>
  <c r="B55" i="4"/>
  <c r="A55" i="4"/>
  <c r="C54" i="4"/>
  <c r="B54" i="4"/>
  <c r="A54" i="4"/>
  <c r="C53" i="4"/>
  <c r="B53" i="4"/>
  <c r="A53" i="4"/>
  <c r="C52" i="4"/>
  <c r="B52" i="4"/>
  <c r="A52" i="4"/>
  <c r="C51" i="4"/>
  <c r="B51" i="4"/>
  <c r="A51" i="4"/>
  <c r="C50" i="4"/>
  <c r="B50" i="4"/>
  <c r="A50" i="4"/>
  <c r="C49" i="4"/>
  <c r="B49" i="4"/>
  <c r="A49" i="4"/>
  <c r="C48" i="4"/>
  <c r="B48" i="4"/>
  <c r="A48" i="4"/>
  <c r="C47" i="4"/>
  <c r="B47" i="4"/>
  <c r="A47" i="4"/>
  <c r="C46" i="4"/>
  <c r="B46" i="4"/>
  <c r="A46" i="4"/>
  <c r="C45" i="4"/>
  <c r="B45" i="4"/>
  <c r="A45" i="4"/>
  <c r="C44" i="4"/>
  <c r="B44" i="4"/>
  <c r="A44" i="4"/>
  <c r="C43" i="4"/>
  <c r="B43" i="4"/>
  <c r="A43" i="4"/>
  <c r="C42" i="4"/>
  <c r="B42" i="4"/>
  <c r="A42" i="4"/>
  <c r="C41" i="4"/>
  <c r="B41" i="4"/>
  <c r="A41" i="4"/>
  <c r="C40" i="4"/>
  <c r="B40" i="4"/>
  <c r="A40" i="4"/>
  <c r="C39" i="4"/>
  <c r="B39" i="4"/>
  <c r="A39" i="4"/>
  <c r="C38" i="4"/>
  <c r="B38" i="4"/>
  <c r="A38" i="4"/>
  <c r="C37" i="4"/>
  <c r="B37" i="4"/>
  <c r="A37" i="4"/>
  <c r="C36" i="4"/>
  <c r="B36" i="4"/>
  <c r="A36" i="4"/>
  <c r="C35" i="4"/>
  <c r="B35" i="4"/>
  <c r="A35" i="4"/>
  <c r="C34" i="4"/>
  <c r="B34" i="4"/>
  <c r="A34" i="4"/>
  <c r="C33" i="4"/>
  <c r="B33" i="4"/>
  <c r="A33" i="4"/>
  <c r="C32" i="4"/>
  <c r="B32" i="4"/>
  <c r="A32" i="4"/>
  <c r="C31" i="4"/>
  <c r="B31" i="4"/>
  <c r="A31" i="4"/>
  <c r="C30" i="4"/>
  <c r="B30" i="4"/>
  <c r="A30" i="4"/>
  <c r="C29" i="4"/>
  <c r="B29" i="4"/>
  <c r="A29" i="4"/>
  <c r="C28" i="4"/>
  <c r="B28" i="4"/>
  <c r="A28" i="4"/>
  <c r="C27" i="4"/>
  <c r="B27" i="4"/>
  <c r="A27" i="4"/>
  <c r="C26" i="4"/>
  <c r="B26" i="4"/>
  <c r="A26" i="4"/>
  <c r="C25" i="4"/>
  <c r="B25" i="4"/>
  <c r="A25" i="4"/>
  <c r="C24" i="4"/>
  <c r="B24" i="4"/>
  <c r="A24" i="4"/>
  <c r="C23" i="4"/>
  <c r="B23" i="4"/>
  <c r="A23" i="4"/>
  <c r="C22" i="4"/>
  <c r="B22" i="4"/>
  <c r="A22" i="4"/>
  <c r="C21" i="4"/>
  <c r="B21" i="4"/>
  <c r="A21" i="4"/>
  <c r="C20" i="4"/>
  <c r="B20" i="4"/>
  <c r="A20" i="4"/>
  <c r="C19" i="4"/>
  <c r="B19" i="4"/>
  <c r="A19" i="4"/>
  <c r="C18" i="4"/>
  <c r="B18" i="4"/>
  <c r="A18" i="4"/>
  <c r="C17" i="4"/>
  <c r="B17" i="4"/>
  <c r="A17" i="4"/>
  <c r="C16" i="4"/>
  <c r="B16" i="4"/>
  <c r="A16" i="4"/>
  <c r="F15" i="4"/>
  <c r="E15" i="4"/>
  <c r="D15" i="4"/>
  <c r="C15" i="4"/>
  <c r="B15" i="4"/>
  <c r="A15" i="4"/>
  <c r="D134" i="3"/>
  <c r="G134" i="4" s="1"/>
  <c r="D133" i="3"/>
  <c r="D132" i="3"/>
  <c r="G132" i="4" s="1"/>
  <c r="D131" i="3"/>
  <c r="D130" i="3"/>
  <c r="D129" i="3"/>
  <c r="G129" i="4" s="1"/>
  <c r="D128" i="3"/>
  <c r="G128" i="4" s="1"/>
  <c r="D127" i="3"/>
  <c r="G127" i="4" s="1"/>
  <c r="D126" i="3"/>
  <c r="D125" i="3"/>
  <c r="D124" i="3"/>
  <c r="G124" i="4" s="1"/>
  <c r="D123" i="3"/>
  <c r="D122" i="3"/>
  <c r="G122" i="4" s="1"/>
  <c r="D121" i="3"/>
  <c r="D120" i="3"/>
  <c r="G120" i="4" s="1"/>
  <c r="D119" i="3"/>
  <c r="D118" i="3"/>
  <c r="D117" i="3"/>
  <c r="G117" i="4" s="1"/>
  <c r="D116" i="3"/>
  <c r="G116" i="4" s="1"/>
  <c r="D115" i="3"/>
  <c r="G115" i="4" s="1"/>
  <c r="D114" i="3"/>
  <c r="D113" i="3"/>
  <c r="D112" i="3"/>
  <c r="G112" i="4" s="1"/>
  <c r="D111" i="3"/>
  <c r="D110" i="3"/>
  <c r="G110" i="4" s="1"/>
  <c r="D109" i="3"/>
  <c r="D108" i="3"/>
  <c r="G108" i="4" s="1"/>
  <c r="D107" i="3"/>
  <c r="D106" i="3"/>
  <c r="D105" i="3"/>
  <c r="G105" i="4" s="1"/>
  <c r="D104" i="3"/>
  <c r="G104" i="4" s="1"/>
  <c r="D103" i="3"/>
  <c r="G103" i="4" s="1"/>
  <c r="D102" i="3"/>
  <c r="D101" i="3"/>
  <c r="D100" i="3"/>
  <c r="G100" i="4" s="1"/>
  <c r="D99" i="3"/>
  <c r="G99" i="4" s="1"/>
  <c r="D98" i="3"/>
  <c r="G98" i="4" s="1"/>
  <c r="D97" i="3"/>
  <c r="D96" i="3"/>
  <c r="G96" i="4" s="1"/>
  <c r="D95" i="3"/>
  <c r="D94" i="3"/>
  <c r="D93" i="3"/>
  <c r="G93" i="4" s="1"/>
  <c r="D92" i="3"/>
  <c r="G92" i="4" s="1"/>
  <c r="D91" i="3"/>
  <c r="G91" i="4" s="1"/>
  <c r="D90" i="3"/>
  <c r="D89" i="3"/>
  <c r="D88" i="3"/>
  <c r="G88" i="4" s="1"/>
  <c r="D87" i="3"/>
  <c r="D86" i="3"/>
  <c r="D85" i="3"/>
  <c r="D84" i="3"/>
  <c r="G84" i="4" s="1"/>
  <c r="D83" i="3"/>
  <c r="D82" i="3"/>
  <c r="D81" i="3"/>
  <c r="G81" i="4" s="1"/>
  <c r="D80" i="3"/>
  <c r="G80" i="4" s="1"/>
  <c r="D79" i="3"/>
  <c r="G79" i="4" s="1"/>
  <c r="D78" i="3"/>
  <c r="D77" i="3"/>
  <c r="D76" i="3"/>
  <c r="G76" i="4" s="1"/>
  <c r="D75" i="3"/>
  <c r="G75" i="4" s="1"/>
  <c r="D74" i="3"/>
  <c r="G74" i="4" s="1"/>
  <c r="D73" i="3"/>
  <c r="D72" i="3"/>
  <c r="G72" i="4" s="1"/>
  <c r="D71" i="3"/>
  <c r="D70" i="3"/>
  <c r="D69" i="3"/>
  <c r="G69" i="4" s="1"/>
  <c r="D68" i="3"/>
  <c r="G68" i="4" s="1"/>
  <c r="D67" i="3"/>
  <c r="G67" i="4" s="1"/>
  <c r="D66" i="3"/>
  <c r="D65" i="3"/>
  <c r="D64" i="3"/>
  <c r="G64" i="4" s="1"/>
  <c r="D63" i="3"/>
  <c r="G63" i="4" s="1"/>
  <c r="D62" i="3"/>
  <c r="G62" i="4" s="1"/>
  <c r="D61" i="3"/>
  <c r="D60" i="3"/>
  <c r="G60" i="4" s="1"/>
  <c r="D59" i="3"/>
  <c r="D58" i="3"/>
  <c r="D57" i="3"/>
  <c r="G57" i="4" s="1"/>
  <c r="D56" i="3"/>
  <c r="G56" i="4" s="1"/>
  <c r="D55" i="3"/>
  <c r="G55" i="4" s="1"/>
  <c r="D54" i="3"/>
  <c r="D53" i="3"/>
  <c r="D52" i="3"/>
  <c r="G52" i="4" s="1"/>
  <c r="D15" i="3"/>
  <c r="G15" i="4" s="1"/>
  <c r="E58" i="4" l="1"/>
  <c r="E70" i="4"/>
  <c r="E82" i="4"/>
  <c r="E94" i="4"/>
  <c r="E106" i="4"/>
  <c r="E118" i="4"/>
  <c r="E130" i="4"/>
  <c r="D101" i="4"/>
  <c r="D113" i="4"/>
  <c r="D125" i="4"/>
  <c r="E101" i="4"/>
  <c r="E127" i="4"/>
  <c r="E115" i="4"/>
  <c r="D127" i="4"/>
  <c r="G101" i="4"/>
  <c r="E55" i="4"/>
  <c r="G106" i="4"/>
  <c r="E83" i="4"/>
  <c r="E107" i="4"/>
  <c r="E79" i="4"/>
  <c r="E71" i="4"/>
  <c r="E95" i="4"/>
  <c r="E131" i="4"/>
  <c r="G70" i="4"/>
  <c r="D53" i="4"/>
  <c r="F53" i="4" s="1"/>
  <c r="D65" i="4"/>
  <c r="D77" i="4"/>
  <c r="D89" i="4"/>
  <c r="D91" i="4"/>
  <c r="E65" i="4"/>
  <c r="E91" i="4"/>
  <c r="E59" i="4"/>
  <c r="E119" i="4"/>
  <c r="G65" i="4"/>
  <c r="D55" i="4"/>
  <c r="D85" i="4"/>
  <c r="D16" i="3"/>
  <c r="E16" i="4" s="1"/>
  <c r="E63" i="4"/>
  <c r="E75" i="4"/>
  <c r="E87" i="4"/>
  <c r="E99" i="4"/>
  <c r="E111" i="4"/>
  <c r="E123" i="4"/>
  <c r="E72" i="4"/>
  <c r="G82" i="4"/>
  <c r="E108" i="4"/>
  <c r="G118" i="4"/>
  <c r="D86" i="4"/>
  <c r="F86" i="4" s="1"/>
  <c r="D72" i="4"/>
  <c r="D108" i="4"/>
  <c r="E53" i="4"/>
  <c r="D79" i="4"/>
  <c r="E89" i="4"/>
  <c r="D115" i="4"/>
  <c r="E125" i="4"/>
  <c r="D121" i="4"/>
  <c r="F121" i="4" s="1"/>
  <c r="G53" i="4"/>
  <c r="E54" i="4"/>
  <c r="E126" i="4"/>
  <c r="D96" i="4"/>
  <c r="D132" i="4"/>
  <c r="E60" i="4"/>
  <c r="E96" i="4"/>
  <c r="D67" i="4"/>
  <c r="E77" i="4"/>
  <c r="D103" i="4"/>
  <c r="E113" i="4"/>
  <c r="D61" i="4"/>
  <c r="D133" i="4"/>
  <c r="E78" i="4"/>
  <c r="E102" i="4"/>
  <c r="E132" i="4"/>
  <c r="E67" i="4"/>
  <c r="G77" i="4"/>
  <c r="G87" i="4"/>
  <c r="E103" i="4"/>
  <c r="G113" i="4"/>
  <c r="G123" i="4"/>
  <c r="D73" i="4"/>
  <c r="D97" i="4"/>
  <c r="F101" i="4"/>
  <c r="E66" i="4"/>
  <c r="E114" i="4"/>
  <c r="D84" i="4"/>
  <c r="F84" i="4" s="1"/>
  <c r="D120" i="4"/>
  <c r="D109" i="4"/>
  <c r="G89" i="4"/>
  <c r="G125" i="4"/>
  <c r="E90" i="4"/>
  <c r="D60" i="4"/>
  <c r="G58" i="4"/>
  <c r="E84" i="4"/>
  <c r="G94" i="4"/>
  <c r="E120" i="4"/>
  <c r="G130" i="4"/>
  <c r="D110" i="4"/>
  <c r="D56" i="4"/>
  <c r="G59" i="4"/>
  <c r="E61" i="4"/>
  <c r="D68" i="4"/>
  <c r="G71" i="4"/>
  <c r="E73" i="4"/>
  <c r="D80" i="4"/>
  <c r="G83" i="4"/>
  <c r="E85" i="4"/>
  <c r="F85" i="4" s="1"/>
  <c r="D92" i="4"/>
  <c r="G95" i="4"/>
  <c r="E97" i="4"/>
  <c r="D104" i="4"/>
  <c r="G107" i="4"/>
  <c r="E109" i="4"/>
  <c r="D116" i="4"/>
  <c r="G119" i="4"/>
  <c r="E121" i="4"/>
  <c r="D128" i="4"/>
  <c r="G131" i="4"/>
  <c r="E133" i="4"/>
  <c r="G54" i="4"/>
  <c r="E56" i="4"/>
  <c r="D63" i="4"/>
  <c r="G66" i="4"/>
  <c r="E68" i="4"/>
  <c r="D75" i="4"/>
  <c r="G78" i="4"/>
  <c r="E80" i="4"/>
  <c r="D87" i="4"/>
  <c r="G90" i="4"/>
  <c r="E92" i="4"/>
  <c r="D99" i="4"/>
  <c r="G102" i="4"/>
  <c r="E104" i="4"/>
  <c r="D111" i="4"/>
  <c r="G114" i="4"/>
  <c r="E116" i="4"/>
  <c r="D123" i="4"/>
  <c r="G126" i="4"/>
  <c r="E128" i="4"/>
  <c r="D98" i="4"/>
  <c r="D122" i="4"/>
  <c r="D134" i="4"/>
  <c r="D58" i="4"/>
  <c r="F58" i="4" s="1"/>
  <c r="G61" i="4"/>
  <c r="D70" i="4"/>
  <c r="G73" i="4"/>
  <c r="D82" i="4"/>
  <c r="F82" i="4" s="1"/>
  <c r="G85" i="4"/>
  <c r="D94" i="4"/>
  <c r="G97" i="4"/>
  <c r="D106" i="4"/>
  <c r="F106" i="4" s="1"/>
  <c r="G109" i="4"/>
  <c r="D118" i="4"/>
  <c r="F118" i="4" s="1"/>
  <c r="G121" i="4"/>
  <c r="D130" i="4"/>
  <c r="F130" i="4" s="1"/>
  <c r="G133" i="4"/>
  <c r="D62" i="4"/>
  <c r="D74" i="4"/>
  <c r="D57" i="4"/>
  <c r="E62" i="4"/>
  <c r="D69" i="4"/>
  <c r="E74" i="4"/>
  <c r="D81" i="4"/>
  <c r="E86" i="4"/>
  <c r="D93" i="4"/>
  <c r="E98" i="4"/>
  <c r="D105" i="4"/>
  <c r="E110" i="4"/>
  <c r="D117" i="4"/>
  <c r="E122" i="4"/>
  <c r="D129" i="4"/>
  <c r="E134" i="4"/>
  <c r="E57" i="4"/>
  <c r="D64" i="4"/>
  <c r="E69" i="4"/>
  <c r="D76" i="4"/>
  <c r="E81" i="4"/>
  <c r="D88" i="4"/>
  <c r="E93" i="4"/>
  <c r="D100" i="4"/>
  <c r="E105" i="4"/>
  <c r="D112" i="4"/>
  <c r="E117" i="4"/>
  <c r="D124" i="4"/>
  <c r="E129" i="4"/>
  <c r="D59" i="4"/>
  <c r="E64" i="4"/>
  <c r="D71" i="4"/>
  <c r="E76" i="4"/>
  <c r="D83" i="4"/>
  <c r="G86" i="4"/>
  <c r="E88" i="4"/>
  <c r="D95" i="4"/>
  <c r="E100" i="4"/>
  <c r="D107" i="4"/>
  <c r="E112" i="4"/>
  <c r="D119" i="4"/>
  <c r="E124" i="4"/>
  <c r="D131" i="4"/>
  <c r="D54" i="4"/>
  <c r="D66" i="4"/>
  <c r="D78" i="4"/>
  <c r="D90" i="4"/>
  <c r="D102" i="4"/>
  <c r="D114" i="4"/>
  <c r="D126" i="4"/>
  <c r="F70" i="4" l="1"/>
  <c r="F113" i="4"/>
  <c r="F125" i="4"/>
  <c r="F54" i="4"/>
  <c r="F71" i="4"/>
  <c r="F103" i="4"/>
  <c r="F115" i="4"/>
  <c r="F131" i="4"/>
  <c r="F116" i="4"/>
  <c r="F68" i="4"/>
  <c r="F79" i="4"/>
  <c r="F119" i="4"/>
  <c r="F69" i="4"/>
  <c r="F94" i="4"/>
  <c r="F89" i="4"/>
  <c r="F91" i="4"/>
  <c r="F107" i="4"/>
  <c r="F111" i="4"/>
  <c r="F123" i="4"/>
  <c r="F124" i="4"/>
  <c r="F65" i="4"/>
  <c r="F127" i="4"/>
  <c r="F99" i="4"/>
  <c r="F66" i="4"/>
  <c r="F55" i="4"/>
  <c r="F83" i="4"/>
  <c r="F128" i="4"/>
  <c r="F80" i="4"/>
  <c r="D17" i="3"/>
  <c r="D18" i="3" s="1"/>
  <c r="F61" i="4"/>
  <c r="F78" i="4"/>
  <c r="F92" i="4"/>
  <c r="F87" i="4"/>
  <c r="F59" i="4"/>
  <c r="F133" i="4"/>
  <c r="F75" i="4"/>
  <c r="F126" i="4"/>
  <c r="D16" i="4"/>
  <c r="F16" i="4" s="1"/>
  <c r="G16" i="4" s="1"/>
  <c r="F109" i="4"/>
  <c r="F114" i="4"/>
  <c r="F112" i="4"/>
  <c r="F129" i="4"/>
  <c r="F57" i="4"/>
  <c r="F104" i="4"/>
  <c r="F56" i="4"/>
  <c r="F77" i="4"/>
  <c r="F102" i="4"/>
  <c r="F95" i="4"/>
  <c r="F63" i="4"/>
  <c r="F97" i="4"/>
  <c r="F67" i="4"/>
  <c r="F90" i="4"/>
  <c r="F88" i="4"/>
  <c r="F105" i="4"/>
  <c r="F120" i="4"/>
  <c r="F73" i="4"/>
  <c r="F132" i="4"/>
  <c r="F96" i="4"/>
  <c r="F108" i="4"/>
  <c r="F72" i="4"/>
  <c r="F60" i="4"/>
  <c r="F100" i="4"/>
  <c r="F74" i="4"/>
  <c r="F110" i="4"/>
  <c r="F117" i="4"/>
  <c r="F62" i="4"/>
  <c r="F93" i="4"/>
  <c r="F122" i="4"/>
  <c r="F64" i="4"/>
  <c r="F98" i="4"/>
  <c r="F76" i="4"/>
  <c r="F134" i="4"/>
  <c r="F81" i="4"/>
  <c r="D17" i="4" l="1"/>
  <c r="E17" i="4"/>
  <c r="E18" i="4"/>
  <c r="D18" i="4"/>
  <c r="D19" i="3"/>
  <c r="F17" i="4" l="1"/>
  <c r="G17" i="4" s="1"/>
  <c r="D20" i="3"/>
  <c r="E19" i="4"/>
  <c r="D19" i="4"/>
  <c r="F18" i="4"/>
  <c r="G18" i="4" s="1"/>
  <c r="F19" i="4" l="1"/>
  <c r="G19" i="4" s="1"/>
  <c r="D21" i="3"/>
  <c r="E20" i="4"/>
  <c r="D20" i="4"/>
  <c r="E21" i="4" l="1"/>
  <c r="D21" i="4"/>
  <c r="D22" i="3"/>
  <c r="F20" i="4"/>
  <c r="G20" i="4" s="1"/>
  <c r="F21" i="4" l="1"/>
  <c r="G21" i="4" s="1"/>
  <c r="E22" i="4"/>
  <c r="D22" i="4"/>
  <c r="D23" i="3"/>
  <c r="E23" i="4" l="1"/>
  <c r="D23" i="4"/>
  <c r="D24" i="3"/>
  <c r="F22" i="4"/>
  <c r="G22" i="4" s="1"/>
  <c r="D25" i="3" l="1"/>
  <c r="D24" i="4"/>
  <c r="E24" i="4"/>
  <c r="F23" i="4"/>
  <c r="G23" i="4" s="1"/>
  <c r="F24" i="4" l="1"/>
  <c r="G24" i="4" s="1"/>
  <c r="D25" i="4"/>
  <c r="D26" i="3"/>
  <c r="E25" i="4"/>
  <c r="F25" i="4" l="1"/>
  <c r="G25" i="4" s="1"/>
  <c r="E26" i="4"/>
  <c r="D26" i="4"/>
  <c r="F26" i="4" s="1"/>
  <c r="G26" i="4" s="1"/>
  <c r="D27" i="3"/>
  <c r="D28" i="3" l="1"/>
  <c r="E27" i="4"/>
  <c r="D27" i="4"/>
  <c r="F27" i="4" l="1"/>
  <c r="G27" i="4" s="1"/>
  <c r="E28" i="4"/>
  <c r="D29" i="3"/>
  <c r="D28" i="4"/>
  <c r="D30" i="3" l="1"/>
  <c r="E29" i="4"/>
  <c r="D29" i="4"/>
  <c r="F28" i="4"/>
  <c r="G28" i="4" s="1"/>
  <c r="F29" i="4" l="1"/>
  <c r="G29" i="4" s="1"/>
  <c r="E30" i="4"/>
  <c r="D30" i="4"/>
  <c r="D31" i="3"/>
  <c r="F30" i="4" l="1"/>
  <c r="G30" i="4" s="1"/>
  <c r="D32" i="3"/>
  <c r="D31" i="4"/>
  <c r="E31" i="4"/>
  <c r="F31" i="4" l="1"/>
  <c r="G31" i="4" s="1"/>
  <c r="E32" i="4"/>
  <c r="D32" i="4"/>
  <c r="F32" i="4" s="1"/>
  <c r="G32" i="4" s="1"/>
  <c r="D33" i="3"/>
  <c r="E33" i="4" l="1"/>
  <c r="D33" i="4"/>
  <c r="D34" i="3"/>
  <c r="E34" i="4" l="1"/>
  <c r="D34" i="4"/>
  <c r="D35" i="3"/>
  <c r="F33" i="4"/>
  <c r="G33" i="4" s="1"/>
  <c r="F34" i="4" l="1"/>
  <c r="G34" i="4" s="1"/>
  <c r="E35" i="4"/>
  <c r="D35" i="4"/>
  <c r="D36" i="3"/>
  <c r="F35" i="4" l="1"/>
  <c r="G35" i="4" s="1"/>
  <c r="D37" i="3"/>
  <c r="E36" i="4"/>
  <c r="D36" i="4"/>
  <c r="D37" i="4" l="1"/>
  <c r="E37" i="4"/>
  <c r="D38" i="3"/>
  <c r="F36" i="4"/>
  <c r="G36" i="4" s="1"/>
  <c r="D39" i="3" l="1"/>
  <c r="E38" i="4"/>
  <c r="D38" i="4"/>
  <c r="F38" i="4" s="1"/>
  <c r="G38" i="4" s="1"/>
  <c r="F37" i="4"/>
  <c r="G37" i="4" s="1"/>
  <c r="D40" i="3" l="1"/>
  <c r="E39" i="4"/>
  <c r="D39" i="4"/>
  <c r="F39" i="4" s="1"/>
  <c r="G39" i="4" s="1"/>
  <c r="E40" i="4" l="1"/>
  <c r="D40" i="4"/>
  <c r="D41" i="3"/>
  <c r="F40" i="4" l="1"/>
  <c r="G40" i="4" s="1"/>
  <c r="D42" i="3"/>
  <c r="D41" i="4"/>
  <c r="E41" i="4"/>
  <c r="F41" i="4" l="1"/>
  <c r="G41" i="4" s="1"/>
  <c r="E42" i="4"/>
  <c r="D42" i="4"/>
  <c r="D43" i="3"/>
  <c r="F42" i="4" l="1"/>
  <c r="G42" i="4" s="1"/>
  <c r="D44" i="3"/>
  <c r="E43" i="4"/>
  <c r="D43" i="4"/>
  <c r="F43" i="4" l="1"/>
  <c r="G43" i="4" s="1"/>
  <c r="E44" i="4"/>
  <c r="D44" i="4"/>
  <c r="F44" i="4" s="1"/>
  <c r="G44" i="4" s="1"/>
  <c r="D45" i="3"/>
  <c r="E45" i="4" l="1"/>
  <c r="D45" i="4"/>
  <c r="F45" i="4" s="1"/>
  <c r="G45" i="4" s="1"/>
  <c r="D46" i="3"/>
  <c r="E46" i="4" l="1"/>
  <c r="D46" i="4"/>
  <c r="F46" i="4" s="1"/>
  <c r="G46" i="4" s="1"/>
  <c r="D47" i="3"/>
  <c r="E47" i="4" l="1"/>
  <c r="D47" i="4"/>
  <c r="D48" i="3"/>
  <c r="F47" i="4" l="1"/>
  <c r="G47" i="4" s="1"/>
  <c r="D49" i="3"/>
  <c r="E48" i="4"/>
  <c r="D48" i="4"/>
  <c r="F48" i="4" l="1"/>
  <c r="G48" i="4" s="1"/>
  <c r="D49" i="4"/>
  <c r="D50" i="3"/>
  <c r="E49" i="4"/>
  <c r="E50" i="4" l="1"/>
  <c r="D50" i="4"/>
  <c r="D51" i="3"/>
  <c r="F49" i="4"/>
  <c r="G49" i="4" s="1"/>
  <c r="E51" i="4" l="1"/>
  <c r="D51" i="4"/>
  <c r="E52" i="4"/>
  <c r="D52" i="4"/>
  <c r="F16" i="3"/>
  <c r="F21" i="3"/>
  <c r="F50" i="4"/>
  <c r="G50" i="4" s="1"/>
  <c r="F51" i="4" l="1"/>
  <c r="G51" i="4" s="1"/>
  <c r="F52" i="4"/>
  <c r="J7" i="4"/>
  <c r="J9" i="4" l="1"/>
  <c r="J8" i="4"/>
  <c r="J11" i="4" s="1"/>
  <c r="F26" i="3"/>
  <c r="H8" i="5"/>
  <c r="B8" i="5" l="1"/>
  <c r="K28" i="5"/>
  <c r="B22" i="5"/>
  <c r="K8" i="5"/>
  <c r="E8" i="5" l="1"/>
  <c r="B28" i="5"/>
  <c r="E28" i="5" s="1"/>
  <c r="H28" i="5" s="1"/>
  <c r="B13" i="5"/>
</calcChain>
</file>

<file path=xl/sharedStrings.xml><?xml version="1.0" encoding="utf-8"?>
<sst xmlns="http://schemas.openxmlformats.org/spreadsheetml/2006/main" count="171" uniqueCount="162">
  <si>
    <t>GUÍA DE USO  |  BETA DE UNA ACCIÓN</t>
  </si>
  <si>
    <t>01 / Comienza aquí  ·  Plantilla educativa gratuita · InfoExperiencia</t>
  </si>
  <si>
    <t>CALCULA LA SENSIBILIDAD DE UNA ACCIÓN FRENTE A SU ÍNDICE</t>
  </si>
  <si>
    <t>Usa 37 precios mensuales simulados (36 rendimientos) de Acción Alfa. Los seis primeros rendimientos coinciden con el ejemplo del artículo. Todo es ficticio.</t>
  </si>
  <si>
    <t>PASOS PARA TRABAJAR CON TUS DATOS</t>
  </si>
  <si>
    <t>1  |  PREPARA LA CAPTURA</t>
  </si>
  <si>
    <t>Abre «03_Datos». Reemplaza el nombre de la acción, el índice, la frecuencia y el origen de los datos en las celdas color crema.</t>
  </si>
  <si>
    <t>2  |  BORRA EL EJEMPLO</t>
  </si>
  <si>
    <t>Selecciona únicamente A15:C134 de «03_Datos». Elimina los precios y las fechas de ejemplo. No borres la columna D ni las otras hojas.</t>
  </si>
  <si>
    <t>3  |  PEGA TUS SERIES</t>
  </si>
  <si>
    <t>Coloca fechas reales crecientes en A y precios positivos en B y C, sin filas vacías. Las fechas deben coincidir entre acción e índice y respetar la frecuencia elegida; revisa las alertas de cadencia y valores atípicos.</t>
  </si>
  <si>
    <t>4  |  CONSULTA RESULTADOS</t>
  </si>
  <si>
    <t>Revisa que «03_Datos» no tenga alertas. «04_Calculos» obtiene rendimientos y «05_Resultados» presenta beta, R², número de períodos y advertencias.</t>
  </si>
  <si>
    <t>LECTURA Y REGLAS DE OPERACIÓN</t>
  </si>
  <si>
    <t>COLOR CREMA</t>
  </si>
  <si>
    <t>Editable: solo reemplaza estas entradas en «03_Datos».</t>
  </si>
  <si>
    <t>AZUL / GRIS</t>
  </si>
  <si>
    <t>Celdas calculadas: no escribir encima de sus fórmulas.</t>
  </si>
  <si>
    <t>CAPACIDAD</t>
  </si>
  <si>
    <t>Hasta 120 precios (119 rendimientos); para interpretar con más confianza se sugieren 24 rendimientos o más, sin garantía de precisión.</t>
  </si>
  <si>
    <t>MUESTRAS CORTAS</t>
  </si>
  <si>
    <t>Con menos de 3 rendimientos no se informa beta. De 3 a 23 se muestra como cálculo exploratorio con advertencia.</t>
  </si>
  <si>
    <t>CONTROL DE RIESGO</t>
  </si>
  <si>
    <t>Beta mide sensibilidad histórica, no pronostica retornos. Si ves CADENCIA, corrige intervalos; si ves ATÍPICO, revisa saltos de precio superiores a 10× o inferiores a 0,1×.</t>
  </si>
  <si>
    <t>COMPATIBILIDAD</t>
  </si>
  <si>
    <t>Archivo sin macros, conexiones, funciones dinámicas ni vínculos a otros libros. Excel de escritorio; nombres de funciones se muestran en la interfaz según idioma.</t>
  </si>
  <si>
    <t>DATOS REALES</t>
  </si>
  <si>
    <t>Utiliza cierres o precios ajustados de forma coherente (eventos societarios y dividendos). Se deben documentar fuente, índice, período y periodicidad.</t>
  </si>
  <si>
    <t>CALIDAD DEL EJEMPLO</t>
  </si>
  <si>
    <t>Los datos simulados reproducen beta 1,250 y R² 0,965 en 36 rendimientos; no corresponden a cotizaciones bursátiles reales.</t>
  </si>
  <si>
    <t>InfoExperiencia · Recurso educativo y gratuito. No constituye una recomendación de inversión.</t>
  </si>
  <si>
    <t>GLOSARIO FINANCIERO</t>
  </si>
  <si>
    <t>02 / Conceptos que aparecen en la plantilla</t>
  </si>
  <si>
    <t>TÉRMINOS PARA LEER EL ARCHIVO</t>
  </si>
  <si>
    <t>Acción</t>
  </si>
  <si>
    <t>Título de propiedad de una sociedad; aquí se analiza su sensibilidad frente a un índice bursátil.</t>
  </si>
  <si>
    <t>Índice bursátil</t>
  </si>
  <si>
    <t>Referencia que representa el desempeño de una parte de un mercado accionario.</t>
  </si>
  <si>
    <t>Precio histórico</t>
  </si>
  <si>
    <t>Valor observado de una acción o nivel del índice en una fecha concreta.</t>
  </si>
  <si>
    <t>Precio ajustado</t>
  </si>
  <si>
    <t>Serie que incorpora determinados eventos corporativos; verifica la metodología del proveedor.</t>
  </si>
  <si>
    <t>Rendimiento</t>
  </si>
  <si>
    <t>Variación relativa entre dos precios consecutivos: precio actual / anterior − 1.</t>
  </si>
  <si>
    <t>Rentabilidad total</t>
  </si>
  <si>
    <t>Rendimiento que incluye cambios de precio y distribuciones como dividendos, según la metodología usada.</t>
  </si>
  <si>
    <t>Mercado de referencia</t>
  </si>
  <si>
    <t>Índice frente al cual se estima la sensibilidad de los rendimientos de la acción.</t>
  </si>
  <si>
    <t>Coeficiente beta (β)</t>
  </si>
  <si>
    <t>Pendiente de la regresión de los rendimientos de la acción respecto a los del índice.</t>
  </si>
  <si>
    <t>Riesgo sistemático</t>
  </si>
  <si>
    <t>Exposición a movimientos generales del mercado que no se elimina solo con diversificación.</t>
  </si>
  <si>
    <t>Riesgo específico</t>
  </si>
  <si>
    <t>Variaciones asociadas a circunstancias particulares de una empresa.</t>
  </si>
  <si>
    <t>Covarianza muestral</t>
  </si>
  <si>
    <t>Medida de cómo se mueven conjuntamente dos series respecto a sus promedios.</t>
  </si>
  <si>
    <t>Varianza muestral</t>
  </si>
  <si>
    <t>Dispersión de una serie de rendimientos respecto a su promedio; utiliza n−1.</t>
  </si>
  <si>
    <t>Regresión lineal</t>
  </si>
  <si>
    <t>Modelo que estima la relación lineal entre rendimientos de una acción y de un índice.</t>
  </si>
  <si>
    <t>Pendiente</t>
  </si>
  <si>
    <t>Cambio estimado en el rendimiento de la acción por un cambio de una unidad en el del índice.</t>
  </si>
  <si>
    <t>Intercepto (α)</t>
  </si>
  <si>
    <t>Término constante de la regresión; no es una garantía de rentabilidad.</t>
  </si>
  <si>
    <t>Residual (ε)</t>
  </si>
  <si>
    <t>Diferencia entre el rendimiento observado y el calculado por la recta de regresión.</t>
  </si>
  <si>
    <t>Coeficiente R²</t>
  </si>
  <si>
    <t>Proporción de variación histórica de la acción explicada por este modelo lineal.</t>
  </si>
  <si>
    <t>Volatilidad</t>
  </si>
  <si>
    <t>Dispersión de los rendimientos, comúnmente medida mediante desviación estándar.</t>
  </si>
  <si>
    <t>Observación válida</t>
  </si>
  <si>
    <t>Pareja de rendimientos numéricos de acción e índice para la misma fecha.</t>
  </si>
  <si>
    <t>Frecuencia</t>
  </si>
  <si>
    <t>Separación temporal de los datos, como mensual, semanal o diaria.</t>
  </si>
  <si>
    <t>Muestra</t>
  </si>
  <si>
    <t>Conjunto de rendimientos utilizados para estimar beta y R².</t>
  </si>
  <si>
    <t>Serie continua</t>
  </si>
  <si>
    <t>Fechas y precios organizados cronológicamente sin filas vacías intermedias.</t>
  </si>
  <si>
    <t>CAPM</t>
  </si>
  <si>
    <t>Modelo que utiliza beta y una prima de riesgo de mercado para estimar un rendimiento requerido.</t>
  </si>
  <si>
    <t>Evento corporativo</t>
  </si>
  <si>
    <t>Dividendo, desdoblamiento u operación que puede exigir ajuste de precios.</t>
  </si>
  <si>
    <t>Validación de datos</t>
  </si>
  <si>
    <t>Control de captura para reducir errores de fecha, precio o estructura.</t>
  </si>
  <si>
    <t>Origen de los datos</t>
  </si>
  <si>
    <t>Proveedor o documento del que proceden los precios; en el ejemplo es una simulación.</t>
  </si>
  <si>
    <t>SLOPE / PENDIENTE</t>
  </si>
  <si>
    <t>Función de Excel que calcula la pendiente de una regresión lineal.</t>
  </si>
  <si>
    <t>RSQ / COEFICIENTE.R2</t>
  </si>
  <si>
    <t>Función de Excel que calcula el coeficiente de determinación en una regresión simple.</t>
  </si>
  <si>
    <t>COVARIANCE.S / COVARIANZA.M</t>
  </si>
  <si>
    <t>Función para covarianza muestral en Excel.</t>
  </si>
  <si>
    <t>VAR.S</t>
  </si>
  <si>
    <t>Función para la varianza muestral en Excel.</t>
  </si>
  <si>
    <t>Alertas de cadencia y atípicos</t>
  </si>
  <si>
    <t>CADENCIA: intervalo entre fechas incongruente con la frecuencia elegida (control aproximado). ATÍPICO: salto de precio superior a 10× o inferior a 0,1×; revisar ajustes y fuente.</t>
  </si>
  <si>
    <t>REFERENCIAS PARA EL MÉTODO</t>
  </si>
  <si>
    <t>CFA Institute — https://www.cfainstitute.org/insights/professional-learning/refresher-readings/2026/portfolio-risk-return-part-2</t>
  </si>
  <si>
    <t>NYU Stern — https://pages.stern.nyu.edu/~adamodar/</t>
  </si>
  <si>
    <t>Microsoft — https://support.microsoft.com/es-es/excel</t>
  </si>
  <si>
    <t>CAPTURA DE PRECIOS</t>
  </si>
  <si>
    <t>03 / Datos editables · ejemplo simulado · sin conexión externa</t>
  </si>
  <si>
    <t>ACCIÓN (editable)</t>
  </si>
  <si>
    <t>ÍNDICE (editable)</t>
  </si>
  <si>
    <t>FRECUENCIA</t>
  </si>
  <si>
    <t>Acción Alfa</t>
  </si>
  <si>
    <t>Índice Mercado Alfa</t>
  </si>
  <si>
    <t>Mensual</t>
  </si>
  <si>
    <t>FUENTE / ORIGEN (editable)</t>
  </si>
  <si>
    <t>BORRA SOLO A15:C134 antes de cargar tus datos. Conserva la columna D (validación). Pega fechas crecientes y precios positivos, sin filas vacías entre registros.</t>
  </si>
  <si>
    <t>SIMULACIÓN DIDÁCTICA · NO SON COTIZACIONES REALES</t>
  </si>
  <si>
    <t>TABLA: SOLO EDITAR COLUMNAS A, B Y C</t>
  </si>
  <si>
    <t>CONTROL DE LA CAPTURA</t>
  </si>
  <si>
    <t>FECHA</t>
  </si>
  <si>
    <t>PRECIO ACCIÓN</t>
  </si>
  <si>
    <t>VALOR ÍNDICE</t>
  </si>
  <si>
    <t>CONTROL</t>
  </si>
  <si>
    <t>PRECIOS / FECHAS CORRECTOS</t>
  </si>
  <si>
    <t>FILAS CON ALERTA</t>
  </si>
  <si>
    <t>RENDIMIENTOS VÁLIDOS</t>
  </si>
  <si>
    <t>OK = válido. Revisar: INCOMPLETO, TIPO, PRECIO, FECHA, SALTO, PREVIA, FRECUENCIA, CADENCIA, ATÍPICO. CADENCIA = fechas irregulares; ATÍPICO = salto &gt;10× o &lt;0,1×.</t>
  </si>
  <si>
    <t>No añadas columnas ni elimines filas: la capacidad está predefinida en 120 precios. Puedes pegar datos desde Excel o CSV respetando fecha, acción e índice.</t>
  </si>
  <si>
    <t>RENDIMIENTOS Y CONTROL</t>
  </si>
  <si>
    <t>04 / Hoja automática: no modificar las fórmulas</t>
  </si>
  <si>
    <t>CONTROL ESTADÍSTICO</t>
  </si>
  <si>
    <t>HOJA AUTOMÁTICA. La primera fila de precios es la base; a partir de la segunda se calculan rendimientos simples. Las columnas D, E, F y G no se editan. Las celdas sin pares válidos quedan vacías.</t>
  </si>
  <si>
    <t>N.º rendimientos</t>
  </si>
  <si>
    <t>Varianza índice</t>
  </si>
  <si>
    <t>Varianza acción</t>
  </si>
  <si>
    <t>Diferencia de betas</t>
  </si>
  <si>
    <t>RENT. ACCIÓN</t>
  </si>
  <si>
    <t>RENT. ÍNDICE</t>
  </si>
  <si>
    <t>PAR VÁLIDO</t>
  </si>
  <si>
    <t>PANEL DE ANÁLISIS</t>
  </si>
  <si>
    <t>05 / Beta, ajuste estadístico y lectura práctica</t>
  </si>
  <si>
    <t>BETA (β)</t>
  </si>
  <si>
    <t>CALIDAD DEL AJUSTE · R²</t>
  </si>
  <si>
    <t>PARES DE RENDIMIENTOS</t>
  </si>
  <si>
    <t>ESTADO DEL ANÁLISIS</t>
  </si>
  <si>
    <t>INTERPRETACIÓN EN LENGUAJE SENCILLO</t>
  </si>
  <si>
    <t>FICHA DEL ANÁLISIS</t>
  </si>
  <si>
    <t>ACCIÓN</t>
  </si>
  <si>
    <t>ÍNDICE</t>
  </si>
  <si>
    <t>FUENTE</t>
  </si>
  <si>
    <t>COMPROBACIÓN DEL CÁLCULO</t>
  </si>
  <si>
    <t>BETA POR COVARIANZA</t>
  </si>
  <si>
    <t>DIFERENCIA NUMÉRICA</t>
  </si>
  <si>
    <t>CONTROL DE FÓRMULAS</t>
  </si>
  <si>
    <t>CALIDAD DE LOS DATOS</t>
  </si>
  <si>
    <t>VISUALIZA LA SENSIBILIDAD HISTÓRICA</t>
  </si>
  <si>
    <t>Gráfico de dispersión: eje horizontal = rendimiento del índice; eje vertical = rendimiento de la acción. La pendiente lineal aproxima beta; la dispersión aporta contexto sobre R².</t>
  </si>
  <si>
    <t>QUÉ OBSERVAS</t>
  </si>
  <si>
    <t>Cada punto representa una pareja de rendimientos de la acción y del índice.</t>
  </si>
  <si>
    <t>PENDIENTE</t>
  </si>
  <si>
    <t>La pendiente de la recta de regresión representa beta.</t>
  </si>
  <si>
    <t>ADVERTENCIA</t>
  </si>
  <si>
    <t>La nube resume datos pasados y no pronostica retornos futuros.</t>
  </si>
  <si>
    <t>ALCANCE Y USO CORRECTO</t>
  </si>
  <si>
    <t>Usa esta beta como indicador histórico de sensibilidad, no como pronóstico ni recomendación de inversión. El R² describe ajuste en la muestra. Para empresas sin cotización, el procedimiento requiere adaptaciones metodológicas.</t>
  </si>
  <si>
    <t>InfoExperiencia · Plantilla gratuita · Ejemplo ficticio · Compatible con Excel de escritorio</t>
  </si>
  <si>
    <r>
      <rPr>
        <b/>
        <sz val="11"/>
        <color rgb="FFFFC000"/>
        <rFont val="Carlito"/>
      </rPr>
      <t>¿Quieres llevar este análisis un paso más allá?</t>
    </r>
    <r>
      <rPr>
        <sz val="11"/>
        <color theme="0"/>
        <rFont val="Carlito"/>
      </rPr>
      <t xml:space="preserve">
</t>
    </r>
    <r>
      <rPr>
        <b/>
        <sz val="11"/>
        <color theme="0"/>
        <rFont val="Carlito"/>
      </rPr>
      <t>Conoce los Sistemas Premium de InfoExperiencia: recursos prácticos diseñados para ayudarte a profundizar tus análisis, organizar mejor tu negocio y tomar decisiones con mayor claridad.</t>
    </r>
  </si>
  <si>
    <t>https://infoexperiencia.com/sistemas-premium/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</si>
</sst>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dd\ mmm\ yyyy"/>
    <numFmt numFmtId="165" formatCode="#,##0.0000;[Red]\(#,##0.0000\);\–"/>
    <numFmt numFmtId="166" formatCode="0.00%;[Red]\(0.00%\);\–"/>
    <numFmt numFmtId="167" formatCode="0.000000;[Red]\(0.000000\);\–"/>
    <numFmt numFmtId="168" formatCode="0.000;[Red]\(0.000\);\–"/>
    <numFmt numFmtId="169" formatCode="0.0%;[Red]\(0.0%\);\–"/>
    <numFmt numFmtId="170" formatCode="#,##0;[Red]\(#,##0\);\–"/>
    <numFmt numFmtId="171" formatCode="0.000000"/>
  </numFmts>
  <fonts count="34">
    <font>
      <sz val="11"/>
      <name val="Carlito"/>
    </font>
    <font>
      <b/>
      <sz val="21"/>
      <color rgb="FFFFFFFF"/>
      <name val="Carlito"/>
    </font>
    <font>
      <sz val="10"/>
      <color rgb="FFDCE9F4"/>
      <name val="Carlito"/>
    </font>
    <font>
      <b/>
      <sz val="13"/>
      <color rgb="FF10253F"/>
      <name val="Carlito"/>
    </font>
    <font>
      <sz val="10"/>
      <color rgb="FF1B2B3D"/>
      <name val="Carlito"/>
    </font>
    <font>
      <b/>
      <sz val="11"/>
      <color rgb="FFFFFFFF"/>
      <name val="Carlito"/>
    </font>
    <font>
      <b/>
      <sz val="9"/>
      <color rgb="FF10253F"/>
      <name val="Carlito"/>
    </font>
    <font>
      <b/>
      <sz val="9"/>
      <color rgb="FFFFFFFF"/>
      <name val="Carlito"/>
    </font>
    <font>
      <sz val="9"/>
      <color rgb="FF1B2B3D"/>
      <name val="Carlito"/>
    </font>
    <font>
      <sz val="9"/>
      <color rgb="FF245BBD"/>
      <name val="Carlito"/>
    </font>
    <font>
      <b/>
      <sz val="10"/>
      <color rgb="FFFFFFFF"/>
      <name val="Carlito"/>
    </font>
    <font>
      <b/>
      <sz val="11"/>
      <color rgb="FF245BBD"/>
      <name val="Carlito"/>
    </font>
    <font>
      <b/>
      <sz val="9"/>
      <color rgb="FF245BBD"/>
      <name val="Carlito"/>
    </font>
    <font>
      <b/>
      <sz val="10"/>
      <color rgb="FF10253F"/>
      <name val="Carlito"/>
    </font>
    <font>
      <sz val="10"/>
      <color rgb="FF245BBD"/>
      <name val="Carlito"/>
    </font>
    <font>
      <b/>
      <sz val="9"/>
      <color rgb="FF1B2B3D"/>
      <name val="Carlito"/>
    </font>
    <font>
      <b/>
      <sz val="20"/>
      <color rgb="FF0E827E"/>
      <name val="Carlito"/>
    </font>
    <font>
      <b/>
      <sz val="20"/>
      <color rgb="FFB42318"/>
      <name val="Carlito"/>
    </font>
    <font>
      <sz val="9"/>
      <color rgb="FF10253F"/>
      <name val="Carlito"/>
    </font>
    <font>
      <sz val="10"/>
      <color rgb="FF5D6E80"/>
      <name val="Carlito"/>
    </font>
    <font>
      <b/>
      <sz val="10"/>
      <color rgb="FF1B2B3D"/>
      <name val="Carlito"/>
    </font>
    <font>
      <sz val="10"/>
      <color rgb="FF1B2B3D"/>
      <name val="Carlito"/>
    </font>
    <font>
      <b/>
      <sz val="24"/>
      <color rgb="FF10253F"/>
      <name val="Carlito"/>
    </font>
    <font>
      <b/>
      <sz val="11"/>
      <color rgb="FF0E827E"/>
      <name val="Carlito"/>
    </font>
    <font>
      <b/>
      <sz val="11"/>
      <color rgb="FF10253F"/>
      <name val="Carlito"/>
    </font>
    <font>
      <b/>
      <sz val="10"/>
      <color rgb="FFA86909"/>
      <name val="Carlito"/>
    </font>
    <font>
      <sz val="10"/>
      <color rgb="FF10253F"/>
      <name val="Carlito"/>
    </font>
    <font>
      <b/>
      <sz val="11"/>
      <color rgb="FF133056"/>
      <name val="Carlito"/>
    </font>
    <font>
      <sz val="10"/>
      <color rgb="FF273B53"/>
      <name val="Carlito"/>
    </font>
    <font>
      <u/>
      <sz val="11"/>
      <color theme="10"/>
      <name val="Carlito"/>
    </font>
    <font>
      <sz val="11"/>
      <color theme="0"/>
      <name val="Carlito"/>
    </font>
    <font>
      <b/>
      <sz val="11"/>
      <color rgb="FFFFC000"/>
      <name val="Carlito"/>
    </font>
    <font>
      <b/>
      <sz val="11"/>
      <color theme="0"/>
      <name val="Carlito"/>
    </font>
    <font>
      <b/>
      <u/>
      <sz val="13"/>
      <color theme="10"/>
      <name val="Carlito"/>
    </font>
  </fonts>
  <fills count="16">
    <fill>
      <patternFill patternType="none"/>
    </fill>
    <fill>
      <patternFill patternType="gray125"/>
    </fill>
    <fill>
      <patternFill patternType="solid">
        <fgColor rgb="FFF4F7FB"/>
      </patternFill>
    </fill>
    <fill>
      <patternFill patternType="solid">
        <fgColor rgb="FF10253F"/>
      </patternFill>
    </fill>
    <fill>
      <patternFill patternType="solid">
        <fgColor rgb="FF173A5C"/>
      </patternFill>
    </fill>
    <fill>
      <patternFill patternType="solid">
        <fgColor rgb="FFE6BC47"/>
      </patternFill>
    </fill>
    <fill>
      <patternFill patternType="solid">
        <fgColor rgb="FFEAF0F7"/>
      </patternFill>
    </fill>
    <fill>
      <patternFill patternType="solid">
        <fgColor rgb="FF234C70"/>
      </patternFill>
    </fill>
    <fill>
      <patternFill patternType="solid">
        <fgColor rgb="FFFFFFFF"/>
      </patternFill>
    </fill>
    <fill>
      <patternFill patternType="solid">
        <fgColor rgb="FFE8F5F1"/>
      </patternFill>
    </fill>
    <fill>
      <patternFill patternType="solid">
        <fgColor rgb="FFFFF5D9"/>
      </patternFill>
    </fill>
    <fill>
      <patternFill patternType="solid">
        <fgColor rgb="FFFFF4D3"/>
      </patternFill>
    </fill>
    <fill>
      <patternFill patternType="solid">
        <fgColor rgb="FFE8EEF6"/>
      </patternFill>
    </fill>
    <fill>
      <patternFill patternType="solid">
        <fgColor rgb="FFF5F8FC"/>
      </patternFill>
    </fill>
    <fill>
      <patternFill patternType="solid">
        <fgColor theme="3"/>
        <bgColor indexed="64"/>
      </patternFill>
    </fill>
    <fill>
      <patternFill patternType="solid">
        <fgColor indexed="6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9" fillId="0" borderId="0" applyNumberFormat="0" applyFill="0" applyBorder="0" applyAlignment="0" applyProtection="0"/>
  </cellStyleXfs>
  <cellXfs count="75">
    <xf numFmtId="0" fontId="0" fillId="0" borderId="0" xfId="0"/>
    <xf numFmtId="0" fontId="0" fillId="2" borderId="0" xfId="0" applyFill="1"/>
    <xf numFmtId="0" fontId="0" fillId="5" borderId="0" xfId="0" applyFill="1"/>
    <xf numFmtId="0" fontId="6" fillId="6" borderId="0" xfId="0" applyFont="1" applyFill="1" applyAlignment="1">
      <alignment wrapText="1"/>
    </xf>
    <xf numFmtId="0" fontId="10" fillId="7" borderId="0" xfId="0" applyFont="1" applyFill="1" applyAlignment="1">
      <alignment horizontal="left" vertical="center"/>
    </xf>
    <xf numFmtId="0" fontId="21" fillId="8" borderId="0" xfId="0" applyFont="1" applyFill="1" applyAlignment="1">
      <alignment horizontal="left" vertical="center"/>
    </xf>
    <xf numFmtId="164" fontId="21" fillId="8" borderId="0" xfId="0" applyNumberFormat="1" applyFont="1" applyFill="1" applyAlignment="1">
      <alignment horizontal="left" vertical="center"/>
    </xf>
    <xf numFmtId="165" fontId="21" fillId="8" borderId="0" xfId="0" applyNumberFormat="1" applyFont="1" applyFill="1" applyAlignment="1">
      <alignment horizontal="left" vertical="center"/>
    </xf>
    <xf numFmtId="166" fontId="21" fillId="8" borderId="0" xfId="0" applyNumberFormat="1" applyFont="1" applyFill="1" applyAlignment="1">
      <alignment horizontal="left" vertical="center"/>
    </xf>
    <xf numFmtId="167" fontId="0" fillId="2" borderId="0" xfId="0" applyNumberFormat="1" applyFill="1"/>
    <xf numFmtId="0" fontId="1" fillId="3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3" fillId="6" borderId="0" xfId="0" applyFont="1" applyFill="1" applyAlignment="1">
      <alignment vertical="center"/>
    </xf>
    <xf numFmtId="0" fontId="4" fillId="6" borderId="0" xfId="0" applyFont="1" applyFill="1" applyAlignment="1">
      <alignment vertical="center" wrapText="1"/>
    </xf>
    <xf numFmtId="0" fontId="5" fillId="4" borderId="0" xfId="0" applyFont="1" applyFill="1" applyAlignment="1">
      <alignment vertical="center"/>
    </xf>
    <xf numFmtId="0" fontId="5" fillId="7" borderId="0" xfId="0" applyFont="1" applyFill="1" applyAlignment="1">
      <alignment vertical="center"/>
    </xf>
    <xf numFmtId="0" fontId="4" fillId="8" borderId="0" xfId="0" applyFont="1" applyFill="1" applyAlignment="1">
      <alignment vertical="center" wrapText="1"/>
    </xf>
    <xf numFmtId="0" fontId="6" fillId="9" borderId="0" xfId="0" applyFont="1" applyFill="1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8" fillId="8" borderId="0" xfId="0" applyFont="1" applyFill="1" applyAlignment="1">
      <alignment vertical="center" wrapText="1"/>
    </xf>
    <xf numFmtId="0" fontId="6" fillId="6" borderId="0" xfId="0" applyFont="1" applyFill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9" fillId="8" borderId="0" xfId="0" applyFont="1" applyFill="1" applyAlignment="1">
      <alignment vertical="center" wrapText="1"/>
    </xf>
    <xf numFmtId="0" fontId="27" fillId="12" borderId="0" xfId="0" applyFont="1" applyFill="1" applyAlignment="1">
      <alignment vertical="center" wrapText="1"/>
    </xf>
    <xf numFmtId="0" fontId="28" fillId="13" borderId="0" xfId="0" applyFont="1" applyFill="1" applyAlignment="1">
      <alignment vertical="center" wrapText="1"/>
    </xf>
    <xf numFmtId="0" fontId="13" fillId="9" borderId="0" xfId="0" applyFont="1" applyFill="1" applyAlignment="1">
      <alignment vertical="center" wrapText="1"/>
    </xf>
    <xf numFmtId="0" fontId="20" fillId="8" borderId="0" xfId="0" applyFont="1" applyFill="1"/>
    <xf numFmtId="167" fontId="20" fillId="8" borderId="0" xfId="0" applyNumberFormat="1" applyFont="1" applyFill="1"/>
    <xf numFmtId="0" fontId="7" fillId="7" borderId="0" xfId="0" applyFont="1" applyFill="1" applyAlignment="1">
      <alignment horizontal="center" vertical="center" wrapText="1"/>
    </xf>
    <xf numFmtId="168" fontId="22" fillId="8" borderId="0" xfId="0" applyNumberFormat="1" applyFont="1" applyFill="1" applyAlignment="1">
      <alignment horizontal="center" vertical="center" wrapText="1"/>
    </xf>
    <xf numFmtId="0" fontId="22" fillId="8" borderId="0" xfId="0" applyFont="1" applyFill="1" applyAlignment="1">
      <alignment horizontal="center" vertical="center" wrapText="1"/>
    </xf>
    <xf numFmtId="169" fontId="22" fillId="8" borderId="0" xfId="0" applyNumberFormat="1" applyFont="1" applyFill="1" applyAlignment="1">
      <alignment horizontal="center" vertical="center" wrapText="1"/>
    </xf>
    <xf numFmtId="170" fontId="22" fillId="8" borderId="0" xfId="0" applyNumberFormat="1" applyFont="1" applyFill="1" applyAlignment="1">
      <alignment horizontal="center" vertical="center" wrapText="1"/>
    </xf>
    <xf numFmtId="0" fontId="23" fillId="9" borderId="0" xfId="0" applyFont="1" applyFill="1" applyAlignment="1">
      <alignment horizontal="center" vertical="center" wrapText="1"/>
    </xf>
    <xf numFmtId="0" fontId="24" fillId="9" borderId="0" xfId="0" applyFont="1" applyFill="1" applyAlignment="1">
      <alignment vertical="center" wrapText="1"/>
    </xf>
    <xf numFmtId="0" fontId="6" fillId="6" borderId="0" xfId="0" applyFont="1" applyFill="1" applyAlignment="1">
      <alignment vertical="center"/>
    </xf>
    <xf numFmtId="0" fontId="4" fillId="8" borderId="0" xfId="0" applyFont="1" applyFill="1" applyAlignment="1">
      <alignment wrapText="1"/>
    </xf>
    <xf numFmtId="0" fontId="6" fillId="6" borderId="0" xfId="0" applyFont="1" applyFill="1"/>
    <xf numFmtId="0" fontId="8" fillId="8" borderId="0" xfId="0" applyFont="1" applyFill="1" applyAlignment="1">
      <alignment wrapText="1"/>
    </xf>
    <xf numFmtId="0" fontId="25" fillId="11" borderId="0" xfId="0" applyFont="1" applyFill="1" applyAlignment="1">
      <alignment vertical="center" wrapText="1"/>
    </xf>
    <xf numFmtId="0" fontId="6" fillId="6" borderId="0" xfId="0" applyFont="1" applyFill="1" applyAlignment="1">
      <alignment horizontal="center" wrapText="1"/>
    </xf>
    <xf numFmtId="168" fontId="3" fillId="8" borderId="0" xfId="0" applyNumberFormat="1" applyFont="1" applyFill="1" applyAlignment="1">
      <alignment horizontal="center" vertical="center" wrapText="1"/>
    </xf>
    <xf numFmtId="0" fontId="3" fillId="8" borderId="0" xfId="0" applyFont="1" applyFill="1" applyAlignment="1">
      <alignment horizontal="center" vertical="center" wrapText="1"/>
    </xf>
    <xf numFmtId="171" fontId="3" fillId="8" borderId="0" xfId="0" applyNumberFormat="1" applyFont="1" applyFill="1" applyAlignment="1">
      <alignment horizontal="center" vertical="center" wrapText="1"/>
    </xf>
    <xf numFmtId="0" fontId="26" fillId="9" borderId="0" xfId="0" applyFont="1" applyFill="1" applyAlignment="1">
      <alignment vertical="center" wrapText="1"/>
    </xf>
    <xf numFmtId="0" fontId="7" fillId="7" borderId="0" xfId="0" applyFont="1" applyFill="1" applyAlignment="1">
      <alignment vertical="center" wrapText="1"/>
    </xf>
    <xf numFmtId="0" fontId="7" fillId="3" borderId="0" xfId="0" applyFont="1" applyFill="1" applyAlignment="1">
      <alignment vertical="center"/>
    </xf>
    <xf numFmtId="0" fontId="30" fillId="14" borderId="1" xfId="0" applyFont="1" applyFill="1" applyBorder="1" applyAlignment="1">
      <alignment horizontal="center" vertical="center" wrapText="1"/>
    </xf>
    <xf numFmtId="0" fontId="30" fillId="14" borderId="2" xfId="0" applyFont="1" applyFill="1" applyBorder="1" applyAlignment="1">
      <alignment horizontal="center" vertical="center" wrapText="1"/>
    </xf>
    <xf numFmtId="0" fontId="30" fillId="14" borderId="3" xfId="0" applyFont="1" applyFill="1" applyBorder="1" applyAlignment="1">
      <alignment horizontal="center" vertical="center" wrapText="1"/>
    </xf>
    <xf numFmtId="0" fontId="30" fillId="14" borderId="4" xfId="0" applyFont="1" applyFill="1" applyBorder="1" applyAlignment="1">
      <alignment horizontal="center" vertical="center" wrapText="1"/>
    </xf>
    <xf numFmtId="0" fontId="30" fillId="14" borderId="5" xfId="0" applyFont="1" applyFill="1" applyBorder="1" applyAlignment="1">
      <alignment horizontal="center" vertical="center" wrapText="1"/>
    </xf>
    <xf numFmtId="0" fontId="30" fillId="14" borderId="6" xfId="0" applyFont="1" applyFill="1" applyBorder="1" applyAlignment="1">
      <alignment horizontal="center" vertical="center" wrapText="1"/>
    </xf>
    <xf numFmtId="0" fontId="33" fillId="15" borderId="7" xfId="1" applyFont="1" applyFill="1" applyBorder="1" applyAlignment="1">
      <alignment horizontal="center" vertical="center"/>
    </xf>
    <xf numFmtId="0" fontId="33" fillId="15" borderId="8" xfId="1" applyFont="1" applyFill="1" applyBorder="1" applyAlignment="1">
      <alignment horizontal="center" vertical="center"/>
    </xf>
    <xf numFmtId="0" fontId="1" fillId="3" borderId="0" xfId="0" applyFont="1" applyFill="1" applyAlignment="1" applyProtection="1">
      <alignment vertical="center"/>
      <protection locked="0"/>
    </xf>
    <xf numFmtId="0" fontId="2" fillId="4" borderId="0" xfId="0" applyFont="1" applyFill="1" applyAlignment="1" applyProtection="1">
      <alignment vertical="center"/>
      <protection locked="0"/>
    </xf>
    <xf numFmtId="0" fontId="0" fillId="5" borderId="0" xfId="0" applyFill="1" applyProtection="1">
      <protection locked="0"/>
    </xf>
    <xf numFmtId="0" fontId="0" fillId="2" borderId="0" xfId="0" applyFill="1" applyProtection="1">
      <protection locked="0"/>
    </xf>
    <xf numFmtId="0" fontId="10" fillId="7" borderId="0" xfId="0" applyFont="1" applyFill="1" applyAlignment="1" applyProtection="1">
      <alignment vertical="center"/>
      <protection locked="0"/>
    </xf>
    <xf numFmtId="0" fontId="11" fillId="10" borderId="0" xfId="0" applyFont="1" applyFill="1" applyAlignment="1" applyProtection="1">
      <alignment vertical="center"/>
      <protection locked="0"/>
    </xf>
    <xf numFmtId="0" fontId="7" fillId="7" borderId="0" xfId="0" applyFont="1" applyFill="1" applyAlignment="1" applyProtection="1">
      <alignment vertical="center"/>
      <protection locked="0"/>
    </xf>
    <xf numFmtId="0" fontId="13" fillId="9" borderId="0" xfId="0" applyFont="1" applyFill="1" applyAlignment="1" applyProtection="1">
      <alignment vertical="center" wrapText="1"/>
      <protection locked="0"/>
    </xf>
    <xf numFmtId="0" fontId="12" fillId="10" borderId="0" xfId="0" applyFont="1" applyFill="1" applyAlignment="1" applyProtection="1">
      <alignment vertical="center" wrapText="1"/>
      <protection locked="0"/>
    </xf>
    <xf numFmtId="0" fontId="5" fillId="4" borderId="0" xfId="0" applyFont="1" applyFill="1" applyAlignment="1" applyProtection="1">
      <alignment vertical="center"/>
      <protection locked="0"/>
    </xf>
    <xf numFmtId="0" fontId="10" fillId="7" borderId="0" xfId="0" applyFont="1" applyFill="1" applyAlignment="1" applyProtection="1">
      <alignment horizontal="left" vertical="center"/>
      <protection locked="0"/>
    </xf>
    <xf numFmtId="164" fontId="14" fillId="10" borderId="0" xfId="0" applyNumberFormat="1" applyFont="1" applyFill="1" applyAlignment="1" applyProtection="1">
      <alignment horizontal="left" vertical="center"/>
      <protection locked="0"/>
    </xf>
    <xf numFmtId="165" fontId="14" fillId="10" borderId="0" xfId="0" applyNumberFormat="1" applyFont="1" applyFill="1" applyAlignment="1" applyProtection="1">
      <alignment horizontal="left" vertical="center"/>
      <protection locked="0"/>
    </xf>
    <xf numFmtId="0" fontId="15" fillId="8" borderId="0" xfId="0" applyFont="1" applyFill="1" applyAlignment="1" applyProtection="1">
      <alignment horizontal="left" vertical="center"/>
      <protection locked="0"/>
    </xf>
    <xf numFmtId="0" fontId="13" fillId="6" borderId="0" xfId="0" applyFont="1" applyFill="1" applyAlignment="1" applyProtection="1">
      <alignment vertical="center"/>
      <protection locked="0"/>
    </xf>
    <xf numFmtId="0" fontId="16" fillId="8" borderId="0" xfId="0" applyFont="1" applyFill="1" applyAlignment="1" applyProtection="1">
      <alignment horizontal="center" vertical="center"/>
      <protection locked="0"/>
    </xf>
    <xf numFmtId="0" fontId="17" fillId="8" borderId="0" xfId="0" applyFont="1" applyFill="1" applyAlignment="1" applyProtection="1">
      <alignment horizontal="center" vertical="center"/>
      <protection locked="0"/>
    </xf>
    <xf numFmtId="0" fontId="18" fillId="9" borderId="0" xfId="0" applyFont="1" applyFill="1" applyAlignment="1" applyProtection="1">
      <alignment vertical="center" wrapText="1"/>
      <protection locked="0"/>
    </xf>
    <xf numFmtId="0" fontId="19" fillId="8" borderId="0" xfId="0" applyFont="1" applyFill="1" applyAlignment="1" applyProtection="1">
      <alignment vertical="center" wrapText="1"/>
      <protection locked="0"/>
    </xf>
    <xf numFmtId="0" fontId="0" fillId="0" borderId="0" xfId="0" applyProtection="1">
      <protection locked="0"/>
    </xf>
  </cellXfs>
  <cellStyles count="2">
    <cellStyle name="Hipervínculo" xfId="1" builtinId="8"/>
    <cellStyle name="Normal" xfId="0" builtinId="0"/>
  </cellStyles>
  <dxfs count="4">
    <dxf>
      <font>
        <color rgb="FFB42318"/>
      </font>
      <fill>
        <patternFill>
          <bgColor rgb="FFFDECE9"/>
        </patternFill>
      </fill>
    </dxf>
    <dxf>
      <font>
        <color rgb="FF0E827E"/>
      </font>
      <fill>
        <patternFill>
          <bgColor rgb="FFE8F5F1"/>
        </patternFill>
      </fill>
    </dxf>
    <dxf>
      <font>
        <b/>
        <color rgb="FFB42318"/>
      </font>
      <fill>
        <patternFill>
          <bgColor rgb="FFFDECE9"/>
        </patternFill>
      </fill>
    </dxf>
    <dxf>
      <font>
        <b/>
        <color rgb="FF0E827E"/>
      </font>
      <fill>
        <patternFill>
          <bgColor rgb="FFE8F5F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autoTitleDeleted val="1"/>
    <c:plotArea>
      <c:layout/>
      <c:scatterChart>
        <c:scatterStyle val="lineMarker"/>
        <c:varyColors val="1"/>
        <c:ser>
          <c:idx val="0"/>
          <c:order val="0"/>
          <c:tx>
            <c:v>Observaciones</c:v>
          </c:tx>
          <c:trendline>
            <c:spPr>
              <a:ln w="19050">
                <a:solidFill>
                  <a:srgbClr val="234C70"/>
                </a:solidFill>
                <a:prstDash val="solid"/>
              </a:ln>
            </c:spPr>
            <c:trendlineType val="linear"/>
            <c:dispRSqr val="1"/>
            <c:dispEq val="1"/>
            <c:trendlineLbl>
              <c:numFmt formatCode="General" sourceLinked="0"/>
            </c:trendlineLbl>
          </c:trendline>
          <c:xVal>
            <c:strRef>
              <c:f>'04_Calculos'!$E$16:$E$134</c:f>
              <c:strCache>
                <c:ptCount val="36"/>
                <c:pt idx="0">
                  <c:v>(4,00%)</c:v>
                </c:pt>
                <c:pt idx="1">
                  <c:v>(2,00%)</c:v>
                </c:pt>
                <c:pt idx="2">
                  <c:v>–</c:v>
                </c:pt>
                <c:pt idx="3">
                  <c:v>2,00%</c:v>
                </c:pt>
                <c:pt idx="4">
                  <c:v>4,00%</c:v>
                </c:pt>
                <c:pt idx="5">
                  <c:v>6,00%</c:v>
                </c:pt>
                <c:pt idx="6">
                  <c:v>0,62%</c:v>
                </c:pt>
                <c:pt idx="7">
                  <c:v>(2,34%)</c:v>
                </c:pt>
                <c:pt idx="8">
                  <c:v>6,61%</c:v>
                </c:pt>
                <c:pt idx="9">
                  <c:v>(5,50%)</c:v>
                </c:pt>
                <c:pt idx="10">
                  <c:v>0,77%</c:v>
                </c:pt>
                <c:pt idx="11">
                  <c:v>(5,41%)</c:v>
                </c:pt>
                <c:pt idx="12">
                  <c:v>1,94%</c:v>
                </c:pt>
                <c:pt idx="13">
                  <c:v>0,56%</c:v>
                </c:pt>
                <c:pt idx="14">
                  <c:v>4,04%</c:v>
                </c:pt>
                <c:pt idx="15">
                  <c:v>1,91%</c:v>
                </c:pt>
                <c:pt idx="16">
                  <c:v>1,04%</c:v>
                </c:pt>
                <c:pt idx="17">
                  <c:v>(1,24%)</c:v>
                </c:pt>
                <c:pt idx="18">
                  <c:v>(0,40%)</c:v>
                </c:pt>
                <c:pt idx="19">
                  <c:v>1,39%</c:v>
                </c:pt>
                <c:pt idx="20">
                  <c:v>0,73%</c:v>
                </c:pt>
                <c:pt idx="21">
                  <c:v>(4,82%)</c:v>
                </c:pt>
                <c:pt idx="22">
                  <c:v>0,29%</c:v>
                </c:pt>
                <c:pt idx="23">
                  <c:v>(0,73%)</c:v>
                </c:pt>
                <c:pt idx="24">
                  <c:v>(4,96%)</c:v>
                </c:pt>
                <c:pt idx="25">
                  <c:v>3,32%</c:v>
                </c:pt>
                <c:pt idx="26">
                  <c:v>2,32%</c:v>
                </c:pt>
                <c:pt idx="27">
                  <c:v>0,09%</c:v>
                </c:pt>
                <c:pt idx="28">
                  <c:v>6,87%</c:v>
                </c:pt>
                <c:pt idx="29">
                  <c:v>(0,53%)</c:v>
                </c:pt>
                <c:pt idx="30">
                  <c:v>(1,41%)</c:v>
                </c:pt>
                <c:pt idx="31">
                  <c:v>(4,54%)</c:v>
                </c:pt>
                <c:pt idx="32">
                  <c:v>5,28%</c:v>
                </c:pt>
                <c:pt idx="33">
                  <c:v>(1,68%)</c:v>
                </c:pt>
                <c:pt idx="34">
                  <c:v>4,44%</c:v>
                </c:pt>
                <c:pt idx="35">
                  <c:v>(1,51%)</c:v>
                </c:pt>
              </c:strCache>
            </c:strRef>
          </c:xVal>
          <c:yVal>
            <c:numRef>
              <c:f>'04_Calculos'!$D$16:$D$134</c:f>
              <c:numCache>
                <c:formatCode>0.00%;[Red]\(0.00%\);\–</c:formatCode>
                <c:ptCount val="119"/>
                <c:pt idx="0">
                  <c:v>-4.0000000000000036E-2</c:v>
                </c:pt>
                <c:pt idx="1">
                  <c:v>-3.5000000000000031E-2</c:v>
                </c:pt>
                <c:pt idx="2">
                  <c:v>0</c:v>
                </c:pt>
                <c:pt idx="3">
                  <c:v>2.4999999999999911E-2</c:v>
                </c:pt>
                <c:pt idx="4">
                  <c:v>4.0000000000000036E-2</c:v>
                </c:pt>
                <c:pt idx="5">
                  <c:v>8.4999999999999964E-2</c:v>
                </c:pt>
                <c:pt idx="6">
                  <c:v>-2.4050125973618108E-4</c:v>
                </c:pt>
                <c:pt idx="7">
                  <c:v>-1.742593947142379E-2</c:v>
                </c:pt>
                <c:pt idx="8">
                  <c:v>8.1057991827998999E-2</c:v>
                </c:pt>
                <c:pt idx="9">
                  <c:v>-8.0704547457946529E-2</c:v>
                </c:pt>
                <c:pt idx="10">
                  <c:v>1.5124474650314967E-2</c:v>
                </c:pt>
                <c:pt idx="11">
                  <c:v>-6.1847974932654148E-2</c:v>
                </c:pt>
                <c:pt idx="12">
                  <c:v>2.7574856603537645E-2</c:v>
                </c:pt>
                <c:pt idx="13">
                  <c:v>2.5486463796758452E-2</c:v>
                </c:pt>
                <c:pt idx="14">
                  <c:v>4.6316749742506325E-2</c:v>
                </c:pt>
                <c:pt idx="15">
                  <c:v>2.1075148159045654E-2</c:v>
                </c:pt>
                <c:pt idx="16">
                  <c:v>1.2467803503280805E-2</c:v>
                </c:pt>
                <c:pt idx="17">
                  <c:v>-1.4463582446852308E-2</c:v>
                </c:pt>
                <c:pt idx="18">
                  <c:v>-8.5262597544156771E-3</c:v>
                </c:pt>
                <c:pt idx="19">
                  <c:v>1.5959643151266523E-2</c:v>
                </c:pt>
                <c:pt idx="20">
                  <c:v>1.5403960049660492E-2</c:v>
                </c:pt>
                <c:pt idx="21">
                  <c:v>-5.2770177593957412E-2</c:v>
                </c:pt>
                <c:pt idx="22">
                  <c:v>1.183841873608027E-2</c:v>
                </c:pt>
                <c:pt idx="23">
                  <c:v>-2.3548172303884618E-2</c:v>
                </c:pt>
                <c:pt idx="24">
                  <c:v>-6.4165796516765461E-2</c:v>
                </c:pt>
                <c:pt idx="25">
                  <c:v>3.179878893765653E-2</c:v>
                </c:pt>
                <c:pt idx="26">
                  <c:v>4.0620678394899024E-2</c:v>
                </c:pt>
                <c:pt idx="27">
                  <c:v>-7.6607444190293084E-3</c:v>
                </c:pt>
                <c:pt idx="28">
                  <c:v>8.3244622770051402E-2</c:v>
                </c:pt>
                <c:pt idx="29">
                  <c:v>-7.1991120237567818E-3</c:v>
                </c:pt>
                <c:pt idx="30">
                  <c:v>-1.0474317689348145E-2</c:v>
                </c:pt>
                <c:pt idx="31">
                  <c:v>-5.6497804910730309E-2</c:v>
                </c:pt>
                <c:pt idx="32">
                  <c:v>6.2802497895509735E-2</c:v>
                </c:pt>
                <c:pt idx="33">
                  <c:v>-2.9680122743465986E-2</c:v>
                </c:pt>
                <c:pt idx="34">
                  <c:v>6.4656970355052579E-2</c:v>
                </c:pt>
                <c:pt idx="35">
                  <c:v>-3.0556263977909448E-2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3089-4CB9-8409-F2894F543D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650112"/>
        <c:axId val="48672768"/>
      </c:scatterChart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.00%;[Red]\(0.00%\);\–" sourceLinked="1"/>
        <c:majorTickMark val="none"/>
        <c:minorTickMark val="none"/>
        <c:tickLblPos val="nextTo"/>
        <c:crossAx val="48650112"/>
        <c:crosses val="autoZero"/>
        <c:crossBetween val="midCat"/>
      </c:valAx>
      <c:val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%" sourceLinked="1"/>
        <c:majorTickMark val="none"/>
        <c:minorTickMark val="none"/>
        <c:tickLblPos val="nextTo"/>
        <c:crossAx val="48672768"/>
        <c:crosses val="autoZero"/>
        <c:crossBetween val="midCat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0</xdr:row>
      <xdr:rowOff>0</xdr:rowOff>
    </xdr:from>
    <xdr:to>
      <xdr:col>11</xdr:col>
      <xdr:colOff>1621447</xdr:colOff>
      <xdr:row>2</xdr:row>
      <xdr:rowOff>1905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7EEB5C9-03F9-49AD-85C3-C51C01072E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20400" y="0"/>
          <a:ext cx="2059597" cy="6115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9</xdr:col>
      <xdr:colOff>1846237</xdr:colOff>
      <xdr:row>2</xdr:row>
      <xdr:rowOff>1905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F79603C-433A-4DB1-89CB-746DBCA4A3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67800" y="0"/>
          <a:ext cx="2055787" cy="6115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0</xdr:rowOff>
    </xdr:from>
    <xdr:to>
      <xdr:col>12</xdr:col>
      <xdr:colOff>1731937</xdr:colOff>
      <xdr:row>2</xdr:row>
      <xdr:rowOff>1905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BE2800E-8085-41ED-9CA3-EE7FF86CC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106400" y="0"/>
          <a:ext cx="2059597" cy="61150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34</xdr:row>
      <xdr:rowOff>0</xdr:rowOff>
    </xdr:from>
    <xdr:to>
      <xdr:col>10</xdr:col>
      <xdr:colOff>0</xdr:colOff>
      <xdr:row>54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nfoexperiencia.com/sistemas-premiu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infoexperiencia.com/sistemas-premium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infoexperiencia.com/sistemas-premium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0"/>
  <sheetViews>
    <sheetView showGridLines="0" tabSelected="1" workbookViewId="0">
      <selection activeCell="B25" sqref="B25:I27"/>
    </sheetView>
  </sheetViews>
  <sheetFormatPr baseColWidth="10" defaultColWidth="8.796875" defaultRowHeight="13.8"/>
  <cols>
    <col min="1" max="1" width="3" customWidth="1"/>
    <col min="2" max="9" width="17" customWidth="1"/>
    <col min="10" max="10" width="3" customWidth="1"/>
    <col min="11" max="11" width="5.796875" customWidth="1"/>
    <col min="12" max="12" width="32.796875" customWidth="1"/>
    <col min="13" max="13" width="51.8984375" customWidth="1"/>
  </cols>
  <sheetData>
    <row r="1" spans="1:13" ht="24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2" spans="1:13" ht="24" customHeight="1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3" ht="24" customHeight="1" thickBot="1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3" ht="28.95" customHeight="1">
      <c r="A4" s="11" t="s">
        <v>1</v>
      </c>
      <c r="B4" s="11"/>
      <c r="C4" s="11"/>
      <c r="D4" s="11"/>
      <c r="E4" s="11"/>
      <c r="F4" s="11"/>
      <c r="G4" s="11"/>
      <c r="H4" s="11"/>
      <c r="I4" s="11"/>
      <c r="J4" s="11"/>
      <c r="L4" s="47" t="s">
        <v>160</v>
      </c>
      <c r="M4" s="48"/>
    </row>
    <row r="5" spans="1:13" ht="4.95" customHeight="1">
      <c r="A5" s="2"/>
      <c r="B5" s="2"/>
      <c r="C5" s="2"/>
      <c r="D5" s="2"/>
      <c r="E5" s="2"/>
      <c r="F5" s="2"/>
      <c r="G5" s="2"/>
      <c r="H5" s="2"/>
      <c r="I5" s="2"/>
      <c r="J5" s="2"/>
      <c r="L5" s="49"/>
      <c r="M5" s="50"/>
    </row>
    <row r="6" spans="1:13" ht="14.4" thickBot="1">
      <c r="A6" s="1"/>
      <c r="B6" s="1"/>
      <c r="C6" s="1"/>
      <c r="D6" s="1"/>
      <c r="E6" s="1"/>
      <c r="F6" s="1"/>
      <c r="G6" s="1"/>
      <c r="H6" s="1"/>
      <c r="I6" s="1"/>
      <c r="J6" s="1"/>
      <c r="L6" s="51"/>
      <c r="M6" s="52"/>
    </row>
    <row r="7" spans="1:13" ht="22.95" customHeight="1" thickBot="1">
      <c r="A7" s="1"/>
      <c r="B7" s="12" t="s">
        <v>2</v>
      </c>
      <c r="C7" s="12"/>
      <c r="D7" s="12"/>
      <c r="E7" s="12"/>
      <c r="F7" s="12"/>
      <c r="G7" s="12"/>
      <c r="H7" s="12"/>
      <c r="I7" s="12"/>
      <c r="J7" s="1"/>
      <c r="L7" s="53" t="s">
        <v>161</v>
      </c>
      <c r="M7" s="54"/>
    </row>
    <row r="8" spans="1:13" ht="22.95" customHeight="1">
      <c r="A8" s="1"/>
      <c r="B8" s="12"/>
      <c r="C8" s="12"/>
      <c r="D8" s="12"/>
      <c r="E8" s="12"/>
      <c r="F8" s="12"/>
      <c r="G8" s="12"/>
      <c r="H8" s="12"/>
      <c r="I8" s="12"/>
      <c r="J8" s="1"/>
    </row>
    <row r="9" spans="1:13" ht="22.95" customHeight="1">
      <c r="A9" s="1"/>
      <c r="B9" s="13" t="s">
        <v>3</v>
      </c>
      <c r="C9" s="13"/>
      <c r="D9" s="13"/>
      <c r="E9" s="13"/>
      <c r="F9" s="13"/>
      <c r="G9" s="13"/>
      <c r="H9" s="13"/>
      <c r="I9" s="13"/>
      <c r="J9" s="1"/>
    </row>
    <row r="10" spans="1:13" ht="22.95" customHeight="1">
      <c r="A10" s="1"/>
      <c r="B10" s="13"/>
      <c r="C10" s="13"/>
      <c r="D10" s="13"/>
      <c r="E10" s="13"/>
      <c r="F10" s="13"/>
      <c r="G10" s="13"/>
      <c r="H10" s="13"/>
      <c r="I10" s="13"/>
      <c r="J10" s="1"/>
    </row>
    <row r="11" spans="1:13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3" ht="30" customHeight="1">
      <c r="A12" s="1"/>
      <c r="B12" s="14" t="s">
        <v>4</v>
      </c>
      <c r="C12" s="14"/>
      <c r="D12" s="14"/>
      <c r="E12" s="14"/>
      <c r="F12" s="14"/>
      <c r="G12" s="14"/>
      <c r="H12" s="14"/>
      <c r="I12" s="14"/>
      <c r="J12" s="1"/>
    </row>
    <row r="13" spans="1:13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3" ht="25.95" customHeight="1">
      <c r="A14" s="1"/>
      <c r="B14" s="15" t="s">
        <v>5</v>
      </c>
      <c r="C14" s="15"/>
      <c r="D14" s="15"/>
      <c r="E14" s="15"/>
      <c r="F14" s="15"/>
      <c r="G14" s="15"/>
      <c r="H14" s="15"/>
      <c r="I14" s="15"/>
      <c r="J14" s="1"/>
    </row>
    <row r="15" spans="1:13" ht="22.95" customHeight="1">
      <c r="A15" s="1"/>
      <c r="B15" s="16" t="s">
        <v>6</v>
      </c>
      <c r="C15" s="16"/>
      <c r="D15" s="16"/>
      <c r="E15" s="16"/>
      <c r="F15" s="16"/>
      <c r="G15" s="16"/>
      <c r="H15" s="16"/>
      <c r="I15" s="16"/>
      <c r="J15" s="1"/>
    </row>
    <row r="16" spans="1:13" ht="22.95" customHeight="1">
      <c r="A16" s="1"/>
      <c r="B16" s="16"/>
      <c r="C16" s="16"/>
      <c r="D16" s="16"/>
      <c r="E16" s="16"/>
      <c r="F16" s="16"/>
      <c r="G16" s="16"/>
      <c r="H16" s="16"/>
      <c r="I16" s="16"/>
      <c r="J16" s="1"/>
    </row>
    <row r="17" spans="1:10" ht="22.95" customHeight="1">
      <c r="A17" s="1"/>
      <c r="B17" s="16"/>
      <c r="C17" s="16"/>
      <c r="D17" s="16"/>
      <c r="E17" s="16"/>
      <c r="F17" s="16"/>
      <c r="G17" s="16"/>
      <c r="H17" s="16"/>
      <c r="I17" s="16"/>
      <c r="J17" s="1"/>
    </row>
    <row r="18" spans="1:10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25.95" customHeight="1">
      <c r="A19" s="1"/>
      <c r="B19" s="15" t="s">
        <v>7</v>
      </c>
      <c r="C19" s="15"/>
      <c r="D19" s="15"/>
      <c r="E19" s="15"/>
      <c r="F19" s="15"/>
      <c r="G19" s="15"/>
      <c r="H19" s="15"/>
      <c r="I19" s="15"/>
      <c r="J19" s="1"/>
    </row>
    <row r="20" spans="1:10" ht="22.95" customHeight="1">
      <c r="A20" s="1"/>
      <c r="B20" s="16" t="s">
        <v>8</v>
      </c>
      <c r="C20" s="16"/>
      <c r="D20" s="16"/>
      <c r="E20" s="16"/>
      <c r="F20" s="16"/>
      <c r="G20" s="16"/>
      <c r="H20" s="16"/>
      <c r="I20" s="16"/>
      <c r="J20" s="1"/>
    </row>
    <row r="21" spans="1:10" ht="22.95" customHeight="1">
      <c r="A21" s="1"/>
      <c r="B21" s="16"/>
      <c r="C21" s="16"/>
      <c r="D21" s="16"/>
      <c r="E21" s="16"/>
      <c r="F21" s="16"/>
      <c r="G21" s="16"/>
      <c r="H21" s="16"/>
      <c r="I21" s="16"/>
      <c r="J21" s="1"/>
    </row>
    <row r="22" spans="1:10" ht="22.95" customHeight="1">
      <c r="A22" s="1"/>
      <c r="B22" s="16"/>
      <c r="C22" s="16"/>
      <c r="D22" s="16"/>
      <c r="E22" s="16"/>
      <c r="F22" s="16"/>
      <c r="G22" s="16"/>
      <c r="H22" s="16"/>
      <c r="I22" s="16"/>
      <c r="J22" s="1"/>
    </row>
    <row r="23" spans="1:10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25.95" customHeight="1">
      <c r="A24" s="1"/>
      <c r="B24" s="15" t="s">
        <v>9</v>
      </c>
      <c r="C24" s="15"/>
      <c r="D24" s="15"/>
      <c r="E24" s="15"/>
      <c r="F24" s="15"/>
      <c r="G24" s="15"/>
      <c r="H24" s="15"/>
      <c r="I24" s="15"/>
      <c r="J24" s="1"/>
    </row>
    <row r="25" spans="1:10" ht="22.95" customHeight="1">
      <c r="A25" s="1"/>
      <c r="B25" s="16" t="s">
        <v>10</v>
      </c>
      <c r="C25" s="16"/>
      <c r="D25" s="16"/>
      <c r="E25" s="16"/>
      <c r="F25" s="16"/>
      <c r="G25" s="16"/>
      <c r="H25" s="16"/>
      <c r="I25" s="16"/>
      <c r="J25" s="1"/>
    </row>
    <row r="26" spans="1:10" ht="22.95" customHeight="1">
      <c r="A26" s="1"/>
      <c r="B26" s="16"/>
      <c r="C26" s="16"/>
      <c r="D26" s="16"/>
      <c r="E26" s="16"/>
      <c r="F26" s="16"/>
      <c r="G26" s="16"/>
      <c r="H26" s="16"/>
      <c r="I26" s="16"/>
      <c r="J26" s="1"/>
    </row>
    <row r="27" spans="1:10" ht="22.95" customHeight="1">
      <c r="A27" s="1"/>
      <c r="B27" s="16"/>
      <c r="C27" s="16"/>
      <c r="D27" s="16"/>
      <c r="E27" s="16"/>
      <c r="F27" s="16"/>
      <c r="G27" s="16"/>
      <c r="H27" s="16"/>
      <c r="I27" s="16"/>
      <c r="J27" s="1"/>
    </row>
    <row r="28" spans="1:10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25.95" customHeight="1">
      <c r="A29" s="1"/>
      <c r="B29" s="15" t="s">
        <v>11</v>
      </c>
      <c r="C29" s="15"/>
      <c r="D29" s="15"/>
      <c r="E29" s="15"/>
      <c r="F29" s="15"/>
      <c r="G29" s="15"/>
      <c r="H29" s="15"/>
      <c r="I29" s="15"/>
      <c r="J29" s="1"/>
    </row>
    <row r="30" spans="1:10" ht="22.95" customHeight="1">
      <c r="A30" s="1"/>
      <c r="B30" s="16" t="s">
        <v>12</v>
      </c>
      <c r="C30" s="16"/>
      <c r="D30" s="16"/>
      <c r="E30" s="16"/>
      <c r="F30" s="16"/>
      <c r="G30" s="16"/>
      <c r="H30" s="16"/>
      <c r="I30" s="16"/>
      <c r="J30" s="1"/>
    </row>
    <row r="31" spans="1:10" ht="22.95" customHeight="1">
      <c r="A31" s="1"/>
      <c r="B31" s="16"/>
      <c r="C31" s="16"/>
      <c r="D31" s="16"/>
      <c r="E31" s="16"/>
      <c r="F31" s="16"/>
      <c r="G31" s="16"/>
      <c r="H31" s="16"/>
      <c r="I31" s="16"/>
      <c r="J31" s="1"/>
    </row>
    <row r="32" spans="1:10" ht="22.95" customHeight="1">
      <c r="A32" s="1"/>
      <c r="B32" s="16"/>
      <c r="C32" s="16"/>
      <c r="D32" s="16"/>
      <c r="E32" s="16"/>
      <c r="F32" s="16"/>
      <c r="G32" s="16"/>
      <c r="H32" s="16"/>
      <c r="I32" s="16"/>
      <c r="J32" s="1"/>
    </row>
    <row r="33" spans="1:10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30" customHeight="1">
      <c r="A35" s="1"/>
      <c r="B35" s="14" t="s">
        <v>13</v>
      </c>
      <c r="C35" s="14"/>
      <c r="D35" s="14"/>
      <c r="E35" s="14"/>
      <c r="F35" s="14"/>
      <c r="G35" s="14"/>
      <c r="H35" s="14"/>
      <c r="I35" s="14"/>
      <c r="J35" s="1"/>
    </row>
    <row r="36" spans="1:10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22.95" customHeight="1">
      <c r="A37" s="1"/>
      <c r="B37" s="17" t="s">
        <v>14</v>
      </c>
      <c r="C37" s="17"/>
      <c r="D37" s="16" t="s">
        <v>15</v>
      </c>
      <c r="E37" s="16"/>
      <c r="F37" s="16"/>
      <c r="G37" s="16"/>
      <c r="H37" s="16"/>
      <c r="I37" s="16"/>
      <c r="J37" s="1"/>
    </row>
    <row r="38" spans="1:10" ht="22.95" customHeight="1">
      <c r="A38" s="1"/>
      <c r="B38" s="17"/>
      <c r="C38" s="17"/>
      <c r="D38" s="16"/>
      <c r="E38" s="16"/>
      <c r="F38" s="16"/>
      <c r="G38" s="16"/>
      <c r="H38" s="16"/>
      <c r="I38" s="16"/>
      <c r="J38" s="1"/>
    </row>
    <row r="39" spans="1:10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22.95" customHeight="1">
      <c r="A40" s="1"/>
      <c r="B40" s="17" t="s">
        <v>16</v>
      </c>
      <c r="C40" s="17"/>
      <c r="D40" s="16" t="s">
        <v>17</v>
      </c>
      <c r="E40" s="16"/>
      <c r="F40" s="16"/>
      <c r="G40" s="16"/>
      <c r="H40" s="16"/>
      <c r="I40" s="16"/>
      <c r="J40" s="1"/>
    </row>
    <row r="41" spans="1:10" ht="22.95" customHeight="1">
      <c r="A41" s="1"/>
      <c r="B41" s="17"/>
      <c r="C41" s="17"/>
      <c r="D41" s="16"/>
      <c r="E41" s="16"/>
      <c r="F41" s="16"/>
      <c r="G41" s="16"/>
      <c r="H41" s="16"/>
      <c r="I41" s="16"/>
      <c r="J41" s="1"/>
    </row>
    <row r="42" spans="1:10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22.95" customHeight="1">
      <c r="A43" s="1"/>
      <c r="B43" s="17" t="s">
        <v>18</v>
      </c>
      <c r="C43" s="17"/>
      <c r="D43" s="16" t="s">
        <v>19</v>
      </c>
      <c r="E43" s="16"/>
      <c r="F43" s="16"/>
      <c r="G43" s="16"/>
      <c r="H43" s="16"/>
      <c r="I43" s="16"/>
      <c r="J43" s="1"/>
    </row>
    <row r="44" spans="1:10" ht="22.95" customHeight="1">
      <c r="A44" s="1"/>
      <c r="B44" s="17"/>
      <c r="C44" s="17"/>
      <c r="D44" s="16"/>
      <c r="E44" s="16"/>
      <c r="F44" s="16"/>
      <c r="G44" s="16"/>
      <c r="H44" s="16"/>
      <c r="I44" s="16"/>
      <c r="J44" s="1"/>
    </row>
    <row r="45" spans="1:10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22.95" customHeight="1">
      <c r="A46" s="1"/>
      <c r="B46" s="17" t="s">
        <v>20</v>
      </c>
      <c r="C46" s="17"/>
      <c r="D46" s="16" t="s">
        <v>21</v>
      </c>
      <c r="E46" s="16"/>
      <c r="F46" s="16"/>
      <c r="G46" s="16"/>
      <c r="H46" s="16"/>
      <c r="I46" s="16"/>
      <c r="J46" s="1"/>
    </row>
    <row r="47" spans="1:10" ht="22.95" customHeight="1">
      <c r="A47" s="1"/>
      <c r="B47" s="17"/>
      <c r="C47" s="17"/>
      <c r="D47" s="16"/>
      <c r="E47" s="16"/>
      <c r="F47" s="16"/>
      <c r="G47" s="16"/>
      <c r="H47" s="16"/>
      <c r="I47" s="16"/>
      <c r="J47" s="1"/>
    </row>
    <row r="48" spans="1:10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22.95" customHeight="1">
      <c r="A49" s="1"/>
      <c r="B49" s="17" t="s">
        <v>22</v>
      </c>
      <c r="C49" s="17"/>
      <c r="D49" s="16" t="s">
        <v>23</v>
      </c>
      <c r="E49" s="16"/>
      <c r="F49" s="16"/>
      <c r="G49" s="16"/>
      <c r="H49" s="16"/>
      <c r="I49" s="16"/>
      <c r="J49" s="1"/>
    </row>
    <row r="50" spans="1:10" ht="22.95" customHeight="1">
      <c r="A50" s="1"/>
      <c r="B50" s="17"/>
      <c r="C50" s="17"/>
      <c r="D50" s="16"/>
      <c r="E50" s="16"/>
      <c r="F50" s="16"/>
      <c r="G50" s="16"/>
      <c r="H50" s="16"/>
      <c r="I50" s="16"/>
      <c r="J50" s="1"/>
    </row>
    <row r="51" spans="1:10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22.95" customHeight="1">
      <c r="A52" s="1"/>
      <c r="B52" s="17" t="s">
        <v>24</v>
      </c>
      <c r="C52" s="17"/>
      <c r="D52" s="16" t="s">
        <v>25</v>
      </c>
      <c r="E52" s="16"/>
      <c r="F52" s="16"/>
      <c r="G52" s="16"/>
      <c r="H52" s="16"/>
      <c r="I52" s="16"/>
      <c r="J52" s="1"/>
    </row>
    <row r="53" spans="1:10" ht="22.95" customHeight="1">
      <c r="A53" s="1"/>
      <c r="B53" s="17"/>
      <c r="C53" s="17"/>
      <c r="D53" s="16"/>
      <c r="E53" s="16"/>
      <c r="F53" s="16"/>
      <c r="G53" s="16"/>
      <c r="H53" s="16"/>
      <c r="I53" s="16"/>
      <c r="J53" s="1"/>
    </row>
    <row r="54" spans="1:10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22.95" customHeight="1">
      <c r="A55" s="1"/>
      <c r="B55" s="17" t="s">
        <v>26</v>
      </c>
      <c r="C55" s="17"/>
      <c r="D55" s="16" t="s">
        <v>27</v>
      </c>
      <c r="E55" s="16"/>
      <c r="F55" s="16"/>
      <c r="G55" s="16"/>
      <c r="H55" s="16"/>
      <c r="I55" s="16"/>
      <c r="J55" s="1"/>
    </row>
    <row r="56" spans="1:10" ht="22.95" customHeight="1">
      <c r="A56" s="1"/>
      <c r="B56" s="17"/>
      <c r="C56" s="17"/>
      <c r="D56" s="16"/>
      <c r="E56" s="16"/>
      <c r="F56" s="16"/>
      <c r="G56" s="16"/>
      <c r="H56" s="16"/>
      <c r="I56" s="16"/>
      <c r="J56" s="1"/>
    </row>
    <row r="57" spans="1:10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22.95" customHeight="1">
      <c r="A58" s="1"/>
      <c r="B58" s="17" t="s">
        <v>28</v>
      </c>
      <c r="C58" s="17"/>
      <c r="D58" s="16" t="s">
        <v>29</v>
      </c>
      <c r="E58" s="16"/>
      <c r="F58" s="16"/>
      <c r="G58" s="16"/>
      <c r="H58" s="16"/>
      <c r="I58" s="16"/>
      <c r="J58" s="1"/>
    </row>
    <row r="59" spans="1:10" ht="22.95" customHeight="1">
      <c r="A59" s="1"/>
      <c r="B59" s="17"/>
      <c r="C59" s="17"/>
      <c r="D59" s="16"/>
      <c r="E59" s="16"/>
      <c r="F59" s="16"/>
      <c r="G59" s="16"/>
      <c r="H59" s="16"/>
      <c r="I59" s="16"/>
      <c r="J59" s="1"/>
    </row>
    <row r="60" spans="1:10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9.95" customHeight="1">
      <c r="A63" s="1"/>
      <c r="B63" s="18" t="s">
        <v>30</v>
      </c>
      <c r="C63" s="18"/>
      <c r="D63" s="18"/>
      <c r="E63" s="18"/>
      <c r="F63" s="18"/>
      <c r="G63" s="18"/>
      <c r="H63" s="18"/>
      <c r="I63" s="18"/>
      <c r="J63" s="1"/>
    </row>
    <row r="64" spans="1:10" ht="19.95" customHeight="1">
      <c r="A64" s="1"/>
      <c r="B64" s="18"/>
      <c r="C64" s="18"/>
      <c r="D64" s="18"/>
      <c r="E64" s="18"/>
      <c r="F64" s="18"/>
      <c r="G64" s="18"/>
      <c r="H64" s="18"/>
      <c r="I64" s="18"/>
      <c r="J64" s="1"/>
    </row>
    <row r="65" spans="1:10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>
      <c r="A70" s="1"/>
      <c r="B70" s="1"/>
      <c r="C70" s="1"/>
      <c r="D70" s="1"/>
      <c r="E70" s="1"/>
      <c r="F70" s="1"/>
      <c r="G70" s="1"/>
      <c r="H70" s="1"/>
      <c r="I70" s="1"/>
      <c r="J70" s="1"/>
    </row>
  </sheetData>
  <sheetProtection algorithmName="SHA-512" hashValue="4Ew8Y5K1/2vDaAHa6tDL4GE4U4uoZjeZ/mQIjQicchOSak/eJoxnjv+KKDD8k2Y2aFGTI3bddF1abXZRC6M02A==" saltValue="kAfM1vuhF7dbSEPkH/UtrQ==" spinCount="100000" sheet="1" objects="1" scenarios="1" formatCells="0" formatColumns="0" formatRows="0" insertColumns="0" sort="0" autoFilter="0" pivotTables="0"/>
  <mergeCells count="33">
    <mergeCell ref="B58:C59"/>
    <mergeCell ref="D58:I59"/>
    <mergeCell ref="B63:I64"/>
    <mergeCell ref="L4:M6"/>
    <mergeCell ref="L7:M7"/>
    <mergeCell ref="B49:C50"/>
    <mergeCell ref="D49:I50"/>
    <mergeCell ref="B52:C53"/>
    <mergeCell ref="D52:I53"/>
    <mergeCell ref="B55:C56"/>
    <mergeCell ref="D55:I56"/>
    <mergeCell ref="B40:C41"/>
    <mergeCell ref="D40:I41"/>
    <mergeCell ref="B43:C44"/>
    <mergeCell ref="D43:I44"/>
    <mergeCell ref="B46:C47"/>
    <mergeCell ref="D46:I47"/>
    <mergeCell ref="B25:I27"/>
    <mergeCell ref="B29:I29"/>
    <mergeCell ref="B30:I32"/>
    <mergeCell ref="B35:I35"/>
    <mergeCell ref="B37:C38"/>
    <mergeCell ref="D37:I38"/>
    <mergeCell ref="B14:I14"/>
    <mergeCell ref="B15:I17"/>
    <mergeCell ref="B19:I19"/>
    <mergeCell ref="B20:I22"/>
    <mergeCell ref="B24:I24"/>
    <mergeCell ref="A1:J3"/>
    <mergeCell ref="A4:J4"/>
    <mergeCell ref="B7:I8"/>
    <mergeCell ref="B9:I10"/>
    <mergeCell ref="B12:I12"/>
  </mergeCells>
  <hyperlinks>
    <hyperlink ref="L7" r:id="rId1" xr:uid="{2E4B2EF1-FFFA-4A7C-B0D3-C80BBC85B219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74"/>
  <sheetViews>
    <sheetView showGridLines="0" workbookViewId="0">
      <selection activeCell="J3" sqref="J3:K6"/>
    </sheetView>
  </sheetViews>
  <sheetFormatPr baseColWidth="10" defaultColWidth="8.796875" defaultRowHeight="13.8"/>
  <cols>
    <col min="1" max="1" width="3" customWidth="1"/>
    <col min="2" max="2" width="17" customWidth="1"/>
    <col min="3" max="7" width="16" customWidth="1"/>
    <col min="8" max="8" width="19" customWidth="1"/>
    <col min="9" max="9" width="2.796875" customWidth="1"/>
    <col min="10" max="10" width="50.796875" customWidth="1"/>
    <col min="11" max="11" width="49.19921875" customWidth="1"/>
  </cols>
  <sheetData>
    <row r="1" spans="1:11" ht="24" customHeight="1">
      <c r="A1" s="10" t="s">
        <v>31</v>
      </c>
      <c r="B1" s="10"/>
      <c r="C1" s="10"/>
      <c r="D1" s="10"/>
      <c r="E1" s="10"/>
      <c r="F1" s="10"/>
      <c r="G1" s="10"/>
      <c r="H1" s="10"/>
    </row>
    <row r="2" spans="1:11" ht="24" customHeight="1" thickBot="1">
      <c r="A2" s="10"/>
      <c r="B2" s="10"/>
      <c r="C2" s="10"/>
      <c r="D2" s="10"/>
      <c r="E2" s="10"/>
      <c r="F2" s="10"/>
      <c r="G2" s="10"/>
      <c r="H2" s="10"/>
    </row>
    <row r="3" spans="1:11" ht="24" customHeight="1">
      <c r="A3" s="10"/>
      <c r="B3" s="10"/>
      <c r="C3" s="10"/>
      <c r="D3" s="10"/>
      <c r="E3" s="10"/>
      <c r="F3" s="10"/>
      <c r="G3" s="10"/>
      <c r="H3" s="10"/>
      <c r="J3" s="47" t="s">
        <v>160</v>
      </c>
      <c r="K3" s="48"/>
    </row>
    <row r="4" spans="1:11" ht="28.95" customHeight="1">
      <c r="A4" s="11" t="s">
        <v>32</v>
      </c>
      <c r="B4" s="11"/>
      <c r="C4" s="11"/>
      <c r="D4" s="11"/>
      <c r="E4" s="11"/>
      <c r="F4" s="11"/>
      <c r="G4" s="11"/>
      <c r="H4" s="11"/>
      <c r="J4" s="49"/>
      <c r="K4" s="50"/>
    </row>
    <row r="5" spans="1:11" ht="4.95" customHeight="1" thickBot="1">
      <c r="A5" s="2"/>
      <c r="B5" s="2"/>
      <c r="C5" s="2"/>
      <c r="D5" s="2"/>
      <c r="E5" s="2"/>
      <c r="F5" s="2"/>
      <c r="G5" s="2"/>
      <c r="H5" s="2"/>
      <c r="J5" s="51"/>
      <c r="K5" s="52"/>
    </row>
    <row r="6" spans="1:11" ht="17.399999999999999" thickBot="1">
      <c r="A6" s="1"/>
      <c r="B6" s="1"/>
      <c r="C6" s="1"/>
      <c r="D6" s="1"/>
      <c r="E6" s="1"/>
      <c r="F6" s="1"/>
      <c r="G6" s="1"/>
      <c r="H6" s="1"/>
      <c r="J6" s="53" t="s">
        <v>161</v>
      </c>
      <c r="K6" s="54"/>
    </row>
    <row r="7" spans="1:11" ht="30" customHeight="1">
      <c r="A7" s="1"/>
      <c r="B7" s="14" t="s">
        <v>33</v>
      </c>
      <c r="C7" s="14"/>
      <c r="D7" s="14"/>
      <c r="E7" s="14"/>
      <c r="F7" s="14"/>
      <c r="G7" s="14"/>
      <c r="H7" s="14"/>
    </row>
    <row r="8" spans="1:11">
      <c r="A8" s="1"/>
      <c r="B8" s="1"/>
      <c r="C8" s="1"/>
      <c r="D8" s="1"/>
      <c r="E8" s="1"/>
      <c r="F8" s="1"/>
      <c r="G8" s="1"/>
      <c r="H8" s="1"/>
    </row>
    <row r="9" spans="1:11" ht="19.05" customHeight="1">
      <c r="A9" s="1"/>
      <c r="B9" s="17" t="s">
        <v>34</v>
      </c>
      <c r="C9" s="17"/>
      <c r="D9" s="19" t="s">
        <v>35</v>
      </c>
      <c r="E9" s="19"/>
      <c r="F9" s="19"/>
      <c r="G9" s="19"/>
      <c r="H9" s="19"/>
    </row>
    <row r="10" spans="1:11" ht="19.05" customHeight="1">
      <c r="A10" s="1"/>
      <c r="B10" s="17"/>
      <c r="C10" s="17"/>
      <c r="D10" s="19"/>
      <c r="E10" s="19"/>
      <c r="F10" s="19"/>
      <c r="G10" s="19"/>
      <c r="H10" s="19"/>
    </row>
    <row r="11" spans="1:11" ht="19.05" customHeight="1">
      <c r="A11" s="1"/>
      <c r="B11" s="20" t="s">
        <v>36</v>
      </c>
      <c r="C11" s="20"/>
      <c r="D11" s="21" t="s">
        <v>37</v>
      </c>
      <c r="E11" s="21"/>
      <c r="F11" s="21"/>
      <c r="G11" s="21"/>
      <c r="H11" s="21"/>
    </row>
    <row r="12" spans="1:11" ht="19.05" customHeight="1">
      <c r="A12" s="1"/>
      <c r="B12" s="20"/>
      <c r="C12" s="20"/>
      <c r="D12" s="21"/>
      <c r="E12" s="21"/>
      <c r="F12" s="21"/>
      <c r="G12" s="21"/>
      <c r="H12" s="21"/>
    </row>
    <row r="13" spans="1:11" ht="19.05" customHeight="1">
      <c r="A13" s="1"/>
      <c r="B13" s="17" t="s">
        <v>38</v>
      </c>
      <c r="C13" s="17"/>
      <c r="D13" s="19" t="s">
        <v>39</v>
      </c>
      <c r="E13" s="19"/>
      <c r="F13" s="19"/>
      <c r="G13" s="19"/>
      <c r="H13" s="19"/>
    </row>
    <row r="14" spans="1:11" ht="19.05" customHeight="1">
      <c r="A14" s="1"/>
      <c r="B14" s="17"/>
      <c r="C14" s="17"/>
      <c r="D14" s="19"/>
      <c r="E14" s="19"/>
      <c r="F14" s="19"/>
      <c r="G14" s="19"/>
      <c r="H14" s="19"/>
    </row>
    <row r="15" spans="1:11" ht="19.05" customHeight="1">
      <c r="A15" s="1"/>
      <c r="B15" s="20" t="s">
        <v>40</v>
      </c>
      <c r="C15" s="20"/>
      <c r="D15" s="21" t="s">
        <v>41</v>
      </c>
      <c r="E15" s="21"/>
      <c r="F15" s="21"/>
      <c r="G15" s="21"/>
      <c r="H15" s="21"/>
    </row>
    <row r="16" spans="1:11" ht="19.05" customHeight="1">
      <c r="A16" s="1"/>
      <c r="B16" s="20"/>
      <c r="C16" s="20"/>
      <c r="D16" s="21"/>
      <c r="E16" s="21"/>
      <c r="F16" s="21"/>
      <c r="G16" s="21"/>
      <c r="H16" s="21"/>
    </row>
    <row r="17" spans="1:8" ht="19.05" customHeight="1">
      <c r="A17" s="1"/>
      <c r="B17" s="17" t="s">
        <v>42</v>
      </c>
      <c r="C17" s="17"/>
      <c r="D17" s="19" t="s">
        <v>43</v>
      </c>
      <c r="E17" s="19"/>
      <c r="F17" s="19"/>
      <c r="G17" s="19"/>
      <c r="H17" s="19"/>
    </row>
    <row r="18" spans="1:8" ht="19.05" customHeight="1">
      <c r="A18" s="1"/>
      <c r="B18" s="17"/>
      <c r="C18" s="17"/>
      <c r="D18" s="19"/>
      <c r="E18" s="19"/>
      <c r="F18" s="19"/>
      <c r="G18" s="19"/>
      <c r="H18" s="19"/>
    </row>
    <row r="19" spans="1:8" ht="19.05" customHeight="1">
      <c r="A19" s="1"/>
      <c r="B19" s="20" t="s">
        <v>44</v>
      </c>
      <c r="C19" s="20"/>
      <c r="D19" s="21" t="s">
        <v>45</v>
      </c>
      <c r="E19" s="21"/>
      <c r="F19" s="21"/>
      <c r="G19" s="21"/>
      <c r="H19" s="21"/>
    </row>
    <row r="20" spans="1:8" ht="19.05" customHeight="1">
      <c r="A20" s="1"/>
      <c r="B20" s="20"/>
      <c r="C20" s="20"/>
      <c r="D20" s="21"/>
      <c r="E20" s="21"/>
      <c r="F20" s="21"/>
      <c r="G20" s="21"/>
      <c r="H20" s="21"/>
    </row>
    <row r="21" spans="1:8" ht="19.05" customHeight="1">
      <c r="A21" s="1"/>
      <c r="B21" s="17" t="s">
        <v>46</v>
      </c>
      <c r="C21" s="17"/>
      <c r="D21" s="19" t="s">
        <v>47</v>
      </c>
      <c r="E21" s="19"/>
      <c r="F21" s="19"/>
      <c r="G21" s="19"/>
      <c r="H21" s="19"/>
    </row>
    <row r="22" spans="1:8" ht="19.05" customHeight="1">
      <c r="A22" s="1"/>
      <c r="B22" s="17"/>
      <c r="C22" s="17"/>
      <c r="D22" s="19"/>
      <c r="E22" s="19"/>
      <c r="F22" s="19"/>
      <c r="G22" s="19"/>
      <c r="H22" s="19"/>
    </row>
    <row r="23" spans="1:8" ht="19.05" customHeight="1">
      <c r="A23" s="1"/>
      <c r="B23" s="20" t="s">
        <v>48</v>
      </c>
      <c r="C23" s="20"/>
      <c r="D23" s="21" t="s">
        <v>49</v>
      </c>
      <c r="E23" s="21"/>
      <c r="F23" s="21"/>
      <c r="G23" s="21"/>
      <c r="H23" s="21"/>
    </row>
    <row r="24" spans="1:8" ht="19.05" customHeight="1">
      <c r="A24" s="1"/>
      <c r="B24" s="20"/>
      <c r="C24" s="20"/>
      <c r="D24" s="21"/>
      <c r="E24" s="21"/>
      <c r="F24" s="21"/>
      <c r="G24" s="21"/>
      <c r="H24" s="21"/>
    </row>
    <row r="25" spans="1:8" ht="19.05" customHeight="1">
      <c r="A25" s="1"/>
      <c r="B25" s="17" t="s">
        <v>50</v>
      </c>
      <c r="C25" s="17"/>
      <c r="D25" s="19" t="s">
        <v>51</v>
      </c>
      <c r="E25" s="19"/>
      <c r="F25" s="19"/>
      <c r="G25" s="19"/>
      <c r="H25" s="19"/>
    </row>
    <row r="26" spans="1:8" ht="19.05" customHeight="1">
      <c r="A26" s="1"/>
      <c r="B26" s="17"/>
      <c r="C26" s="17"/>
      <c r="D26" s="19"/>
      <c r="E26" s="19"/>
      <c r="F26" s="19"/>
      <c r="G26" s="19"/>
      <c r="H26" s="19"/>
    </row>
    <row r="27" spans="1:8" ht="19.05" customHeight="1">
      <c r="A27" s="1"/>
      <c r="B27" s="20" t="s">
        <v>52</v>
      </c>
      <c r="C27" s="20"/>
      <c r="D27" s="21" t="s">
        <v>53</v>
      </c>
      <c r="E27" s="21"/>
      <c r="F27" s="21"/>
      <c r="G27" s="21"/>
      <c r="H27" s="21"/>
    </row>
    <row r="28" spans="1:8" ht="19.05" customHeight="1">
      <c r="A28" s="1"/>
      <c r="B28" s="20"/>
      <c r="C28" s="20"/>
      <c r="D28" s="21"/>
      <c r="E28" s="21"/>
      <c r="F28" s="21"/>
      <c r="G28" s="21"/>
      <c r="H28" s="21"/>
    </row>
    <row r="29" spans="1:8" ht="19.05" customHeight="1">
      <c r="A29" s="1"/>
      <c r="B29" s="17" t="s">
        <v>54</v>
      </c>
      <c r="C29" s="17"/>
      <c r="D29" s="19" t="s">
        <v>55</v>
      </c>
      <c r="E29" s="19"/>
      <c r="F29" s="19"/>
      <c r="G29" s="19"/>
      <c r="H29" s="19"/>
    </row>
    <row r="30" spans="1:8" ht="19.05" customHeight="1">
      <c r="A30" s="1"/>
      <c r="B30" s="17"/>
      <c r="C30" s="17"/>
      <c r="D30" s="19"/>
      <c r="E30" s="19"/>
      <c r="F30" s="19"/>
      <c r="G30" s="19"/>
      <c r="H30" s="19"/>
    </row>
    <row r="31" spans="1:8" ht="19.05" customHeight="1">
      <c r="A31" s="1"/>
      <c r="B31" s="20" t="s">
        <v>56</v>
      </c>
      <c r="C31" s="20"/>
      <c r="D31" s="21" t="s">
        <v>57</v>
      </c>
      <c r="E31" s="21"/>
      <c r="F31" s="21"/>
      <c r="G31" s="21"/>
      <c r="H31" s="21"/>
    </row>
    <row r="32" spans="1:8" ht="19.05" customHeight="1">
      <c r="A32" s="1"/>
      <c r="B32" s="20"/>
      <c r="C32" s="20"/>
      <c r="D32" s="21"/>
      <c r="E32" s="21"/>
      <c r="F32" s="21"/>
      <c r="G32" s="21"/>
      <c r="H32" s="21"/>
    </row>
    <row r="33" spans="1:8" ht="19.05" customHeight="1">
      <c r="A33" s="1"/>
      <c r="B33" s="17" t="s">
        <v>58</v>
      </c>
      <c r="C33" s="17"/>
      <c r="D33" s="19" t="s">
        <v>59</v>
      </c>
      <c r="E33" s="19"/>
      <c r="F33" s="19"/>
      <c r="G33" s="19"/>
      <c r="H33" s="19"/>
    </row>
    <row r="34" spans="1:8" ht="19.05" customHeight="1">
      <c r="A34" s="1"/>
      <c r="B34" s="17"/>
      <c r="C34" s="17"/>
      <c r="D34" s="19"/>
      <c r="E34" s="19"/>
      <c r="F34" s="19"/>
      <c r="G34" s="19"/>
      <c r="H34" s="19"/>
    </row>
    <row r="35" spans="1:8" ht="19.05" customHeight="1">
      <c r="A35" s="1"/>
      <c r="B35" s="20" t="s">
        <v>60</v>
      </c>
      <c r="C35" s="20"/>
      <c r="D35" s="21" t="s">
        <v>61</v>
      </c>
      <c r="E35" s="21"/>
      <c r="F35" s="21"/>
      <c r="G35" s="21"/>
      <c r="H35" s="21"/>
    </row>
    <row r="36" spans="1:8" ht="19.05" customHeight="1">
      <c r="A36" s="1"/>
      <c r="B36" s="20"/>
      <c r="C36" s="20"/>
      <c r="D36" s="21"/>
      <c r="E36" s="21"/>
      <c r="F36" s="21"/>
      <c r="G36" s="21"/>
      <c r="H36" s="21"/>
    </row>
    <row r="37" spans="1:8" ht="19.05" customHeight="1">
      <c r="A37" s="1"/>
      <c r="B37" s="17" t="s">
        <v>62</v>
      </c>
      <c r="C37" s="17"/>
      <c r="D37" s="19" t="s">
        <v>63</v>
      </c>
      <c r="E37" s="19"/>
      <c r="F37" s="19"/>
      <c r="G37" s="19"/>
      <c r="H37" s="19"/>
    </row>
    <row r="38" spans="1:8" ht="19.05" customHeight="1">
      <c r="A38" s="1"/>
      <c r="B38" s="17"/>
      <c r="C38" s="17"/>
      <c r="D38" s="19"/>
      <c r="E38" s="19"/>
      <c r="F38" s="19"/>
      <c r="G38" s="19"/>
      <c r="H38" s="19"/>
    </row>
    <row r="39" spans="1:8" ht="19.05" customHeight="1">
      <c r="A39" s="1"/>
      <c r="B39" s="20" t="s">
        <v>64</v>
      </c>
      <c r="C39" s="20"/>
      <c r="D39" s="21" t="s">
        <v>65</v>
      </c>
      <c r="E39" s="21"/>
      <c r="F39" s="21"/>
      <c r="G39" s="21"/>
      <c r="H39" s="21"/>
    </row>
    <row r="40" spans="1:8" ht="19.05" customHeight="1">
      <c r="A40" s="1"/>
      <c r="B40" s="20"/>
      <c r="C40" s="20"/>
      <c r="D40" s="21"/>
      <c r="E40" s="21"/>
      <c r="F40" s="21"/>
      <c r="G40" s="21"/>
      <c r="H40" s="21"/>
    </row>
    <row r="41" spans="1:8" ht="19.05" customHeight="1">
      <c r="A41" s="1"/>
      <c r="B41" s="17" t="s">
        <v>66</v>
      </c>
      <c r="C41" s="17"/>
      <c r="D41" s="19" t="s">
        <v>67</v>
      </c>
      <c r="E41" s="19"/>
      <c r="F41" s="19"/>
      <c r="G41" s="19"/>
      <c r="H41" s="19"/>
    </row>
    <row r="42" spans="1:8" ht="19.05" customHeight="1">
      <c r="A42" s="1"/>
      <c r="B42" s="17"/>
      <c r="C42" s="17"/>
      <c r="D42" s="19"/>
      <c r="E42" s="19"/>
      <c r="F42" s="19"/>
      <c r="G42" s="19"/>
      <c r="H42" s="19"/>
    </row>
    <row r="43" spans="1:8" ht="19.05" customHeight="1">
      <c r="A43" s="1"/>
      <c r="B43" s="20" t="s">
        <v>68</v>
      </c>
      <c r="C43" s="20"/>
      <c r="D43" s="21" t="s">
        <v>69</v>
      </c>
      <c r="E43" s="21"/>
      <c r="F43" s="21"/>
      <c r="G43" s="21"/>
      <c r="H43" s="21"/>
    </row>
    <row r="44" spans="1:8" ht="19.05" customHeight="1">
      <c r="A44" s="1"/>
      <c r="B44" s="20"/>
      <c r="C44" s="20"/>
      <c r="D44" s="21"/>
      <c r="E44" s="21"/>
      <c r="F44" s="21"/>
      <c r="G44" s="21"/>
      <c r="H44" s="21"/>
    </row>
    <row r="45" spans="1:8" ht="19.05" customHeight="1">
      <c r="A45" s="1"/>
      <c r="B45" s="17" t="s">
        <v>70</v>
      </c>
      <c r="C45" s="17"/>
      <c r="D45" s="19" t="s">
        <v>71</v>
      </c>
      <c r="E45" s="19"/>
      <c r="F45" s="19"/>
      <c r="G45" s="19"/>
      <c r="H45" s="19"/>
    </row>
    <row r="46" spans="1:8" ht="19.05" customHeight="1">
      <c r="A46" s="1"/>
      <c r="B46" s="17"/>
      <c r="C46" s="17"/>
      <c r="D46" s="19"/>
      <c r="E46" s="19"/>
      <c r="F46" s="19"/>
      <c r="G46" s="19"/>
      <c r="H46" s="19"/>
    </row>
    <row r="47" spans="1:8" ht="19.05" customHeight="1">
      <c r="A47" s="1"/>
      <c r="B47" s="20" t="s">
        <v>72</v>
      </c>
      <c r="C47" s="20"/>
      <c r="D47" s="21" t="s">
        <v>73</v>
      </c>
      <c r="E47" s="21"/>
      <c r="F47" s="21"/>
      <c r="G47" s="21"/>
      <c r="H47" s="21"/>
    </row>
    <row r="48" spans="1:8" ht="19.05" customHeight="1">
      <c r="A48" s="1"/>
      <c r="B48" s="20"/>
      <c r="C48" s="20"/>
      <c r="D48" s="21"/>
      <c r="E48" s="21"/>
      <c r="F48" s="21"/>
      <c r="G48" s="21"/>
      <c r="H48" s="21"/>
    </row>
    <row r="49" spans="1:8" ht="19.05" customHeight="1">
      <c r="A49" s="1"/>
      <c r="B49" s="17" t="s">
        <v>74</v>
      </c>
      <c r="C49" s="17"/>
      <c r="D49" s="19" t="s">
        <v>75</v>
      </c>
      <c r="E49" s="19"/>
      <c r="F49" s="19"/>
      <c r="G49" s="19"/>
      <c r="H49" s="19"/>
    </row>
    <row r="50" spans="1:8" ht="19.05" customHeight="1">
      <c r="A50" s="1"/>
      <c r="B50" s="17"/>
      <c r="C50" s="17"/>
      <c r="D50" s="19"/>
      <c r="E50" s="19"/>
      <c r="F50" s="19"/>
      <c r="G50" s="19"/>
      <c r="H50" s="19"/>
    </row>
    <row r="51" spans="1:8" ht="19.05" customHeight="1">
      <c r="A51" s="1"/>
      <c r="B51" s="20" t="s">
        <v>76</v>
      </c>
      <c r="C51" s="20"/>
      <c r="D51" s="21" t="s">
        <v>77</v>
      </c>
      <c r="E51" s="21"/>
      <c r="F51" s="21"/>
      <c r="G51" s="21"/>
      <c r="H51" s="21"/>
    </row>
    <row r="52" spans="1:8" ht="19.05" customHeight="1">
      <c r="A52" s="1"/>
      <c r="B52" s="20"/>
      <c r="C52" s="20"/>
      <c r="D52" s="21"/>
      <c r="E52" s="21"/>
      <c r="F52" s="21"/>
      <c r="G52" s="21"/>
      <c r="H52" s="21"/>
    </row>
    <row r="53" spans="1:8" ht="19.05" customHeight="1">
      <c r="A53" s="1"/>
      <c r="B53" s="17" t="s">
        <v>78</v>
      </c>
      <c r="C53" s="17"/>
      <c r="D53" s="19" t="s">
        <v>79</v>
      </c>
      <c r="E53" s="19"/>
      <c r="F53" s="19"/>
      <c r="G53" s="19"/>
      <c r="H53" s="19"/>
    </row>
    <row r="54" spans="1:8" ht="19.05" customHeight="1">
      <c r="A54" s="1"/>
      <c r="B54" s="17"/>
      <c r="C54" s="17"/>
      <c r="D54" s="19"/>
      <c r="E54" s="19"/>
      <c r="F54" s="19"/>
      <c r="G54" s="19"/>
      <c r="H54" s="19"/>
    </row>
    <row r="55" spans="1:8" ht="19.05" customHeight="1">
      <c r="A55" s="1"/>
      <c r="B55" s="20" t="s">
        <v>80</v>
      </c>
      <c r="C55" s="20"/>
      <c r="D55" s="21" t="s">
        <v>81</v>
      </c>
      <c r="E55" s="21"/>
      <c r="F55" s="21"/>
      <c r="G55" s="21"/>
      <c r="H55" s="21"/>
    </row>
    <row r="56" spans="1:8" ht="19.05" customHeight="1">
      <c r="A56" s="1"/>
      <c r="B56" s="20"/>
      <c r="C56" s="20"/>
      <c r="D56" s="21"/>
      <c r="E56" s="21"/>
      <c r="F56" s="21"/>
      <c r="G56" s="21"/>
      <c r="H56" s="21"/>
    </row>
    <row r="57" spans="1:8" ht="19.05" customHeight="1">
      <c r="A57" s="1"/>
      <c r="B57" s="17" t="s">
        <v>82</v>
      </c>
      <c r="C57" s="17"/>
      <c r="D57" s="19" t="s">
        <v>83</v>
      </c>
      <c r="E57" s="19"/>
      <c r="F57" s="19"/>
      <c r="G57" s="19"/>
      <c r="H57" s="19"/>
    </row>
    <row r="58" spans="1:8" ht="19.05" customHeight="1">
      <c r="A58" s="1"/>
      <c r="B58" s="17"/>
      <c r="C58" s="17"/>
      <c r="D58" s="19"/>
      <c r="E58" s="19"/>
      <c r="F58" s="19"/>
      <c r="G58" s="19"/>
      <c r="H58" s="19"/>
    </row>
    <row r="59" spans="1:8" ht="19.05" customHeight="1">
      <c r="A59" s="1"/>
      <c r="B59" s="20" t="s">
        <v>84</v>
      </c>
      <c r="C59" s="20"/>
      <c r="D59" s="21" t="s">
        <v>85</v>
      </c>
      <c r="E59" s="21"/>
      <c r="F59" s="21"/>
      <c r="G59" s="21"/>
      <c r="H59" s="21"/>
    </row>
    <row r="60" spans="1:8" ht="19.05" customHeight="1">
      <c r="A60" s="1"/>
      <c r="B60" s="20"/>
      <c r="C60" s="20"/>
      <c r="D60" s="21"/>
      <c r="E60" s="21"/>
      <c r="F60" s="21"/>
      <c r="G60" s="21"/>
      <c r="H60" s="21"/>
    </row>
    <row r="61" spans="1:8" ht="19.05" customHeight="1">
      <c r="A61" s="1"/>
      <c r="B61" s="17" t="s">
        <v>86</v>
      </c>
      <c r="C61" s="17"/>
      <c r="D61" s="19" t="s">
        <v>87</v>
      </c>
      <c r="E61" s="19"/>
      <c r="F61" s="19"/>
      <c r="G61" s="19"/>
      <c r="H61" s="19"/>
    </row>
    <row r="62" spans="1:8" ht="19.05" customHeight="1">
      <c r="A62" s="1"/>
      <c r="B62" s="17"/>
      <c r="C62" s="17"/>
      <c r="D62" s="19"/>
      <c r="E62" s="19"/>
      <c r="F62" s="19"/>
      <c r="G62" s="19"/>
      <c r="H62" s="19"/>
    </row>
    <row r="63" spans="1:8" ht="19.05" customHeight="1">
      <c r="A63" s="1"/>
      <c r="B63" s="20" t="s">
        <v>88</v>
      </c>
      <c r="C63" s="20"/>
      <c r="D63" s="21" t="s">
        <v>89</v>
      </c>
      <c r="E63" s="21"/>
      <c r="F63" s="21"/>
      <c r="G63" s="21"/>
      <c r="H63" s="21"/>
    </row>
    <row r="64" spans="1:8" ht="19.05" customHeight="1">
      <c r="A64" s="1"/>
      <c r="B64" s="20"/>
      <c r="C64" s="20"/>
      <c r="D64" s="21"/>
      <c r="E64" s="21"/>
      <c r="F64" s="21"/>
      <c r="G64" s="21"/>
      <c r="H64" s="21"/>
    </row>
    <row r="65" spans="1:8" ht="19.05" customHeight="1">
      <c r="A65" s="1"/>
      <c r="B65" s="17" t="s">
        <v>90</v>
      </c>
      <c r="C65" s="17"/>
      <c r="D65" s="19" t="s">
        <v>91</v>
      </c>
      <c r="E65" s="19"/>
      <c r="F65" s="19"/>
      <c r="G65" s="19"/>
      <c r="H65" s="19"/>
    </row>
    <row r="66" spans="1:8" ht="19.05" customHeight="1">
      <c r="A66" s="1"/>
      <c r="B66" s="17"/>
      <c r="C66" s="17"/>
      <c r="D66" s="19"/>
      <c r="E66" s="19"/>
      <c r="F66" s="19"/>
      <c r="G66" s="19"/>
      <c r="H66" s="19"/>
    </row>
    <row r="67" spans="1:8" ht="19.05" customHeight="1">
      <c r="A67" s="1"/>
      <c r="B67" s="20" t="s">
        <v>92</v>
      </c>
      <c r="C67" s="20"/>
      <c r="D67" s="21" t="s">
        <v>93</v>
      </c>
      <c r="E67" s="21"/>
      <c r="F67" s="21"/>
      <c r="G67" s="21"/>
      <c r="H67" s="21"/>
    </row>
    <row r="68" spans="1:8" ht="19.05" customHeight="1">
      <c r="A68" s="1"/>
      <c r="B68" s="20"/>
      <c r="C68" s="20"/>
      <c r="D68" s="21"/>
      <c r="E68" s="21"/>
      <c r="F68" s="21"/>
      <c r="G68" s="21"/>
      <c r="H68" s="21"/>
    </row>
    <row r="69" spans="1:8">
      <c r="A69" s="1"/>
      <c r="B69" s="23" t="s">
        <v>94</v>
      </c>
      <c r="C69" s="23"/>
      <c r="D69" s="24" t="s">
        <v>95</v>
      </c>
      <c r="E69" s="24"/>
      <c r="F69" s="24"/>
      <c r="G69" s="24"/>
      <c r="H69" s="24"/>
    </row>
    <row r="70" spans="1:8">
      <c r="A70" s="1"/>
      <c r="B70" s="23"/>
      <c r="C70" s="23"/>
      <c r="D70" s="24"/>
      <c r="E70" s="24"/>
      <c r="F70" s="24"/>
      <c r="G70" s="24"/>
      <c r="H70" s="24"/>
    </row>
    <row r="71" spans="1:8" ht="30" customHeight="1">
      <c r="B71" s="14" t="s">
        <v>96</v>
      </c>
      <c r="C71" s="14"/>
      <c r="D71" s="14"/>
      <c r="E71" s="14"/>
      <c r="F71" s="14"/>
      <c r="G71" s="14"/>
      <c r="H71" s="14"/>
    </row>
    <row r="72" spans="1:8" ht="24" customHeight="1">
      <c r="B72" s="22" t="s">
        <v>97</v>
      </c>
      <c r="C72" s="22"/>
      <c r="D72" s="22"/>
      <c r="E72" s="22"/>
      <c r="F72" s="22"/>
      <c r="G72" s="22"/>
      <c r="H72" s="22"/>
    </row>
    <row r="73" spans="1:8" ht="24" customHeight="1">
      <c r="B73" s="22" t="s">
        <v>98</v>
      </c>
      <c r="C73" s="22"/>
      <c r="D73" s="22"/>
      <c r="E73" s="22"/>
      <c r="F73" s="22"/>
      <c r="G73" s="22"/>
      <c r="H73" s="22"/>
    </row>
    <row r="74" spans="1:8" ht="24" customHeight="1">
      <c r="B74" s="22" t="s">
        <v>99</v>
      </c>
      <c r="C74" s="22"/>
      <c r="D74" s="22"/>
      <c r="E74" s="22"/>
      <c r="F74" s="22"/>
      <c r="G74" s="22"/>
      <c r="H74" s="22"/>
    </row>
  </sheetData>
  <sheetProtection algorithmName="SHA-512" hashValue="aP6Vc6+IE+qwq7G1CjRARa+BmR+OOTxAgdgWJSU/9LU/EnhaTODw6JnEf9P34PQyDar+tT6eF/IlKgJc9KRhKA==" saltValue="pqQUj0kyMPP8frhN9GQfGA==" spinCount="100000" sheet="1" objects="1" scenarios="1" formatCells="0"/>
  <mergeCells count="71">
    <mergeCell ref="J3:K5"/>
    <mergeCell ref="J6:K6"/>
    <mergeCell ref="B72:H72"/>
    <mergeCell ref="B73:H73"/>
    <mergeCell ref="B74:H74"/>
    <mergeCell ref="B69:C70"/>
    <mergeCell ref="D69:H70"/>
    <mergeCell ref="B65:C66"/>
    <mergeCell ref="D65:H66"/>
    <mergeCell ref="B67:C68"/>
    <mergeCell ref="D67:H68"/>
    <mergeCell ref="B71:H71"/>
    <mergeCell ref="B59:C60"/>
    <mergeCell ref="D59:H60"/>
    <mergeCell ref="B61:C62"/>
    <mergeCell ref="D61:H62"/>
    <mergeCell ref="B63:C64"/>
    <mergeCell ref="D63:H64"/>
    <mergeCell ref="B53:C54"/>
    <mergeCell ref="D53:H54"/>
    <mergeCell ref="B55:C56"/>
    <mergeCell ref="D55:H56"/>
    <mergeCell ref="B57:C58"/>
    <mergeCell ref="D57:H58"/>
    <mergeCell ref="B47:C48"/>
    <mergeCell ref="D47:H48"/>
    <mergeCell ref="B49:C50"/>
    <mergeCell ref="D49:H50"/>
    <mergeCell ref="B51:C52"/>
    <mergeCell ref="D51:H52"/>
    <mergeCell ref="B41:C42"/>
    <mergeCell ref="D41:H42"/>
    <mergeCell ref="B43:C44"/>
    <mergeCell ref="D43:H44"/>
    <mergeCell ref="B45:C46"/>
    <mergeCell ref="D45:H46"/>
    <mergeCell ref="B35:C36"/>
    <mergeCell ref="D35:H36"/>
    <mergeCell ref="B37:C38"/>
    <mergeCell ref="D37:H38"/>
    <mergeCell ref="B39:C40"/>
    <mergeCell ref="D39:H40"/>
    <mergeCell ref="B29:C30"/>
    <mergeCell ref="D29:H30"/>
    <mergeCell ref="B31:C32"/>
    <mergeCell ref="D31:H32"/>
    <mergeCell ref="B33:C34"/>
    <mergeCell ref="D33:H34"/>
    <mergeCell ref="B23:C24"/>
    <mergeCell ref="D23:H24"/>
    <mergeCell ref="B25:C26"/>
    <mergeCell ref="D25:H26"/>
    <mergeCell ref="B27:C28"/>
    <mergeCell ref="D27:H28"/>
    <mergeCell ref="B17:C18"/>
    <mergeCell ref="D17:H18"/>
    <mergeCell ref="B19:C20"/>
    <mergeCell ref="D19:H20"/>
    <mergeCell ref="B21:C22"/>
    <mergeCell ref="D21:H22"/>
    <mergeCell ref="B11:C12"/>
    <mergeCell ref="D11:H12"/>
    <mergeCell ref="B13:C14"/>
    <mergeCell ref="D13:H14"/>
    <mergeCell ref="B15:C16"/>
    <mergeCell ref="D15:H16"/>
    <mergeCell ref="A1:H3"/>
    <mergeCell ref="A4:H4"/>
    <mergeCell ref="B7:H7"/>
    <mergeCell ref="B9:C10"/>
    <mergeCell ref="D9:H10"/>
  </mergeCells>
  <hyperlinks>
    <hyperlink ref="J6" r:id="rId1" xr:uid="{61D81448-9191-4F55-8E73-6933678312BC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34"/>
  <sheetViews>
    <sheetView showGridLines="0" workbookViewId="0">
      <pane ySplit="14" topLeftCell="A125" activePane="bottomLeft" state="frozen"/>
      <selection pane="bottomLeft" activeCell="J129" sqref="J129"/>
    </sheetView>
  </sheetViews>
  <sheetFormatPr baseColWidth="10" defaultColWidth="8.796875" defaultRowHeight="13.8"/>
  <cols>
    <col min="1" max="1" width="19" customWidth="1"/>
    <col min="2" max="3" width="20" customWidth="1"/>
    <col min="4" max="4" width="19" customWidth="1"/>
    <col min="5" max="5" width="3" customWidth="1"/>
    <col min="6" max="6" width="16" customWidth="1"/>
    <col min="7" max="11" width="15" customWidth="1"/>
    <col min="12" max="12" width="4.296875" customWidth="1"/>
    <col min="13" max="13" width="44.3984375" customWidth="1"/>
    <col min="14" max="14" width="20.19921875" customWidth="1"/>
  </cols>
  <sheetData>
    <row r="1" spans="1:14" ht="24" customHeight="1">
      <c r="A1" s="55" t="s">
        <v>100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4" ht="24" customHeight="1" thickBo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</row>
    <row r="3" spans="1:14" ht="24" customHeight="1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M3" s="47" t="s">
        <v>160</v>
      </c>
      <c r="N3" s="48"/>
    </row>
    <row r="4" spans="1:14" ht="34.200000000000003" customHeight="1">
      <c r="A4" s="56" t="s">
        <v>101</v>
      </c>
      <c r="B4" s="56"/>
      <c r="C4" s="56"/>
      <c r="D4" s="56"/>
      <c r="E4" s="56"/>
      <c r="F4" s="56"/>
      <c r="G4" s="56"/>
      <c r="H4" s="56"/>
      <c r="I4" s="56"/>
      <c r="J4" s="56"/>
      <c r="K4" s="56"/>
      <c r="M4" s="49"/>
      <c r="N4" s="50"/>
    </row>
    <row r="5" spans="1:14" ht="4.95" customHeight="1" thickBot="1">
      <c r="A5" s="57"/>
      <c r="B5" s="57"/>
      <c r="C5" s="57"/>
      <c r="D5" s="57"/>
      <c r="E5" s="57"/>
      <c r="F5" s="57"/>
      <c r="G5" s="57"/>
      <c r="H5" s="57"/>
      <c r="I5" s="57"/>
      <c r="J5" s="57"/>
      <c r="K5" s="57"/>
      <c r="M5" s="51"/>
      <c r="N5" s="52"/>
    </row>
    <row r="6" spans="1:14" ht="25.05" customHeight="1" thickBot="1">
      <c r="A6" s="58"/>
      <c r="B6" s="59" t="s">
        <v>102</v>
      </c>
      <c r="C6" s="59"/>
      <c r="D6" s="59"/>
      <c r="E6" s="58"/>
      <c r="F6" s="59" t="s">
        <v>103</v>
      </c>
      <c r="G6" s="59"/>
      <c r="H6" s="59"/>
      <c r="I6" s="58"/>
      <c r="J6" s="59" t="s">
        <v>104</v>
      </c>
      <c r="K6" s="59"/>
      <c r="M6" s="53" t="s">
        <v>161</v>
      </c>
      <c r="N6" s="54"/>
    </row>
    <row r="7" spans="1:14" ht="31.95" customHeight="1">
      <c r="A7" s="58"/>
      <c r="B7" s="60" t="s">
        <v>105</v>
      </c>
      <c r="C7" s="60"/>
      <c r="D7" s="60"/>
      <c r="E7" s="58"/>
      <c r="F7" s="60" t="s">
        <v>106</v>
      </c>
      <c r="G7" s="60"/>
      <c r="H7" s="60"/>
      <c r="I7" s="58"/>
      <c r="J7" s="60" t="s">
        <v>107</v>
      </c>
      <c r="K7" s="60"/>
    </row>
    <row r="8" spans="1:14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</row>
    <row r="9" spans="1:14" ht="22.05" customHeight="1">
      <c r="A9" s="58"/>
      <c r="B9" s="61" t="s">
        <v>108</v>
      </c>
      <c r="C9" s="61"/>
      <c r="D9" s="61"/>
      <c r="E9" s="58"/>
      <c r="F9" s="62" t="s">
        <v>109</v>
      </c>
      <c r="G9" s="62"/>
      <c r="H9" s="62"/>
      <c r="I9" s="62"/>
      <c r="J9" s="62"/>
      <c r="K9" s="62"/>
    </row>
    <row r="10" spans="1:14" ht="22.05" customHeight="1">
      <c r="A10" s="58"/>
      <c r="B10" s="63" t="s">
        <v>110</v>
      </c>
      <c r="C10" s="63"/>
      <c r="D10" s="63"/>
      <c r="E10" s="58"/>
      <c r="F10" s="62"/>
      <c r="G10" s="62"/>
      <c r="H10" s="62"/>
      <c r="I10" s="62"/>
      <c r="J10" s="62"/>
      <c r="K10" s="62"/>
    </row>
    <row r="11" spans="1:14" ht="22.05" customHeight="1">
      <c r="A11" s="58"/>
      <c r="B11" s="63"/>
      <c r="C11" s="63"/>
      <c r="D11" s="63"/>
      <c r="E11" s="58"/>
      <c r="F11" s="62"/>
      <c r="G11" s="62"/>
      <c r="H11" s="62"/>
      <c r="I11" s="62"/>
      <c r="J11" s="62"/>
      <c r="K11" s="62"/>
    </row>
    <row r="12" spans="1:14">
      <c r="A12" s="58"/>
      <c r="B12" s="58"/>
      <c r="C12" s="58"/>
      <c r="D12" s="58"/>
      <c r="E12" s="58"/>
      <c r="F12" s="58"/>
      <c r="G12" s="58"/>
      <c r="H12" s="58"/>
      <c r="I12" s="58"/>
      <c r="J12" s="58"/>
      <c r="K12" s="58"/>
    </row>
    <row r="13" spans="1:14" ht="30" customHeight="1">
      <c r="A13" s="64" t="s">
        <v>111</v>
      </c>
      <c r="B13" s="64"/>
      <c r="C13" s="64"/>
      <c r="D13" s="64"/>
      <c r="E13" s="58"/>
      <c r="F13" s="64" t="s">
        <v>112</v>
      </c>
      <c r="G13" s="64"/>
      <c r="H13" s="64"/>
      <c r="I13" s="64"/>
      <c r="J13" s="64"/>
      <c r="K13" s="64"/>
    </row>
    <row r="14" spans="1:14" ht="30" customHeight="1">
      <c r="A14" s="65" t="s">
        <v>113</v>
      </c>
      <c r="B14" s="65" t="s">
        <v>114</v>
      </c>
      <c r="C14" s="65" t="s">
        <v>115</v>
      </c>
      <c r="D14" s="65" t="s">
        <v>116</v>
      </c>
      <c r="E14" s="58"/>
      <c r="F14" s="58"/>
      <c r="G14" s="58"/>
      <c r="H14" s="58"/>
      <c r="I14" s="58"/>
      <c r="J14" s="58"/>
      <c r="K14" s="58"/>
    </row>
    <row r="15" spans="1:14" ht="25.95" customHeight="1">
      <c r="A15" s="66">
        <v>44957</v>
      </c>
      <c r="B15" s="67">
        <v>100</v>
      </c>
      <c r="C15" s="67">
        <v>100</v>
      </c>
      <c r="D15" s="68" t="str">
        <f ca="1">IF(COUNTA(A15:C15)=0,"",IF(COUNTA(A15:C15)&lt;3,"INCOMPLETO",IF(OR(NOT(ISNUMBER(A15)),NOT(ISNUMBER(B15)),NOT(ISNUMBER(C15))),"TIPO",IF(NOT(OR($J$7="Mensual",$J$7="Semanal",$J$7="Diaria")),"FRECUENCIA",IF(OR(A15&lt;DATE(1900,1,1),A15&gt;TODAY(),A15&lt;&gt;INT(A15)),"FECHA",IF(OR(B15&lt;=0,C15&lt;=0),"PRECIO","OK"))))))</f>
        <v>OK</v>
      </c>
      <c r="E15" s="58"/>
      <c r="F15" s="69" t="s">
        <v>117</v>
      </c>
      <c r="G15" s="69"/>
      <c r="H15" s="69"/>
      <c r="I15" s="69"/>
      <c r="J15" s="69"/>
      <c r="K15" s="69"/>
    </row>
    <row r="16" spans="1:14" ht="22.95" customHeight="1">
      <c r="A16" s="66">
        <v>44985</v>
      </c>
      <c r="B16" s="67">
        <v>96</v>
      </c>
      <c r="C16" s="67">
        <v>96</v>
      </c>
      <c r="D16" s="68" t="str">
        <f t="shared" ref="D16:D47" ca="1" si="0">IF(COUNTA(A16:C16)=0,"",IF(COUNTA(A16:C16)&lt;3,"INCOMPLETO",IF(OR(NOT(ISNUMBER(A16)),NOT(ISNUMBER(B16)),NOT(ISNUMBER(C16))),"TIPO",IF(NOT(OR($J$7="Mensual",$J$7="Semanal",$J$7="Diaria")),"FRECUENCIA",IF(OR(A16&lt;DATE(1900,1,1),A16&gt;TODAY(),A16&lt;&gt;INT(A16)),"FECHA",IF(OR(B16&lt;=0,C16&lt;=0),"PRECIO",IF(COUNTA(A15:C15)=0,"SALTO",IF(D15&lt;&gt;"OK","PREVIA",IF(A16&lt;=A15,"FECHA",IF(OR(AND($J$7="Mensual",OR(A16-A15&lt;25,A16-A15&gt;35)),AND($J$7="Semanal",OR(A16-A15&lt;5,A16-A15&gt;9)),AND($J$7="Diaria",A16-A15&gt;6)),"CADENCIA",IF(OR(B16/B15&gt;10,B16/B15&lt;0.1,C16/C15&gt;10,C16/C15&lt;0.1),"ATÍPICO","OK")))))))))))</f>
        <v>OK</v>
      </c>
      <c r="E16" s="58"/>
      <c r="F16" s="70">
        <f ca="1">COUNTIF($D$15:$D$134,"OK")</f>
        <v>37</v>
      </c>
      <c r="G16" s="70"/>
      <c r="H16" s="70"/>
      <c r="I16" s="70"/>
      <c r="J16" s="70"/>
      <c r="K16" s="70"/>
    </row>
    <row r="17" spans="1:11" ht="22.95" customHeight="1">
      <c r="A17" s="66">
        <v>45016</v>
      </c>
      <c r="B17" s="67">
        <v>92.64</v>
      </c>
      <c r="C17" s="67">
        <v>94.08</v>
      </c>
      <c r="D17" s="68" t="str">
        <f t="shared" ca="1" si="0"/>
        <v>OK</v>
      </c>
      <c r="E17" s="58"/>
      <c r="F17" s="70"/>
      <c r="G17" s="70"/>
      <c r="H17" s="70"/>
      <c r="I17" s="70"/>
      <c r="J17" s="70"/>
      <c r="K17" s="70"/>
    </row>
    <row r="18" spans="1:11" ht="22.05" customHeight="1">
      <c r="A18" s="66">
        <v>45046</v>
      </c>
      <c r="B18" s="67">
        <v>92.64</v>
      </c>
      <c r="C18" s="67">
        <v>94.08</v>
      </c>
      <c r="D18" s="68" t="str">
        <f t="shared" ca="1" si="0"/>
        <v>OK</v>
      </c>
      <c r="E18" s="58"/>
      <c r="F18" s="58"/>
      <c r="G18" s="58"/>
      <c r="H18" s="58"/>
      <c r="I18" s="58"/>
      <c r="J18" s="58"/>
      <c r="K18" s="58"/>
    </row>
    <row r="19" spans="1:11" ht="22.05" customHeight="1">
      <c r="A19" s="66">
        <v>45077</v>
      </c>
      <c r="B19" s="67">
        <v>94.955999999999989</v>
      </c>
      <c r="C19" s="67">
        <v>95.961600000000004</v>
      </c>
      <c r="D19" s="68" t="str">
        <f t="shared" ca="1" si="0"/>
        <v>OK</v>
      </c>
      <c r="E19" s="58"/>
      <c r="F19" s="58"/>
      <c r="G19" s="58"/>
      <c r="H19" s="58"/>
      <c r="I19" s="58"/>
      <c r="J19" s="58"/>
      <c r="K19" s="58"/>
    </row>
    <row r="20" spans="1:11" ht="25.95" customHeight="1">
      <c r="A20" s="66">
        <v>45107</v>
      </c>
      <c r="B20" s="67">
        <v>98.754239999999996</v>
      </c>
      <c r="C20" s="67">
        <v>99.800064000000006</v>
      </c>
      <c r="D20" s="68" t="str">
        <f t="shared" ca="1" si="0"/>
        <v>OK</v>
      </c>
      <c r="E20" s="58"/>
      <c r="F20" s="69" t="s">
        <v>118</v>
      </c>
      <c r="G20" s="69"/>
      <c r="H20" s="69"/>
      <c r="I20" s="69"/>
      <c r="J20" s="69"/>
      <c r="K20" s="69"/>
    </row>
    <row r="21" spans="1:11" ht="22.95" customHeight="1">
      <c r="A21" s="66">
        <v>45138</v>
      </c>
      <c r="B21" s="67">
        <v>107.1483504</v>
      </c>
      <c r="C21" s="67">
        <v>105.78806784000001</v>
      </c>
      <c r="D21" s="68" t="str">
        <f t="shared" ca="1" si="0"/>
        <v>OK</v>
      </c>
      <c r="E21" s="58"/>
      <c r="F21" s="71">
        <f ca="1">MAX(COUNTIF($D$15:$D$134,"INCOMPLETO") + COUNTIF($D$15:$D$134,"TIPO") + COUNTIF($D$15:$D$134,"PRECIO") + COUNTIF($D$15:$D$134,"SALTO") + COUNTIF($D$15:$D$134,"PREVIA") + COUNTIF($D$15:$D$134,"FECHA") + COUNTIF($D$15:$D$134,"FRECUENCIA") + COUNTIF($D$15:$D$134,"CADENCIA") + COUNTIF($D$15:$D$134,"ATÍPICO"),COUNT($A$15:$A$134)-COUNTIF($D$15:$D$134,"OK"))</f>
        <v>0</v>
      </c>
      <c r="G21" s="71"/>
      <c r="H21" s="71"/>
      <c r="I21" s="71"/>
      <c r="J21" s="71"/>
      <c r="K21" s="71"/>
    </row>
    <row r="22" spans="1:11" ht="22.95" customHeight="1">
      <c r="A22" s="66">
        <v>45169</v>
      </c>
      <c r="B22" s="67">
        <v>107.12258108675015</v>
      </c>
      <c r="C22" s="67">
        <v>106.44874242672221</v>
      </c>
      <c r="D22" s="68" t="str">
        <f t="shared" ca="1" si="0"/>
        <v>OK</v>
      </c>
      <c r="E22" s="58"/>
      <c r="F22" s="71"/>
      <c r="G22" s="71"/>
      <c r="H22" s="71"/>
      <c r="I22" s="71"/>
      <c r="J22" s="71"/>
      <c r="K22" s="71"/>
    </row>
    <row r="23" spans="1:11" ht="22.05" customHeight="1">
      <c r="A23" s="66">
        <v>45199</v>
      </c>
      <c r="B23" s="67">
        <v>105.25586947270975</v>
      </c>
      <c r="C23" s="67">
        <v>103.95873867624348</v>
      </c>
      <c r="D23" s="68" t="str">
        <f t="shared" ca="1" si="0"/>
        <v>OK</v>
      </c>
      <c r="E23" s="58"/>
      <c r="F23" s="58"/>
      <c r="G23" s="58"/>
      <c r="H23" s="58"/>
      <c r="I23" s="58"/>
      <c r="J23" s="58"/>
      <c r="K23" s="58"/>
    </row>
    <row r="24" spans="1:11" ht="22.05" customHeight="1">
      <c r="A24" s="66">
        <v>45230</v>
      </c>
      <c r="B24" s="67">
        <v>113.78769888027759</v>
      </c>
      <c r="C24" s="67">
        <v>110.8316963445167</v>
      </c>
      <c r="D24" s="68" t="str">
        <f t="shared" ca="1" si="0"/>
        <v>OK</v>
      </c>
      <c r="E24" s="58"/>
      <c r="F24" s="58"/>
      <c r="G24" s="58"/>
      <c r="H24" s="58"/>
      <c r="I24" s="58"/>
      <c r="J24" s="58"/>
      <c r="K24" s="58"/>
    </row>
    <row r="25" spans="1:11" ht="25.95" customHeight="1">
      <c r="A25" s="66">
        <v>45260</v>
      </c>
      <c r="B25" s="67">
        <v>104.6045141358637</v>
      </c>
      <c r="C25" s="67">
        <v>104.73595304556828</v>
      </c>
      <c r="D25" s="68" t="str">
        <f t="shared" ca="1" si="0"/>
        <v>OK</v>
      </c>
      <c r="E25" s="58"/>
      <c r="F25" s="69" t="s">
        <v>119</v>
      </c>
      <c r="G25" s="69"/>
      <c r="H25" s="69"/>
      <c r="I25" s="69"/>
      <c r="J25" s="69"/>
      <c r="K25" s="69"/>
    </row>
    <row r="26" spans="1:11" ht="22.95" customHeight="1">
      <c r="A26" s="66">
        <v>45291</v>
      </c>
      <c r="B26" s="67">
        <v>106.18660245822008</v>
      </c>
      <c r="C26" s="67">
        <v>105.53756671217384</v>
      </c>
      <c r="D26" s="68" t="str">
        <f t="shared" ca="1" si="0"/>
        <v>OK</v>
      </c>
      <c r="E26" s="58"/>
      <c r="F26" s="70">
        <f ca="1">'04_Calculos'!J7</f>
        <v>36</v>
      </c>
      <c r="G26" s="70"/>
      <c r="H26" s="70"/>
      <c r="I26" s="70"/>
      <c r="J26" s="70"/>
      <c r="K26" s="70"/>
    </row>
    <row r="27" spans="1:11" ht="22.95" customHeight="1">
      <c r="A27" s="66">
        <v>45322</v>
      </c>
      <c r="B27" s="67">
        <v>99.619176131200376</v>
      </c>
      <c r="C27" s="67">
        <v>99.824568558816608</v>
      </c>
      <c r="D27" s="68" t="str">
        <f t="shared" ca="1" si="0"/>
        <v>OK</v>
      </c>
      <c r="E27" s="58"/>
      <c r="F27" s="70"/>
      <c r="G27" s="70"/>
      <c r="H27" s="70"/>
      <c r="I27" s="70"/>
      <c r="J27" s="70"/>
      <c r="K27" s="70"/>
    </row>
    <row r="28" spans="1:11" ht="22.05" customHeight="1">
      <c r="A28" s="66">
        <v>45351</v>
      </c>
      <c r="B28" s="67">
        <v>102.36616062798079</v>
      </c>
      <c r="C28" s="67">
        <v>101.76372131641665</v>
      </c>
      <c r="D28" s="68" t="str">
        <f t="shared" ca="1" si="0"/>
        <v>OK</v>
      </c>
      <c r="E28" s="58"/>
      <c r="F28" s="58"/>
      <c r="G28" s="58"/>
      <c r="H28" s="58"/>
      <c r="I28" s="58"/>
      <c r="J28" s="58"/>
      <c r="K28" s="58"/>
    </row>
    <row r="29" spans="1:11" ht="22.05" customHeight="1">
      <c r="A29" s="66">
        <v>45382</v>
      </c>
      <c r="B29" s="67">
        <v>104.97511207483899</v>
      </c>
      <c r="C29" s="67">
        <v>102.32954683906459</v>
      </c>
      <c r="D29" s="68" t="str">
        <f t="shared" ca="1" si="0"/>
        <v>OK</v>
      </c>
      <c r="E29" s="58"/>
      <c r="F29" s="58"/>
      <c r="G29" s="58"/>
      <c r="H29" s="58"/>
      <c r="I29" s="58"/>
      <c r="J29" s="58"/>
      <c r="K29" s="58"/>
    </row>
    <row r="30" spans="1:11" ht="24" customHeight="1">
      <c r="A30" s="66">
        <v>45412</v>
      </c>
      <c r="B30" s="67">
        <v>109.83721807000086</v>
      </c>
      <c r="C30" s="67">
        <v>106.46728146391015</v>
      </c>
      <c r="D30" s="68" t="str">
        <f t="shared" ca="1" si="0"/>
        <v>OK</v>
      </c>
      <c r="E30" s="58"/>
      <c r="F30" s="72" t="s">
        <v>120</v>
      </c>
      <c r="G30" s="72"/>
      <c r="H30" s="72"/>
      <c r="I30" s="72"/>
      <c r="J30" s="72"/>
      <c r="K30" s="72"/>
    </row>
    <row r="31" spans="1:11" ht="24" customHeight="1">
      <c r="A31" s="66">
        <v>45443</v>
      </c>
      <c r="B31" s="67">
        <v>112.15205371420353</v>
      </c>
      <c r="C31" s="67">
        <v>108.5055206332496</v>
      </c>
      <c r="D31" s="68" t="str">
        <f t="shared" ca="1" si="0"/>
        <v>OK</v>
      </c>
      <c r="E31" s="58"/>
      <c r="F31" s="72"/>
      <c r="G31" s="72"/>
      <c r="H31" s="72"/>
      <c r="I31" s="72"/>
      <c r="J31" s="72"/>
      <c r="K31" s="72"/>
    </row>
    <row r="32" spans="1:11" ht="22.05" customHeight="1">
      <c r="A32" s="66">
        <v>45473</v>
      </c>
      <c r="B32" s="67">
        <v>113.55034348240162</v>
      </c>
      <c r="C32" s="67">
        <v>109.63134506502037</v>
      </c>
      <c r="D32" s="68" t="str">
        <f t="shared" ca="1" si="0"/>
        <v>OK</v>
      </c>
      <c r="E32" s="58"/>
      <c r="F32" s="58"/>
      <c r="G32" s="58"/>
      <c r="H32" s="58"/>
      <c r="I32" s="58"/>
      <c r="J32" s="58"/>
      <c r="K32" s="58"/>
    </row>
    <row r="33" spans="1:11" ht="22.05" customHeight="1">
      <c r="A33" s="66">
        <v>45504</v>
      </c>
      <c r="B33" s="67">
        <v>111.9079987275755</v>
      </c>
      <c r="C33" s="67">
        <v>108.27295379525955</v>
      </c>
      <c r="D33" s="68" t="str">
        <f t="shared" ca="1" si="0"/>
        <v>OK</v>
      </c>
      <c r="E33" s="58"/>
      <c r="F33" s="58"/>
      <c r="G33" s="58"/>
      <c r="H33" s="58"/>
      <c r="I33" s="58"/>
      <c r="J33" s="58"/>
      <c r="K33" s="58"/>
    </row>
    <row r="34" spans="1:11" ht="25.05" customHeight="1">
      <c r="A34" s="66">
        <v>45535</v>
      </c>
      <c r="B34" s="67">
        <v>110.95384206182737</v>
      </c>
      <c r="C34" s="67">
        <v>107.84460841858591</v>
      </c>
      <c r="D34" s="68" t="str">
        <f t="shared" ca="1" si="0"/>
        <v>OK</v>
      </c>
      <c r="E34" s="58"/>
      <c r="F34" s="73" t="s">
        <v>121</v>
      </c>
      <c r="G34" s="73"/>
      <c r="H34" s="73"/>
      <c r="I34" s="73"/>
      <c r="J34" s="73"/>
      <c r="K34" s="73"/>
    </row>
    <row r="35" spans="1:11" ht="25.05" customHeight="1">
      <c r="A35" s="66">
        <v>45565</v>
      </c>
      <c r="B35" s="67">
        <v>112.72462578739612</v>
      </c>
      <c r="C35" s="67">
        <v>109.34672334089096</v>
      </c>
      <c r="D35" s="68" t="str">
        <f t="shared" ca="1" si="0"/>
        <v>OK</v>
      </c>
      <c r="E35" s="58"/>
      <c r="F35" s="73"/>
      <c r="G35" s="73"/>
      <c r="H35" s="73"/>
      <c r="I35" s="73"/>
      <c r="J35" s="73"/>
      <c r="K35" s="73"/>
    </row>
    <row r="36" spans="1:11" ht="25.05" customHeight="1">
      <c r="A36" s="66">
        <v>45596</v>
      </c>
      <c r="B36" s="67">
        <v>114.4610314196381</v>
      </c>
      <c r="C36" s="67">
        <v>110.14962735236477</v>
      </c>
      <c r="D36" s="68" t="str">
        <f t="shared" ca="1" si="0"/>
        <v>OK</v>
      </c>
      <c r="E36" s="58"/>
      <c r="F36" s="73"/>
      <c r="G36" s="73"/>
      <c r="H36" s="73"/>
      <c r="I36" s="73"/>
      <c r="J36" s="73"/>
      <c r="K36" s="73"/>
    </row>
    <row r="37" spans="1:11" ht="22.05" customHeight="1">
      <c r="A37" s="66">
        <v>45626</v>
      </c>
      <c r="B37" s="67">
        <v>108.42090246403626</v>
      </c>
      <c r="C37" s="67">
        <v>104.84091572860409</v>
      </c>
      <c r="D37" s="68" t="str">
        <f t="shared" ca="1" si="0"/>
        <v>OK</v>
      </c>
      <c r="E37" s="58"/>
      <c r="F37" s="58"/>
      <c r="G37" s="58"/>
      <c r="H37" s="58"/>
      <c r="I37" s="58"/>
      <c r="J37" s="58"/>
      <c r="K37" s="58"/>
    </row>
    <row r="38" spans="1:11" ht="22.05" customHeight="1">
      <c r="A38" s="66">
        <v>45657</v>
      </c>
      <c r="B38" s="67">
        <v>109.70443450714924</v>
      </c>
      <c r="C38" s="67">
        <v>105.14899333289858</v>
      </c>
      <c r="D38" s="68" t="str">
        <f t="shared" ca="1" si="0"/>
        <v>OK</v>
      </c>
      <c r="E38" s="58"/>
      <c r="F38" s="58"/>
      <c r="G38" s="58"/>
      <c r="H38" s="58"/>
      <c r="I38" s="58"/>
      <c r="J38" s="58"/>
      <c r="K38" s="58"/>
    </row>
    <row r="39" spans="1:11" ht="22.05" customHeight="1">
      <c r="A39" s="66">
        <v>45688</v>
      </c>
      <c r="B39" s="67">
        <v>107.12109558087467</v>
      </c>
      <c r="C39" s="67">
        <v>104.38150316849375</v>
      </c>
      <c r="D39" s="68" t="str">
        <f t="shared" ca="1" si="0"/>
        <v>OK</v>
      </c>
      <c r="E39" s="58"/>
      <c r="F39" s="58"/>
      <c r="G39" s="58"/>
      <c r="H39" s="58"/>
      <c r="I39" s="58"/>
      <c r="J39" s="58"/>
      <c r="K39" s="58"/>
    </row>
    <row r="40" spans="1:11" ht="22.05" customHeight="1">
      <c r="A40" s="66">
        <v>45716</v>
      </c>
      <c r="B40" s="67">
        <v>100.24758515917928</v>
      </c>
      <c r="C40" s="67">
        <v>99.208639381519106</v>
      </c>
      <c r="D40" s="68" t="str">
        <f t="shared" ca="1" si="0"/>
        <v>OK</v>
      </c>
      <c r="E40" s="58"/>
      <c r="F40" s="58"/>
      <c r="G40" s="58"/>
      <c r="H40" s="58"/>
      <c r="I40" s="58"/>
      <c r="J40" s="58"/>
      <c r="K40" s="58"/>
    </row>
    <row r="41" spans="1:11" ht="22.05" customHeight="1">
      <c r="A41" s="66">
        <v>45747</v>
      </c>
      <c r="B41" s="67">
        <v>103.43533696116577</v>
      </c>
      <c r="C41" s="67">
        <v>102.50015527553495</v>
      </c>
      <c r="D41" s="68" t="str">
        <f t="shared" ca="1" si="0"/>
        <v>OK</v>
      </c>
      <c r="E41" s="58"/>
      <c r="F41" s="58"/>
      <c r="G41" s="58"/>
      <c r="H41" s="58"/>
      <c r="I41" s="58"/>
      <c r="J41" s="58"/>
      <c r="K41" s="58"/>
    </row>
    <row r="42" spans="1:11" ht="22.05" customHeight="1">
      <c r="A42" s="66">
        <v>45777</v>
      </c>
      <c r="B42" s="67">
        <v>107.6369505185333</v>
      </c>
      <c r="C42" s="67">
        <v>104.87894550101336</v>
      </c>
      <c r="D42" s="68" t="str">
        <f t="shared" ca="1" si="0"/>
        <v>OK</v>
      </c>
      <c r="E42" s="58"/>
      <c r="F42" s="58"/>
      <c r="G42" s="58"/>
      <c r="H42" s="58"/>
      <c r="I42" s="58"/>
      <c r="J42" s="58"/>
      <c r="K42" s="58"/>
    </row>
    <row r="43" spans="1:11" ht="22.05" customHeight="1">
      <c r="A43" s="66">
        <v>45808</v>
      </c>
      <c r="B43" s="67">
        <v>106.8123713505671</v>
      </c>
      <c r="C43" s="67">
        <v>104.97464798020604</v>
      </c>
      <c r="D43" s="68" t="str">
        <f t="shared" ca="1" si="0"/>
        <v>OK</v>
      </c>
      <c r="E43" s="58"/>
      <c r="F43" s="58"/>
      <c r="G43" s="58"/>
      <c r="H43" s="58"/>
      <c r="I43" s="58"/>
      <c r="J43" s="58"/>
      <c r="K43" s="58"/>
    </row>
    <row r="44" spans="1:11" ht="22.05" customHeight="1">
      <c r="A44" s="66">
        <v>45838</v>
      </c>
      <c r="B44" s="67">
        <v>115.7039269108197</v>
      </c>
      <c r="C44" s="67">
        <v>112.18946376094543</v>
      </c>
      <c r="D44" s="68" t="str">
        <f t="shared" ca="1" si="0"/>
        <v>OK</v>
      </c>
      <c r="E44" s="58"/>
      <c r="F44" s="58"/>
      <c r="G44" s="58"/>
      <c r="H44" s="58"/>
      <c r="I44" s="58"/>
      <c r="J44" s="58"/>
      <c r="K44" s="58"/>
    </row>
    <row r="45" spans="1:11" ht="22.05" customHeight="1">
      <c r="A45" s="66">
        <v>45869</v>
      </c>
      <c r="B45" s="67">
        <v>114.87096137940014</v>
      </c>
      <c r="C45" s="67">
        <v>111.59933208038355</v>
      </c>
      <c r="D45" s="68" t="str">
        <f t="shared" ca="1" si="0"/>
        <v>OK</v>
      </c>
      <c r="E45" s="58"/>
      <c r="F45" s="58"/>
      <c r="G45" s="58"/>
      <c r="H45" s="58"/>
      <c r="I45" s="58"/>
      <c r="J45" s="58"/>
      <c r="K45" s="58"/>
    </row>
    <row r="46" spans="1:11" ht="22.05" customHeight="1">
      <c r="A46" s="66">
        <v>45900</v>
      </c>
      <c r="B46" s="67">
        <v>113.66776643663147</v>
      </c>
      <c r="C46" s="67">
        <v>110.02242143231034</v>
      </c>
      <c r="D46" s="68" t="str">
        <f t="shared" ca="1" si="0"/>
        <v>OK</v>
      </c>
      <c r="E46" s="58"/>
      <c r="F46" s="58"/>
      <c r="G46" s="58"/>
      <c r="H46" s="58"/>
      <c r="I46" s="58"/>
      <c r="J46" s="58"/>
      <c r="K46" s="58"/>
    </row>
    <row r="47" spans="1:11" ht="22.05" customHeight="1">
      <c r="A47" s="66">
        <v>45930</v>
      </c>
      <c r="B47" s="67">
        <v>107.24578714385621</v>
      </c>
      <c r="C47" s="67">
        <v>105.02410352160973</v>
      </c>
      <c r="D47" s="68" t="str">
        <f t="shared" ca="1" si="0"/>
        <v>OK</v>
      </c>
      <c r="E47" s="58"/>
      <c r="F47" s="58"/>
      <c r="G47" s="58"/>
      <c r="H47" s="58"/>
      <c r="I47" s="58"/>
      <c r="J47" s="58"/>
      <c r="K47" s="58"/>
    </row>
    <row r="48" spans="1:11" ht="22.05" customHeight="1">
      <c r="A48" s="66">
        <v>45961</v>
      </c>
      <c r="B48" s="67">
        <v>113.98109046526052</v>
      </c>
      <c r="C48" s="67">
        <v>110.57003480168665</v>
      </c>
      <c r="D48" s="68" t="str">
        <f t="shared" ref="D48:D79" ca="1" si="1">IF(COUNTA(A48:C48)=0,"",IF(COUNTA(A48:C48)&lt;3,"INCOMPLETO",IF(OR(NOT(ISNUMBER(A48)),NOT(ISNUMBER(B48)),NOT(ISNUMBER(C48))),"TIPO",IF(NOT(OR($J$7="Mensual",$J$7="Semanal",$J$7="Diaria")),"FRECUENCIA",IF(OR(A48&lt;DATE(1900,1,1),A48&gt;TODAY(),A48&lt;&gt;INT(A48)),"FECHA",IF(OR(B48&lt;=0,C48&lt;=0),"PRECIO",IF(COUNTA(A47:C47)=0,"SALTO",IF(D47&lt;&gt;"OK","PREVIA",IF(A48&lt;=A47,"FECHA",IF(OR(AND($J$7="Mensual",OR(A48-A47&lt;25,A48-A47&gt;35)),AND($J$7="Semanal",OR(A48-A47&lt;5,A48-A47&gt;9)),AND($J$7="Diaria",A48-A47&gt;6)),"CADENCIA",IF(OR(B48/B47&gt;10,B48/B47&lt;0.1,C48/C47&gt;10,C48/C47&lt;0.1),"ATÍPICO","OK")))))))))))</f>
        <v>OK</v>
      </c>
      <c r="E48" s="58"/>
      <c r="F48" s="58"/>
      <c r="G48" s="58"/>
      <c r="H48" s="58"/>
      <c r="I48" s="58"/>
      <c r="J48" s="58"/>
      <c r="K48" s="58"/>
    </row>
    <row r="49" spans="1:11" ht="22.05" customHeight="1">
      <c r="A49" s="66">
        <v>45991</v>
      </c>
      <c r="B49" s="67">
        <v>110.59811770981749</v>
      </c>
      <c r="C49" s="67">
        <v>108.70885380886162</v>
      </c>
      <c r="D49" s="68" t="str">
        <f t="shared" ca="1" si="1"/>
        <v>OK</v>
      </c>
      <c r="E49" s="58"/>
      <c r="F49" s="58"/>
      <c r="G49" s="58"/>
      <c r="H49" s="58"/>
      <c r="I49" s="58"/>
      <c r="J49" s="58"/>
      <c r="K49" s="58"/>
    </row>
    <row r="50" spans="1:11" ht="22.05" customHeight="1">
      <c r="A50" s="66">
        <v>46022</v>
      </c>
      <c r="B50" s="67">
        <v>117.74905692790577</v>
      </c>
      <c r="C50" s="67">
        <v>113.53779340510719</v>
      </c>
      <c r="D50" s="68" t="str">
        <f t="shared" ca="1" si="1"/>
        <v>OK</v>
      </c>
      <c r="E50" s="58"/>
      <c r="F50" s="58"/>
      <c r="G50" s="58"/>
      <c r="H50" s="58"/>
      <c r="I50" s="58"/>
      <c r="J50" s="58"/>
      <c r="K50" s="58"/>
    </row>
    <row r="51" spans="1:11" ht="22.05" customHeight="1">
      <c r="A51" s="66">
        <v>46053</v>
      </c>
      <c r="B51" s="67">
        <v>114.15108566126679</v>
      </c>
      <c r="C51" s="67">
        <v>111.82258912377588</v>
      </c>
      <c r="D51" s="68" t="str">
        <f t="shared" ca="1" si="1"/>
        <v>OK</v>
      </c>
      <c r="E51" s="58"/>
      <c r="F51" s="58"/>
      <c r="G51" s="58"/>
      <c r="H51" s="58"/>
      <c r="I51" s="58"/>
      <c r="J51" s="58"/>
      <c r="K51" s="58"/>
    </row>
    <row r="52" spans="1:11" ht="22.05" customHeight="1">
      <c r="A52" s="66"/>
      <c r="B52" s="67"/>
      <c r="C52" s="67"/>
      <c r="D52" s="68" t="str">
        <f t="shared" ca="1" si="1"/>
        <v/>
      </c>
      <c r="E52" s="58"/>
      <c r="F52" s="58"/>
      <c r="G52" s="58"/>
      <c r="H52" s="58"/>
      <c r="I52" s="58"/>
      <c r="J52" s="58"/>
      <c r="K52" s="58"/>
    </row>
    <row r="53" spans="1:11" ht="22.05" customHeight="1">
      <c r="A53" s="66"/>
      <c r="B53" s="67"/>
      <c r="C53" s="67"/>
      <c r="D53" s="68" t="str">
        <f t="shared" ca="1" si="1"/>
        <v/>
      </c>
      <c r="E53" s="58"/>
      <c r="F53" s="58"/>
      <c r="G53" s="58"/>
      <c r="H53" s="58"/>
      <c r="I53" s="58"/>
      <c r="J53" s="58"/>
      <c r="K53" s="58"/>
    </row>
    <row r="54" spans="1:11" ht="22.05" customHeight="1">
      <c r="A54" s="66"/>
      <c r="B54" s="67"/>
      <c r="C54" s="67"/>
      <c r="D54" s="68" t="str">
        <f t="shared" ca="1" si="1"/>
        <v/>
      </c>
      <c r="E54" s="58"/>
      <c r="F54" s="58"/>
      <c r="G54" s="58"/>
      <c r="H54" s="58"/>
      <c r="I54" s="58"/>
      <c r="J54" s="58"/>
      <c r="K54" s="58"/>
    </row>
    <row r="55" spans="1:11" ht="22.05" customHeight="1">
      <c r="A55" s="66"/>
      <c r="B55" s="67"/>
      <c r="C55" s="67"/>
      <c r="D55" s="68" t="str">
        <f t="shared" ca="1" si="1"/>
        <v/>
      </c>
      <c r="E55" s="58"/>
      <c r="F55" s="58"/>
      <c r="G55" s="58"/>
      <c r="H55" s="58"/>
      <c r="I55" s="58"/>
      <c r="J55" s="58"/>
      <c r="K55" s="58"/>
    </row>
    <row r="56" spans="1:11" ht="22.05" customHeight="1">
      <c r="A56" s="66"/>
      <c r="B56" s="67"/>
      <c r="C56" s="67"/>
      <c r="D56" s="68" t="str">
        <f t="shared" ca="1" si="1"/>
        <v/>
      </c>
      <c r="E56" s="58"/>
      <c r="F56" s="58"/>
      <c r="G56" s="58"/>
      <c r="H56" s="58"/>
      <c r="I56" s="58"/>
      <c r="J56" s="58"/>
      <c r="K56" s="58"/>
    </row>
    <row r="57" spans="1:11" ht="22.05" customHeight="1">
      <c r="A57" s="66"/>
      <c r="B57" s="67"/>
      <c r="C57" s="67"/>
      <c r="D57" s="68" t="str">
        <f t="shared" ca="1" si="1"/>
        <v/>
      </c>
      <c r="E57" s="58"/>
      <c r="F57" s="58"/>
      <c r="G57" s="58"/>
      <c r="H57" s="58"/>
      <c r="I57" s="58"/>
      <c r="J57" s="58"/>
      <c r="K57" s="58"/>
    </row>
    <row r="58" spans="1:11" ht="22.05" customHeight="1">
      <c r="A58" s="66"/>
      <c r="B58" s="67"/>
      <c r="C58" s="67"/>
      <c r="D58" s="68" t="str">
        <f t="shared" ca="1" si="1"/>
        <v/>
      </c>
      <c r="E58" s="58"/>
      <c r="F58" s="58"/>
      <c r="G58" s="58"/>
      <c r="H58" s="58"/>
      <c r="I58" s="58"/>
      <c r="J58" s="58"/>
      <c r="K58" s="58"/>
    </row>
    <row r="59" spans="1:11" ht="22.05" customHeight="1">
      <c r="A59" s="66"/>
      <c r="B59" s="67"/>
      <c r="C59" s="67"/>
      <c r="D59" s="68" t="str">
        <f t="shared" ca="1" si="1"/>
        <v/>
      </c>
      <c r="E59" s="58"/>
      <c r="F59" s="58"/>
      <c r="G59" s="58"/>
      <c r="H59" s="58"/>
      <c r="I59" s="58"/>
      <c r="J59" s="58"/>
      <c r="K59" s="58"/>
    </row>
    <row r="60" spans="1:11" ht="22.05" customHeight="1">
      <c r="A60" s="66"/>
      <c r="B60" s="67"/>
      <c r="C60" s="67"/>
      <c r="D60" s="68" t="str">
        <f t="shared" ca="1" si="1"/>
        <v/>
      </c>
      <c r="E60" s="58"/>
      <c r="F60" s="58"/>
      <c r="G60" s="58"/>
      <c r="H60" s="58"/>
      <c r="I60" s="58"/>
      <c r="J60" s="58"/>
      <c r="K60" s="58"/>
    </row>
    <row r="61" spans="1:11" ht="22.05" customHeight="1">
      <c r="A61" s="66"/>
      <c r="B61" s="67"/>
      <c r="C61" s="67"/>
      <c r="D61" s="68" t="str">
        <f t="shared" ca="1" si="1"/>
        <v/>
      </c>
      <c r="E61" s="58"/>
      <c r="F61" s="58"/>
      <c r="G61" s="58"/>
      <c r="H61" s="58"/>
      <c r="I61" s="58"/>
      <c r="J61" s="58"/>
      <c r="K61" s="58"/>
    </row>
    <row r="62" spans="1:11" ht="22.05" customHeight="1">
      <c r="A62" s="66"/>
      <c r="B62" s="67"/>
      <c r="C62" s="67"/>
      <c r="D62" s="68" t="str">
        <f t="shared" ca="1" si="1"/>
        <v/>
      </c>
      <c r="E62" s="58"/>
      <c r="F62" s="58"/>
      <c r="G62" s="58"/>
      <c r="H62" s="58"/>
      <c r="I62" s="58"/>
      <c r="J62" s="58"/>
      <c r="K62" s="58"/>
    </row>
    <row r="63" spans="1:11" ht="22.05" customHeight="1">
      <c r="A63" s="66"/>
      <c r="B63" s="67"/>
      <c r="C63" s="67"/>
      <c r="D63" s="68" t="str">
        <f t="shared" ca="1" si="1"/>
        <v/>
      </c>
      <c r="E63" s="58"/>
      <c r="F63" s="58"/>
      <c r="G63" s="58"/>
      <c r="H63" s="58"/>
      <c r="I63" s="58"/>
      <c r="J63" s="58"/>
      <c r="K63" s="58"/>
    </row>
    <row r="64" spans="1:11" ht="22.05" customHeight="1">
      <c r="A64" s="66"/>
      <c r="B64" s="67"/>
      <c r="C64" s="67"/>
      <c r="D64" s="68" t="str">
        <f t="shared" ca="1" si="1"/>
        <v/>
      </c>
      <c r="E64" s="58"/>
      <c r="F64" s="58"/>
      <c r="G64" s="58"/>
      <c r="H64" s="58"/>
      <c r="I64" s="58"/>
      <c r="J64" s="58"/>
      <c r="K64" s="58"/>
    </row>
    <row r="65" spans="1:11" ht="22.05" customHeight="1">
      <c r="A65" s="66"/>
      <c r="B65" s="67"/>
      <c r="C65" s="67"/>
      <c r="D65" s="68" t="str">
        <f t="shared" ca="1" si="1"/>
        <v/>
      </c>
      <c r="E65" s="58"/>
      <c r="F65" s="58"/>
      <c r="G65" s="58"/>
      <c r="H65" s="58"/>
      <c r="I65" s="58"/>
      <c r="J65" s="58"/>
      <c r="K65" s="58"/>
    </row>
    <row r="66" spans="1:11" ht="22.05" customHeight="1">
      <c r="A66" s="66"/>
      <c r="B66" s="67"/>
      <c r="C66" s="67"/>
      <c r="D66" s="68" t="str">
        <f t="shared" ca="1" si="1"/>
        <v/>
      </c>
      <c r="E66" s="58"/>
      <c r="F66" s="58"/>
      <c r="G66" s="58"/>
      <c r="H66" s="58"/>
      <c r="I66" s="58"/>
      <c r="J66" s="58"/>
      <c r="K66" s="58"/>
    </row>
    <row r="67" spans="1:11" ht="22.05" customHeight="1">
      <c r="A67" s="66"/>
      <c r="B67" s="67"/>
      <c r="C67" s="67"/>
      <c r="D67" s="68" t="str">
        <f t="shared" ca="1" si="1"/>
        <v/>
      </c>
      <c r="E67" s="58"/>
      <c r="F67" s="58"/>
      <c r="G67" s="58"/>
      <c r="H67" s="58"/>
      <c r="I67" s="58"/>
      <c r="J67" s="58"/>
      <c r="K67" s="58"/>
    </row>
    <row r="68" spans="1:11" ht="22.05" customHeight="1">
      <c r="A68" s="66"/>
      <c r="B68" s="67"/>
      <c r="C68" s="67"/>
      <c r="D68" s="68" t="str">
        <f t="shared" ca="1" si="1"/>
        <v/>
      </c>
      <c r="E68" s="58"/>
      <c r="F68" s="58"/>
      <c r="G68" s="58"/>
      <c r="H68" s="58"/>
      <c r="I68" s="58"/>
      <c r="J68" s="58"/>
      <c r="K68" s="58"/>
    </row>
    <row r="69" spans="1:11" ht="22.05" customHeight="1">
      <c r="A69" s="66"/>
      <c r="B69" s="67"/>
      <c r="C69" s="67"/>
      <c r="D69" s="68" t="str">
        <f t="shared" ca="1" si="1"/>
        <v/>
      </c>
      <c r="E69" s="58"/>
      <c r="F69" s="58"/>
      <c r="G69" s="58"/>
      <c r="H69" s="58"/>
      <c r="I69" s="58"/>
      <c r="J69" s="58"/>
      <c r="K69" s="58"/>
    </row>
    <row r="70" spans="1:11" ht="22.05" customHeight="1">
      <c r="A70" s="66"/>
      <c r="B70" s="67"/>
      <c r="C70" s="67"/>
      <c r="D70" s="68" t="str">
        <f t="shared" ca="1" si="1"/>
        <v/>
      </c>
      <c r="E70" s="58"/>
      <c r="F70" s="58"/>
      <c r="G70" s="58"/>
      <c r="H70" s="58"/>
      <c r="I70" s="58"/>
      <c r="J70" s="58"/>
      <c r="K70" s="58"/>
    </row>
    <row r="71" spans="1:11" ht="22.05" customHeight="1">
      <c r="A71" s="66"/>
      <c r="B71" s="67"/>
      <c r="C71" s="67"/>
      <c r="D71" s="68" t="str">
        <f t="shared" ca="1" si="1"/>
        <v/>
      </c>
      <c r="E71" s="74"/>
      <c r="F71" s="74"/>
      <c r="G71" s="74"/>
      <c r="H71" s="74"/>
      <c r="I71" s="74"/>
      <c r="J71" s="74"/>
      <c r="K71" s="74"/>
    </row>
    <row r="72" spans="1:11" ht="22.05" customHeight="1">
      <c r="A72" s="66"/>
      <c r="B72" s="67"/>
      <c r="C72" s="67"/>
      <c r="D72" s="68" t="str">
        <f t="shared" ca="1" si="1"/>
        <v/>
      </c>
      <c r="E72" s="74"/>
      <c r="F72" s="74"/>
      <c r="G72" s="74"/>
      <c r="H72" s="74"/>
      <c r="I72" s="74"/>
      <c r="J72" s="74"/>
      <c r="K72" s="74"/>
    </row>
    <row r="73" spans="1:11" ht="22.05" customHeight="1">
      <c r="A73" s="66"/>
      <c r="B73" s="67"/>
      <c r="C73" s="67"/>
      <c r="D73" s="68" t="str">
        <f t="shared" ca="1" si="1"/>
        <v/>
      </c>
      <c r="E73" s="74"/>
      <c r="F73" s="74"/>
      <c r="G73" s="74"/>
      <c r="H73" s="74"/>
      <c r="I73" s="74"/>
      <c r="J73" s="74"/>
      <c r="K73" s="74"/>
    </row>
    <row r="74" spans="1:11" ht="22.05" customHeight="1">
      <c r="A74" s="66"/>
      <c r="B74" s="67"/>
      <c r="C74" s="67"/>
      <c r="D74" s="68" t="str">
        <f t="shared" ca="1" si="1"/>
        <v/>
      </c>
      <c r="E74" s="74"/>
      <c r="F74" s="74"/>
      <c r="G74" s="74"/>
      <c r="H74" s="74"/>
      <c r="I74" s="74"/>
      <c r="J74" s="74"/>
      <c r="K74" s="74"/>
    </row>
    <row r="75" spans="1:11" ht="22.05" customHeight="1">
      <c r="A75" s="66"/>
      <c r="B75" s="67"/>
      <c r="C75" s="67"/>
      <c r="D75" s="68" t="str">
        <f t="shared" ca="1" si="1"/>
        <v/>
      </c>
      <c r="E75" s="74"/>
      <c r="F75" s="74"/>
      <c r="G75" s="74"/>
      <c r="H75" s="74"/>
      <c r="I75" s="74"/>
      <c r="J75" s="74"/>
      <c r="K75" s="74"/>
    </row>
    <row r="76" spans="1:11" ht="22.05" customHeight="1">
      <c r="A76" s="66"/>
      <c r="B76" s="67"/>
      <c r="C76" s="67"/>
      <c r="D76" s="68" t="str">
        <f t="shared" ca="1" si="1"/>
        <v/>
      </c>
      <c r="E76" s="74"/>
      <c r="F76" s="74"/>
      <c r="G76" s="74"/>
      <c r="H76" s="74"/>
      <c r="I76" s="74"/>
      <c r="J76" s="74"/>
      <c r="K76" s="74"/>
    </row>
    <row r="77" spans="1:11" ht="22.05" customHeight="1">
      <c r="A77" s="66"/>
      <c r="B77" s="67"/>
      <c r="C77" s="67"/>
      <c r="D77" s="68" t="str">
        <f t="shared" ca="1" si="1"/>
        <v/>
      </c>
      <c r="E77" s="74"/>
      <c r="F77" s="74"/>
      <c r="G77" s="74"/>
      <c r="H77" s="74"/>
      <c r="I77" s="74"/>
      <c r="J77" s="74"/>
      <c r="K77" s="74"/>
    </row>
    <row r="78" spans="1:11" ht="22.05" customHeight="1">
      <c r="A78" s="66"/>
      <c r="B78" s="67"/>
      <c r="C78" s="67"/>
      <c r="D78" s="68" t="str">
        <f t="shared" ca="1" si="1"/>
        <v/>
      </c>
      <c r="E78" s="74"/>
      <c r="F78" s="74"/>
      <c r="G78" s="74"/>
      <c r="H78" s="74"/>
      <c r="I78" s="74"/>
      <c r="J78" s="74"/>
      <c r="K78" s="74"/>
    </row>
    <row r="79" spans="1:11" ht="22.05" customHeight="1">
      <c r="A79" s="66"/>
      <c r="B79" s="67"/>
      <c r="C79" s="67"/>
      <c r="D79" s="68" t="str">
        <f t="shared" ca="1" si="1"/>
        <v/>
      </c>
      <c r="E79" s="74"/>
      <c r="F79" s="74"/>
      <c r="G79" s="74"/>
      <c r="H79" s="74"/>
      <c r="I79" s="74"/>
      <c r="J79" s="74"/>
      <c r="K79" s="74"/>
    </row>
    <row r="80" spans="1:11" ht="22.05" customHeight="1">
      <c r="A80" s="66"/>
      <c r="B80" s="67"/>
      <c r="C80" s="67"/>
      <c r="D80" s="68" t="str">
        <f t="shared" ref="D80:D111" ca="1" si="2">IF(COUNTA(A80:C80)=0,"",IF(COUNTA(A80:C80)&lt;3,"INCOMPLETO",IF(OR(NOT(ISNUMBER(A80)),NOT(ISNUMBER(B80)),NOT(ISNUMBER(C80))),"TIPO",IF(NOT(OR($J$7="Mensual",$J$7="Semanal",$J$7="Diaria")),"FRECUENCIA",IF(OR(A80&lt;DATE(1900,1,1),A80&gt;TODAY(),A80&lt;&gt;INT(A80)),"FECHA",IF(OR(B80&lt;=0,C80&lt;=0),"PRECIO",IF(COUNTA(A79:C79)=0,"SALTO",IF(D79&lt;&gt;"OK","PREVIA",IF(A80&lt;=A79,"FECHA",IF(OR(AND($J$7="Mensual",OR(A80-A79&lt;25,A80-A79&gt;35)),AND($J$7="Semanal",OR(A80-A79&lt;5,A80-A79&gt;9)),AND($J$7="Diaria",A80-A79&gt;6)),"CADENCIA",IF(OR(B80/B79&gt;10,B80/B79&lt;0.1,C80/C79&gt;10,C80/C79&lt;0.1),"ATÍPICO","OK")))))))))))</f>
        <v/>
      </c>
      <c r="E80" s="74"/>
      <c r="F80" s="74"/>
      <c r="G80" s="74"/>
      <c r="H80" s="74"/>
      <c r="I80" s="74"/>
      <c r="J80" s="74"/>
      <c r="K80" s="74"/>
    </row>
    <row r="81" spans="1:11" ht="22.05" customHeight="1">
      <c r="A81" s="66"/>
      <c r="B81" s="67"/>
      <c r="C81" s="67"/>
      <c r="D81" s="68" t="str">
        <f t="shared" ca="1" si="2"/>
        <v/>
      </c>
      <c r="E81" s="74"/>
      <c r="F81" s="74"/>
      <c r="G81" s="74"/>
      <c r="H81" s="74"/>
      <c r="I81" s="74"/>
      <c r="J81" s="74"/>
      <c r="K81" s="74"/>
    </row>
    <row r="82" spans="1:11" ht="22.05" customHeight="1">
      <c r="A82" s="66"/>
      <c r="B82" s="67"/>
      <c r="C82" s="67"/>
      <c r="D82" s="68" t="str">
        <f t="shared" ca="1" si="2"/>
        <v/>
      </c>
      <c r="E82" s="74"/>
      <c r="F82" s="74"/>
      <c r="G82" s="74"/>
      <c r="H82" s="74"/>
      <c r="I82" s="74"/>
      <c r="J82" s="74"/>
      <c r="K82" s="74"/>
    </row>
    <row r="83" spans="1:11" ht="22.05" customHeight="1">
      <c r="A83" s="66"/>
      <c r="B83" s="67"/>
      <c r="C83" s="67"/>
      <c r="D83" s="68" t="str">
        <f t="shared" ca="1" si="2"/>
        <v/>
      </c>
      <c r="E83" s="74"/>
      <c r="F83" s="74"/>
      <c r="G83" s="74"/>
      <c r="H83" s="74"/>
      <c r="I83" s="74"/>
      <c r="J83" s="74"/>
      <c r="K83" s="74"/>
    </row>
    <row r="84" spans="1:11" ht="22.05" customHeight="1">
      <c r="A84" s="66"/>
      <c r="B84" s="67"/>
      <c r="C84" s="67"/>
      <c r="D84" s="68" t="str">
        <f t="shared" ca="1" si="2"/>
        <v/>
      </c>
      <c r="E84" s="74"/>
      <c r="F84" s="74"/>
      <c r="G84" s="74"/>
      <c r="H84" s="74"/>
      <c r="I84" s="74"/>
      <c r="J84" s="74"/>
      <c r="K84" s="74"/>
    </row>
    <row r="85" spans="1:11" ht="22.05" customHeight="1">
      <c r="A85" s="66"/>
      <c r="B85" s="67"/>
      <c r="C85" s="67"/>
      <c r="D85" s="68" t="str">
        <f t="shared" ca="1" si="2"/>
        <v/>
      </c>
      <c r="E85" s="74"/>
      <c r="F85" s="74"/>
      <c r="G85" s="74"/>
      <c r="H85" s="74"/>
      <c r="I85" s="74"/>
      <c r="J85" s="74"/>
      <c r="K85" s="74"/>
    </row>
    <row r="86" spans="1:11" ht="22.05" customHeight="1">
      <c r="A86" s="66"/>
      <c r="B86" s="67"/>
      <c r="C86" s="67"/>
      <c r="D86" s="68" t="str">
        <f t="shared" ca="1" si="2"/>
        <v/>
      </c>
      <c r="E86" s="74"/>
      <c r="F86" s="74"/>
      <c r="G86" s="74"/>
      <c r="H86" s="74"/>
      <c r="I86" s="74"/>
      <c r="J86" s="74"/>
      <c r="K86" s="74"/>
    </row>
    <row r="87" spans="1:11" ht="22.05" customHeight="1">
      <c r="A87" s="66"/>
      <c r="B87" s="67"/>
      <c r="C87" s="67"/>
      <c r="D87" s="68" t="str">
        <f t="shared" ca="1" si="2"/>
        <v/>
      </c>
      <c r="E87" s="74"/>
      <c r="F87" s="74"/>
      <c r="G87" s="74"/>
      <c r="H87" s="74"/>
      <c r="I87" s="74"/>
      <c r="J87" s="74"/>
      <c r="K87" s="74"/>
    </row>
    <row r="88" spans="1:11" ht="22.05" customHeight="1">
      <c r="A88" s="66"/>
      <c r="B88" s="67"/>
      <c r="C88" s="67"/>
      <c r="D88" s="68" t="str">
        <f t="shared" ca="1" si="2"/>
        <v/>
      </c>
      <c r="E88" s="74"/>
      <c r="F88" s="74"/>
      <c r="G88" s="74"/>
      <c r="H88" s="74"/>
      <c r="I88" s="74"/>
      <c r="J88" s="74"/>
      <c r="K88" s="74"/>
    </row>
    <row r="89" spans="1:11" ht="22.05" customHeight="1">
      <c r="A89" s="66"/>
      <c r="B89" s="67"/>
      <c r="C89" s="67"/>
      <c r="D89" s="68" t="str">
        <f t="shared" ca="1" si="2"/>
        <v/>
      </c>
      <c r="E89" s="74"/>
      <c r="F89" s="74"/>
      <c r="G89" s="74"/>
      <c r="H89" s="74"/>
      <c r="I89" s="74"/>
      <c r="J89" s="74"/>
      <c r="K89" s="74"/>
    </row>
    <row r="90" spans="1:11" ht="22.05" customHeight="1">
      <c r="A90" s="66"/>
      <c r="B90" s="67"/>
      <c r="C90" s="67"/>
      <c r="D90" s="68" t="str">
        <f t="shared" ca="1" si="2"/>
        <v/>
      </c>
      <c r="E90" s="74"/>
      <c r="F90" s="74"/>
      <c r="G90" s="74"/>
      <c r="H90" s="74"/>
      <c r="I90" s="74"/>
      <c r="J90" s="74"/>
      <c r="K90" s="74"/>
    </row>
    <row r="91" spans="1:11" ht="22.05" customHeight="1">
      <c r="A91" s="66"/>
      <c r="B91" s="67"/>
      <c r="C91" s="67"/>
      <c r="D91" s="68" t="str">
        <f t="shared" ca="1" si="2"/>
        <v/>
      </c>
      <c r="E91" s="74"/>
      <c r="F91" s="74"/>
      <c r="G91" s="74"/>
      <c r="H91" s="74"/>
      <c r="I91" s="74"/>
      <c r="J91" s="74"/>
      <c r="K91" s="74"/>
    </row>
    <row r="92" spans="1:11" ht="22.05" customHeight="1">
      <c r="A92" s="66"/>
      <c r="B92" s="67"/>
      <c r="C92" s="67"/>
      <c r="D92" s="68" t="str">
        <f t="shared" ca="1" si="2"/>
        <v/>
      </c>
      <c r="E92" s="74"/>
      <c r="F92" s="74"/>
      <c r="G92" s="74"/>
      <c r="H92" s="74"/>
      <c r="I92" s="74"/>
      <c r="J92" s="74"/>
      <c r="K92" s="74"/>
    </row>
    <row r="93" spans="1:11" ht="22.05" customHeight="1">
      <c r="A93" s="66"/>
      <c r="B93" s="67"/>
      <c r="C93" s="67"/>
      <c r="D93" s="68" t="str">
        <f t="shared" ca="1" si="2"/>
        <v/>
      </c>
      <c r="E93" s="74"/>
      <c r="F93" s="74"/>
      <c r="G93" s="74"/>
      <c r="H93" s="74"/>
      <c r="I93" s="74"/>
      <c r="J93" s="74"/>
      <c r="K93" s="74"/>
    </row>
    <row r="94" spans="1:11" ht="22.05" customHeight="1">
      <c r="A94" s="66"/>
      <c r="B94" s="67"/>
      <c r="C94" s="67"/>
      <c r="D94" s="68" t="str">
        <f t="shared" ca="1" si="2"/>
        <v/>
      </c>
      <c r="E94" s="74"/>
      <c r="F94" s="74"/>
      <c r="G94" s="74"/>
      <c r="H94" s="74"/>
      <c r="I94" s="74"/>
      <c r="J94" s="74"/>
      <c r="K94" s="74"/>
    </row>
    <row r="95" spans="1:11" ht="22.05" customHeight="1">
      <c r="A95" s="66"/>
      <c r="B95" s="67"/>
      <c r="C95" s="67"/>
      <c r="D95" s="68" t="str">
        <f t="shared" ca="1" si="2"/>
        <v/>
      </c>
      <c r="E95" s="74"/>
      <c r="F95" s="74"/>
      <c r="G95" s="74"/>
      <c r="H95" s="74"/>
      <c r="I95" s="74"/>
      <c r="J95" s="74"/>
      <c r="K95" s="74"/>
    </row>
    <row r="96" spans="1:11" ht="22.05" customHeight="1">
      <c r="A96" s="66"/>
      <c r="B96" s="67"/>
      <c r="C96" s="67"/>
      <c r="D96" s="68" t="str">
        <f t="shared" ca="1" si="2"/>
        <v/>
      </c>
      <c r="E96" s="74"/>
      <c r="F96" s="74"/>
      <c r="G96" s="74"/>
      <c r="H96" s="74"/>
      <c r="I96" s="74"/>
      <c r="J96" s="74"/>
      <c r="K96" s="74"/>
    </row>
    <row r="97" spans="1:11" ht="22.05" customHeight="1">
      <c r="A97" s="66"/>
      <c r="B97" s="67"/>
      <c r="C97" s="67"/>
      <c r="D97" s="68" t="str">
        <f t="shared" ca="1" si="2"/>
        <v/>
      </c>
      <c r="E97" s="74"/>
      <c r="F97" s="74"/>
      <c r="G97" s="74"/>
      <c r="H97" s="74"/>
      <c r="I97" s="74"/>
      <c r="J97" s="74"/>
      <c r="K97" s="74"/>
    </row>
    <row r="98" spans="1:11" ht="22.05" customHeight="1">
      <c r="A98" s="66"/>
      <c r="B98" s="67"/>
      <c r="C98" s="67"/>
      <c r="D98" s="68" t="str">
        <f t="shared" ca="1" si="2"/>
        <v/>
      </c>
      <c r="E98" s="74"/>
      <c r="F98" s="74"/>
      <c r="G98" s="74"/>
      <c r="H98" s="74"/>
      <c r="I98" s="74"/>
      <c r="J98" s="74"/>
      <c r="K98" s="74"/>
    </row>
    <row r="99" spans="1:11" ht="22.05" customHeight="1">
      <c r="A99" s="66"/>
      <c r="B99" s="67"/>
      <c r="C99" s="67"/>
      <c r="D99" s="68" t="str">
        <f t="shared" ca="1" si="2"/>
        <v/>
      </c>
      <c r="E99" s="74"/>
      <c r="F99" s="74"/>
      <c r="G99" s="74"/>
      <c r="H99" s="74"/>
      <c r="I99" s="74"/>
      <c r="J99" s="74"/>
      <c r="K99" s="74"/>
    </row>
    <row r="100" spans="1:11" ht="22.05" customHeight="1">
      <c r="A100" s="66"/>
      <c r="B100" s="67"/>
      <c r="C100" s="67"/>
      <c r="D100" s="68" t="str">
        <f t="shared" ca="1" si="2"/>
        <v/>
      </c>
      <c r="E100" s="74"/>
      <c r="F100" s="74"/>
      <c r="G100" s="74"/>
      <c r="H100" s="74"/>
      <c r="I100" s="74"/>
      <c r="J100" s="74"/>
      <c r="K100" s="74"/>
    </row>
    <row r="101" spans="1:11" ht="22.05" customHeight="1">
      <c r="A101" s="66"/>
      <c r="B101" s="67"/>
      <c r="C101" s="67"/>
      <c r="D101" s="68" t="str">
        <f t="shared" ca="1" si="2"/>
        <v/>
      </c>
      <c r="E101" s="74"/>
      <c r="F101" s="74"/>
      <c r="G101" s="74"/>
      <c r="H101" s="74"/>
      <c r="I101" s="74"/>
      <c r="J101" s="74"/>
      <c r="K101" s="74"/>
    </row>
    <row r="102" spans="1:11" ht="22.05" customHeight="1">
      <c r="A102" s="66"/>
      <c r="B102" s="67"/>
      <c r="C102" s="67"/>
      <c r="D102" s="68" t="str">
        <f t="shared" ca="1" si="2"/>
        <v/>
      </c>
      <c r="E102" s="74"/>
      <c r="F102" s="74"/>
      <c r="G102" s="74"/>
      <c r="H102" s="74"/>
      <c r="I102" s="74"/>
      <c r="J102" s="74"/>
      <c r="K102" s="74"/>
    </row>
    <row r="103" spans="1:11" ht="22.05" customHeight="1">
      <c r="A103" s="66"/>
      <c r="B103" s="67"/>
      <c r="C103" s="67"/>
      <c r="D103" s="68" t="str">
        <f t="shared" ca="1" si="2"/>
        <v/>
      </c>
      <c r="E103" s="74"/>
      <c r="F103" s="74"/>
      <c r="G103" s="74"/>
      <c r="H103" s="74"/>
      <c r="I103" s="74"/>
      <c r="J103" s="74"/>
      <c r="K103" s="74"/>
    </row>
    <row r="104" spans="1:11" ht="22.05" customHeight="1">
      <c r="A104" s="66"/>
      <c r="B104" s="67"/>
      <c r="C104" s="67"/>
      <c r="D104" s="68" t="str">
        <f t="shared" ca="1" si="2"/>
        <v/>
      </c>
      <c r="E104" s="74"/>
      <c r="F104" s="74"/>
      <c r="G104" s="74"/>
      <c r="H104" s="74"/>
      <c r="I104" s="74"/>
      <c r="J104" s="74"/>
      <c r="K104" s="74"/>
    </row>
    <row r="105" spans="1:11" ht="22.05" customHeight="1">
      <c r="A105" s="66"/>
      <c r="B105" s="67"/>
      <c r="C105" s="67"/>
      <c r="D105" s="68" t="str">
        <f t="shared" ca="1" si="2"/>
        <v/>
      </c>
      <c r="E105" s="74"/>
      <c r="F105" s="74"/>
      <c r="G105" s="74"/>
      <c r="H105" s="74"/>
      <c r="I105" s="74"/>
      <c r="J105" s="74"/>
      <c r="K105" s="74"/>
    </row>
    <row r="106" spans="1:11" ht="22.05" customHeight="1">
      <c r="A106" s="66"/>
      <c r="B106" s="67"/>
      <c r="C106" s="67"/>
      <c r="D106" s="68" t="str">
        <f t="shared" ca="1" si="2"/>
        <v/>
      </c>
      <c r="E106" s="74"/>
      <c r="F106" s="74"/>
      <c r="G106" s="74"/>
      <c r="H106" s="74"/>
      <c r="I106" s="74"/>
      <c r="J106" s="74"/>
      <c r="K106" s="74"/>
    </row>
    <row r="107" spans="1:11" ht="22.05" customHeight="1">
      <c r="A107" s="66"/>
      <c r="B107" s="67"/>
      <c r="C107" s="67"/>
      <c r="D107" s="68" t="str">
        <f t="shared" ca="1" si="2"/>
        <v/>
      </c>
      <c r="E107" s="74"/>
      <c r="F107" s="74"/>
      <c r="G107" s="74"/>
      <c r="H107" s="74"/>
      <c r="I107" s="74"/>
      <c r="J107" s="74"/>
      <c r="K107" s="74"/>
    </row>
    <row r="108" spans="1:11" ht="22.05" customHeight="1">
      <c r="A108" s="66"/>
      <c r="B108" s="67"/>
      <c r="C108" s="67"/>
      <c r="D108" s="68" t="str">
        <f t="shared" ca="1" si="2"/>
        <v/>
      </c>
      <c r="E108" s="74"/>
      <c r="F108" s="74"/>
      <c r="G108" s="74"/>
      <c r="H108" s="74"/>
      <c r="I108" s="74"/>
      <c r="J108" s="74"/>
      <c r="K108" s="74"/>
    </row>
    <row r="109" spans="1:11" ht="22.05" customHeight="1">
      <c r="A109" s="66"/>
      <c r="B109" s="67"/>
      <c r="C109" s="67"/>
      <c r="D109" s="68" t="str">
        <f t="shared" ca="1" si="2"/>
        <v/>
      </c>
      <c r="E109" s="74"/>
      <c r="F109" s="74"/>
      <c r="G109" s="74"/>
      <c r="H109" s="74"/>
      <c r="I109" s="74"/>
      <c r="J109" s="74"/>
      <c r="K109" s="74"/>
    </row>
    <row r="110" spans="1:11" ht="22.05" customHeight="1">
      <c r="A110" s="66"/>
      <c r="B110" s="67"/>
      <c r="C110" s="67"/>
      <c r="D110" s="68" t="str">
        <f t="shared" ca="1" si="2"/>
        <v/>
      </c>
      <c r="E110" s="74"/>
      <c r="F110" s="74"/>
      <c r="G110" s="74"/>
      <c r="H110" s="74"/>
      <c r="I110" s="74"/>
      <c r="J110" s="74"/>
      <c r="K110" s="74"/>
    </row>
    <row r="111" spans="1:11" ht="22.05" customHeight="1">
      <c r="A111" s="66"/>
      <c r="B111" s="67"/>
      <c r="C111" s="67"/>
      <c r="D111" s="68" t="str">
        <f t="shared" ca="1" si="2"/>
        <v/>
      </c>
      <c r="E111" s="74"/>
      <c r="F111" s="74"/>
      <c r="G111" s="74"/>
      <c r="H111" s="74"/>
      <c r="I111" s="74"/>
      <c r="J111" s="74"/>
      <c r="K111" s="74"/>
    </row>
    <row r="112" spans="1:11" ht="22.05" customHeight="1">
      <c r="A112" s="66"/>
      <c r="B112" s="67"/>
      <c r="C112" s="67"/>
      <c r="D112" s="68" t="str">
        <f t="shared" ref="D112:D143" ca="1" si="3">IF(COUNTA(A112:C112)=0,"",IF(COUNTA(A112:C112)&lt;3,"INCOMPLETO",IF(OR(NOT(ISNUMBER(A112)),NOT(ISNUMBER(B112)),NOT(ISNUMBER(C112))),"TIPO",IF(NOT(OR($J$7="Mensual",$J$7="Semanal",$J$7="Diaria")),"FRECUENCIA",IF(OR(A112&lt;DATE(1900,1,1),A112&gt;TODAY(),A112&lt;&gt;INT(A112)),"FECHA",IF(OR(B112&lt;=0,C112&lt;=0),"PRECIO",IF(COUNTA(A111:C111)=0,"SALTO",IF(D111&lt;&gt;"OK","PREVIA",IF(A112&lt;=A111,"FECHA",IF(OR(AND($J$7="Mensual",OR(A112-A111&lt;25,A112-A111&gt;35)),AND($J$7="Semanal",OR(A112-A111&lt;5,A112-A111&gt;9)),AND($J$7="Diaria",A112-A111&gt;6)),"CADENCIA",IF(OR(B112/B111&gt;10,B112/B111&lt;0.1,C112/C111&gt;10,C112/C111&lt;0.1),"ATÍPICO","OK")))))))))))</f>
        <v/>
      </c>
      <c r="E112" s="74"/>
      <c r="F112" s="74"/>
      <c r="G112" s="74"/>
      <c r="H112" s="74"/>
      <c r="I112" s="74"/>
      <c r="J112" s="74"/>
      <c r="K112" s="74"/>
    </row>
    <row r="113" spans="1:11" ht="22.05" customHeight="1">
      <c r="A113" s="66"/>
      <c r="B113" s="67"/>
      <c r="C113" s="67"/>
      <c r="D113" s="68" t="str">
        <f t="shared" ca="1" si="3"/>
        <v/>
      </c>
      <c r="E113" s="74"/>
      <c r="F113" s="74"/>
      <c r="G113" s="74"/>
      <c r="H113" s="74"/>
      <c r="I113" s="74"/>
      <c r="J113" s="74"/>
      <c r="K113" s="74"/>
    </row>
    <row r="114" spans="1:11" ht="22.05" customHeight="1">
      <c r="A114" s="66"/>
      <c r="B114" s="67"/>
      <c r="C114" s="67"/>
      <c r="D114" s="68" t="str">
        <f t="shared" ca="1" si="3"/>
        <v/>
      </c>
      <c r="E114" s="74"/>
      <c r="F114" s="74"/>
      <c r="G114" s="74"/>
      <c r="H114" s="74"/>
      <c r="I114" s="74"/>
      <c r="J114" s="74"/>
      <c r="K114" s="74"/>
    </row>
    <row r="115" spans="1:11" ht="22.05" customHeight="1">
      <c r="A115" s="66"/>
      <c r="B115" s="67"/>
      <c r="C115" s="67"/>
      <c r="D115" s="68" t="str">
        <f t="shared" ca="1" si="3"/>
        <v/>
      </c>
      <c r="E115" s="74"/>
      <c r="F115" s="74"/>
      <c r="G115" s="74"/>
      <c r="H115" s="74"/>
      <c r="I115" s="74"/>
      <c r="J115" s="74"/>
      <c r="K115" s="74"/>
    </row>
    <row r="116" spans="1:11" ht="22.05" customHeight="1">
      <c r="A116" s="66"/>
      <c r="B116" s="67"/>
      <c r="C116" s="67"/>
      <c r="D116" s="68" t="str">
        <f t="shared" ca="1" si="3"/>
        <v/>
      </c>
      <c r="E116" s="74"/>
      <c r="F116" s="74"/>
      <c r="G116" s="74"/>
      <c r="H116" s="74"/>
      <c r="I116" s="74"/>
      <c r="J116" s="74"/>
      <c r="K116" s="74"/>
    </row>
    <row r="117" spans="1:11" ht="22.05" customHeight="1">
      <c r="A117" s="66"/>
      <c r="B117" s="67"/>
      <c r="C117" s="67"/>
      <c r="D117" s="68" t="str">
        <f t="shared" ca="1" si="3"/>
        <v/>
      </c>
      <c r="E117" s="74"/>
      <c r="F117" s="74"/>
      <c r="G117" s="74"/>
      <c r="H117" s="74"/>
      <c r="I117" s="74"/>
      <c r="J117" s="74"/>
      <c r="K117" s="74"/>
    </row>
    <row r="118" spans="1:11" ht="22.05" customHeight="1">
      <c r="A118" s="66"/>
      <c r="B118" s="67"/>
      <c r="C118" s="67"/>
      <c r="D118" s="68" t="str">
        <f t="shared" ca="1" si="3"/>
        <v/>
      </c>
      <c r="E118" s="74"/>
      <c r="F118" s="74"/>
      <c r="G118" s="74"/>
      <c r="H118" s="74"/>
      <c r="I118" s="74"/>
      <c r="J118" s="74"/>
      <c r="K118" s="74"/>
    </row>
    <row r="119" spans="1:11" ht="22.05" customHeight="1">
      <c r="A119" s="66"/>
      <c r="B119" s="67"/>
      <c r="C119" s="67"/>
      <c r="D119" s="68" t="str">
        <f t="shared" ca="1" si="3"/>
        <v/>
      </c>
      <c r="E119" s="74"/>
      <c r="F119" s="74"/>
      <c r="G119" s="74"/>
      <c r="H119" s="74"/>
      <c r="I119" s="74"/>
      <c r="J119" s="74"/>
      <c r="K119" s="74"/>
    </row>
    <row r="120" spans="1:11" ht="22.05" customHeight="1">
      <c r="A120" s="66"/>
      <c r="B120" s="67"/>
      <c r="C120" s="67"/>
      <c r="D120" s="68" t="str">
        <f t="shared" ca="1" si="3"/>
        <v/>
      </c>
      <c r="E120" s="74"/>
      <c r="F120" s="74"/>
      <c r="G120" s="74"/>
      <c r="H120" s="74"/>
      <c r="I120" s="74"/>
      <c r="J120" s="74"/>
      <c r="K120" s="74"/>
    </row>
    <row r="121" spans="1:11" ht="22.05" customHeight="1">
      <c r="A121" s="66"/>
      <c r="B121" s="67"/>
      <c r="C121" s="67"/>
      <c r="D121" s="68" t="str">
        <f t="shared" ca="1" si="3"/>
        <v/>
      </c>
      <c r="E121" s="74"/>
      <c r="F121" s="74"/>
      <c r="G121" s="74"/>
      <c r="H121" s="74"/>
      <c r="I121" s="74"/>
      <c r="J121" s="74"/>
      <c r="K121" s="74"/>
    </row>
    <row r="122" spans="1:11" ht="22.05" customHeight="1">
      <c r="A122" s="66"/>
      <c r="B122" s="67"/>
      <c r="C122" s="67"/>
      <c r="D122" s="68" t="str">
        <f t="shared" ca="1" si="3"/>
        <v/>
      </c>
      <c r="E122" s="74"/>
      <c r="F122" s="74"/>
      <c r="G122" s="74"/>
      <c r="H122" s="74"/>
      <c r="I122" s="74"/>
      <c r="J122" s="74"/>
      <c r="K122" s="74"/>
    </row>
    <row r="123" spans="1:11" ht="22.05" customHeight="1">
      <c r="A123" s="66"/>
      <c r="B123" s="67"/>
      <c r="C123" s="67"/>
      <c r="D123" s="68" t="str">
        <f t="shared" ca="1" si="3"/>
        <v/>
      </c>
      <c r="E123" s="74"/>
      <c r="F123" s="74"/>
      <c r="G123" s="74"/>
      <c r="H123" s="74"/>
      <c r="I123" s="74"/>
      <c r="J123" s="74"/>
      <c r="K123" s="74"/>
    </row>
    <row r="124" spans="1:11" ht="22.05" customHeight="1">
      <c r="A124" s="66"/>
      <c r="B124" s="67"/>
      <c r="C124" s="67"/>
      <c r="D124" s="68" t="str">
        <f t="shared" ca="1" si="3"/>
        <v/>
      </c>
      <c r="E124" s="74"/>
      <c r="F124" s="74"/>
      <c r="G124" s="74"/>
      <c r="H124" s="74"/>
      <c r="I124" s="74"/>
      <c r="J124" s="74"/>
      <c r="K124" s="74"/>
    </row>
    <row r="125" spans="1:11" ht="22.05" customHeight="1">
      <c r="A125" s="66"/>
      <c r="B125" s="67"/>
      <c r="C125" s="67"/>
      <c r="D125" s="68" t="str">
        <f t="shared" ca="1" si="3"/>
        <v/>
      </c>
      <c r="E125" s="74"/>
      <c r="F125" s="74"/>
      <c r="G125" s="74"/>
      <c r="H125" s="74"/>
      <c r="I125" s="74"/>
      <c r="J125" s="74"/>
      <c r="K125" s="74"/>
    </row>
    <row r="126" spans="1:11" ht="22.05" customHeight="1">
      <c r="A126" s="66"/>
      <c r="B126" s="67"/>
      <c r="C126" s="67"/>
      <c r="D126" s="68" t="str">
        <f t="shared" ca="1" si="3"/>
        <v/>
      </c>
      <c r="E126" s="74"/>
      <c r="F126" s="74"/>
      <c r="G126" s="74"/>
      <c r="H126" s="74"/>
      <c r="I126" s="74"/>
      <c r="J126" s="74"/>
      <c r="K126" s="74"/>
    </row>
    <row r="127" spans="1:11" ht="22.05" customHeight="1">
      <c r="A127" s="66"/>
      <c r="B127" s="67"/>
      <c r="C127" s="67"/>
      <c r="D127" s="68" t="str">
        <f t="shared" ca="1" si="3"/>
        <v/>
      </c>
      <c r="E127" s="74"/>
      <c r="F127" s="74"/>
      <c r="G127" s="74"/>
      <c r="H127" s="74"/>
      <c r="I127" s="74"/>
      <c r="J127" s="74"/>
      <c r="K127" s="74"/>
    </row>
    <row r="128" spans="1:11" ht="22.05" customHeight="1">
      <c r="A128" s="66"/>
      <c r="B128" s="67"/>
      <c r="C128" s="67"/>
      <c r="D128" s="68" t="str">
        <f t="shared" ca="1" si="3"/>
        <v/>
      </c>
      <c r="E128" s="74"/>
      <c r="F128" s="74"/>
      <c r="G128" s="74"/>
      <c r="H128" s="74"/>
      <c r="I128" s="74"/>
      <c r="J128" s="74"/>
      <c r="K128" s="74"/>
    </row>
    <row r="129" spans="1:11" ht="22.05" customHeight="1">
      <c r="A129" s="66"/>
      <c r="B129" s="67"/>
      <c r="C129" s="67"/>
      <c r="D129" s="68" t="str">
        <f t="shared" ca="1" si="3"/>
        <v/>
      </c>
      <c r="E129" s="74"/>
      <c r="F129" s="74"/>
      <c r="G129" s="74"/>
      <c r="H129" s="74"/>
      <c r="I129" s="74"/>
      <c r="J129" s="74"/>
      <c r="K129" s="74"/>
    </row>
    <row r="130" spans="1:11" ht="22.05" customHeight="1">
      <c r="A130" s="66"/>
      <c r="B130" s="67"/>
      <c r="C130" s="67"/>
      <c r="D130" s="68" t="str">
        <f t="shared" ca="1" si="3"/>
        <v/>
      </c>
      <c r="E130" s="74"/>
      <c r="F130" s="74"/>
      <c r="G130" s="74"/>
      <c r="H130" s="74"/>
      <c r="I130" s="74"/>
      <c r="J130" s="74"/>
      <c r="K130" s="74"/>
    </row>
    <row r="131" spans="1:11" ht="22.05" customHeight="1">
      <c r="A131" s="66"/>
      <c r="B131" s="67"/>
      <c r="C131" s="67"/>
      <c r="D131" s="68" t="str">
        <f t="shared" ca="1" si="3"/>
        <v/>
      </c>
      <c r="E131" s="74"/>
      <c r="F131" s="74"/>
      <c r="G131" s="74"/>
      <c r="H131" s="74"/>
      <c r="I131" s="74"/>
      <c r="J131" s="74"/>
      <c r="K131" s="74"/>
    </row>
    <row r="132" spans="1:11" ht="22.05" customHeight="1">
      <c r="A132" s="66"/>
      <c r="B132" s="67"/>
      <c r="C132" s="67"/>
      <c r="D132" s="68" t="str">
        <f t="shared" ca="1" si="3"/>
        <v/>
      </c>
      <c r="E132" s="74"/>
      <c r="F132" s="74"/>
      <c r="G132" s="74"/>
      <c r="H132" s="74"/>
      <c r="I132" s="74"/>
      <c r="J132" s="74"/>
      <c r="K132" s="74"/>
    </row>
    <row r="133" spans="1:11" ht="22.05" customHeight="1">
      <c r="A133" s="66"/>
      <c r="B133" s="67"/>
      <c r="C133" s="67"/>
      <c r="D133" s="68" t="str">
        <f t="shared" ca="1" si="3"/>
        <v/>
      </c>
      <c r="E133" s="74"/>
      <c r="F133" s="74"/>
      <c r="G133" s="74"/>
      <c r="H133" s="74"/>
      <c r="I133" s="74"/>
      <c r="J133" s="74"/>
      <c r="K133" s="74"/>
    </row>
    <row r="134" spans="1:11" ht="22.05" customHeight="1">
      <c r="A134" s="66"/>
      <c r="B134" s="67"/>
      <c r="C134" s="67"/>
      <c r="D134" s="68" t="str">
        <f t="shared" ca="1" si="3"/>
        <v/>
      </c>
      <c r="E134" s="74"/>
      <c r="F134" s="74"/>
      <c r="G134" s="74"/>
      <c r="H134" s="74"/>
      <c r="I134" s="74"/>
      <c r="J134" s="74"/>
      <c r="K134" s="74"/>
    </row>
  </sheetData>
  <sheetProtection algorithmName="SHA-512" hashValue="iiTB5jk+BUE1i0Y668xT8W+joKE7f+tsKwR0PZtf3mHfuUpwghpddqh9RJ4oLLhi9RIFNRlGV+Ai23tydojLew==" saltValue="x+Wy2gP55nKR8hOsqY+egQ==" spinCount="100000" sheet="1" objects="1" scenarios="1" formatCells="0" formatColumns="0" formatRows="0" insertColumns="0" sort="0" autoFilter="0" pivotTables="0"/>
  <mergeCells count="23">
    <mergeCell ref="M3:N5"/>
    <mergeCell ref="M6:N6"/>
    <mergeCell ref="F21:K22"/>
    <mergeCell ref="F25:K25"/>
    <mergeCell ref="F26:K27"/>
    <mergeCell ref="F30:K31"/>
    <mergeCell ref="F34:K36"/>
    <mergeCell ref="A13:D13"/>
    <mergeCell ref="F13:K13"/>
    <mergeCell ref="F15:K15"/>
    <mergeCell ref="F16:K17"/>
    <mergeCell ref="F20:K20"/>
    <mergeCell ref="B7:D7"/>
    <mergeCell ref="F7:H7"/>
    <mergeCell ref="J7:K7"/>
    <mergeCell ref="B9:D9"/>
    <mergeCell ref="B10:D11"/>
    <mergeCell ref="F9:K11"/>
    <mergeCell ref="A1:K3"/>
    <mergeCell ref="A4:K4"/>
    <mergeCell ref="B6:D6"/>
    <mergeCell ref="F6:H6"/>
    <mergeCell ref="J6:K6"/>
  </mergeCells>
  <conditionalFormatting sqref="D15:D134">
    <cfRule type="expression" dxfId="3" priority="1">
      <formula>D15="OK"</formula>
    </cfRule>
    <cfRule type="expression" dxfId="2" priority="2">
      <formula>AND(D15&lt;&gt;"",D15&lt;&gt;"OK")</formula>
    </cfRule>
  </conditionalFormatting>
  <dataValidations count="2">
    <dataValidation type="list" sqref="J7" xr:uid="{00000000-0002-0000-0200-000000000000}">
      <formula1>"Mensual,Semanal,Diaria"</formula1>
    </dataValidation>
    <dataValidation type="decimal" operator="greaterThan" sqref="B15:C134" xr:uid="{00000000-0002-0000-0200-000001000000}">
      <formula1>0</formula1>
    </dataValidation>
  </dataValidations>
  <hyperlinks>
    <hyperlink ref="M6" r:id="rId1" xr:uid="{916E24DB-5DD2-4AA4-9CAB-5BD37BD70C80}"/>
  </hyperlinks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34"/>
  <sheetViews>
    <sheetView showGridLines="0" workbookViewId="0">
      <pane ySplit="14" topLeftCell="A15" activePane="bottomLeft" state="frozen"/>
      <selection pane="bottomLeft" sqref="A1:K3"/>
    </sheetView>
  </sheetViews>
  <sheetFormatPr baseColWidth="10" defaultColWidth="8.796875" defaultRowHeight="13.8"/>
  <cols>
    <col min="1" max="1" width="17" customWidth="1"/>
    <col min="2" max="5" width="19" customWidth="1"/>
    <col min="6" max="6" width="16" customWidth="1"/>
    <col min="7" max="7" width="17" customWidth="1"/>
    <col min="8" max="8" width="3" customWidth="1"/>
    <col min="9" max="9" width="25" customWidth="1"/>
    <col min="10" max="10" width="18" customWidth="1"/>
    <col min="11" max="11" width="12" customWidth="1"/>
  </cols>
  <sheetData>
    <row r="1" spans="1:11" ht="24" customHeight="1">
      <c r="A1" s="10" t="s">
        <v>122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24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24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</row>
    <row r="4" spans="1:11" ht="28.95" customHeight="1">
      <c r="A4" s="11" t="s">
        <v>123</v>
      </c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1" ht="4.9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30" customHeight="1">
      <c r="A6" s="1"/>
      <c r="B6" s="1"/>
      <c r="C6" s="1"/>
      <c r="D6" s="1"/>
      <c r="E6" s="1"/>
      <c r="F6" s="1"/>
      <c r="G6" s="1"/>
      <c r="H6" s="1"/>
      <c r="I6" s="14" t="s">
        <v>124</v>
      </c>
      <c r="J6" s="14"/>
      <c r="K6" s="14"/>
    </row>
    <row r="7" spans="1:11" ht="28.05" customHeight="1">
      <c r="A7" s="25" t="s">
        <v>125</v>
      </c>
      <c r="B7" s="25"/>
      <c r="C7" s="25"/>
      <c r="D7" s="25"/>
      <c r="E7" s="25"/>
      <c r="F7" s="25"/>
      <c r="G7" s="25"/>
      <c r="H7" s="1"/>
      <c r="I7" s="3" t="s">
        <v>126</v>
      </c>
      <c r="J7" s="26">
        <f ca="1">COUNT(D16:D134)</f>
        <v>36</v>
      </c>
      <c r="K7" s="26"/>
    </row>
    <row r="8" spans="1:11" ht="28.05" customHeight="1">
      <c r="A8" s="25"/>
      <c r="B8" s="25"/>
      <c r="C8" s="25"/>
      <c r="D8" s="25"/>
      <c r="E8" s="25"/>
      <c r="F8" s="25"/>
      <c r="G8" s="25"/>
      <c r="H8" s="1"/>
      <c r="I8" s="3" t="s">
        <v>127</v>
      </c>
      <c r="J8" s="27">
        <f ca="1">IF(J7&gt;1,_xlfn.VAR.S(E16:E134),0)</f>
        <v>1.1369257107223796E-3</v>
      </c>
      <c r="K8" s="26"/>
    </row>
    <row r="9" spans="1:11" ht="28.05" customHeight="1">
      <c r="A9" s="25"/>
      <c r="B9" s="25"/>
      <c r="C9" s="25"/>
      <c r="D9" s="25"/>
      <c r="E9" s="25"/>
      <c r="F9" s="25"/>
      <c r="G9" s="25"/>
      <c r="H9" s="1"/>
      <c r="I9" s="3" t="s">
        <v>128</v>
      </c>
      <c r="J9" s="27">
        <f ca="1">IF(J7&gt;1,_xlfn.VAR.S(D16:D134),0)</f>
        <v>1.8408771222836453E-3</v>
      </c>
      <c r="K9" s="26"/>
    </row>
    <row r="10" spans="1:11" ht="24" customHeight="1">
      <c r="A10" s="25"/>
      <c r="B10" s="25"/>
      <c r="C10" s="25"/>
      <c r="D10" s="25"/>
      <c r="E10" s="25"/>
      <c r="F10" s="25"/>
      <c r="G10" s="25"/>
      <c r="H10" s="1"/>
      <c r="I10" s="1"/>
      <c r="J10" s="9"/>
      <c r="K10" s="1"/>
    </row>
    <row r="11" spans="1:11" ht="28.05" customHeight="1">
      <c r="A11" s="1"/>
      <c r="B11" s="1"/>
      <c r="C11" s="1"/>
      <c r="D11" s="1"/>
      <c r="E11" s="1"/>
      <c r="F11" s="1"/>
      <c r="G11" s="1"/>
      <c r="H11" s="1"/>
      <c r="I11" s="3" t="s">
        <v>129</v>
      </c>
      <c r="J11" s="27">
        <f ca="1">IF(AND(J7&gt;=3,J8&gt;0),ABS(SLOPE(D16:D134,E16:E134)-(SUMPRODUCT(D16:D134,E16:E134)-SUM(D16:D134)*SUM(E16:E134)/J7)/(SUMSQ(E16:E134)-SUM(E16:E134)^2/J7)),"")</f>
        <v>4.4408920985006262E-16</v>
      </c>
      <c r="K11" s="26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30" customHeight="1">
      <c r="A14" s="4" t="s">
        <v>113</v>
      </c>
      <c r="B14" s="4" t="s">
        <v>114</v>
      </c>
      <c r="C14" s="4" t="s">
        <v>115</v>
      </c>
      <c r="D14" s="4" t="s">
        <v>130</v>
      </c>
      <c r="E14" s="4" t="s">
        <v>131</v>
      </c>
      <c r="F14" s="4" t="s">
        <v>132</v>
      </c>
      <c r="G14" s="4" t="s">
        <v>116</v>
      </c>
      <c r="H14" s="1"/>
      <c r="I14" s="1"/>
      <c r="J14" s="1"/>
      <c r="K14" s="1"/>
    </row>
    <row r="15" spans="1:11" ht="22.05" customHeight="1">
      <c r="A15" s="6">
        <f>IF('03_Datos'!A15="","",'03_Datos'!A15)</f>
        <v>44957</v>
      </c>
      <c r="B15" s="7">
        <f>IF('03_Datos'!B15="","",'03_Datos'!B15)</f>
        <v>100</v>
      </c>
      <c r="C15" s="7">
        <f>IF('03_Datos'!C15="","",'03_Datos'!C15)</f>
        <v>100</v>
      </c>
      <c r="D15" s="8" t="str">
        <f>""</f>
        <v/>
      </c>
      <c r="E15" s="8" t="str">
        <f>""</f>
        <v/>
      </c>
      <c r="F15" s="5" t="str">
        <f>""</f>
        <v/>
      </c>
      <c r="G15" s="5" t="str">
        <f ca="1">IF('03_Datos'!D15="OK","BASE",IF('03_Datos'!D15="","","REVISAR DATOS"))</f>
        <v>BASE</v>
      </c>
      <c r="H15" s="1"/>
      <c r="I15" s="1"/>
      <c r="J15" s="1"/>
      <c r="K15" s="1"/>
    </row>
    <row r="16" spans="1:11" ht="22.05" customHeight="1">
      <c r="A16" s="6">
        <f>IF('03_Datos'!A16="","",'03_Datos'!A16)</f>
        <v>44985</v>
      </c>
      <c r="B16" s="7">
        <f>IF('03_Datos'!B16="","",'03_Datos'!B16)</f>
        <v>96</v>
      </c>
      <c r="C16" s="7">
        <f>IF('03_Datos'!C16="","",'03_Datos'!C16)</f>
        <v>96</v>
      </c>
      <c r="D16" s="8">
        <f ca="1">IF(AND('03_Datos'!D16="OK",'03_Datos'!D15="OK"),'03_Datos'!B16/'03_Datos'!B15-1,"")</f>
        <v>-4.0000000000000036E-2</v>
      </c>
      <c r="E16" s="8">
        <f ca="1">IF(AND('03_Datos'!D16="OK",'03_Datos'!D15="OK"),'03_Datos'!C16/'03_Datos'!C15-1,"")</f>
        <v>-4.0000000000000036E-2</v>
      </c>
      <c r="F16" s="5" t="str">
        <f t="shared" ref="F16:F47" ca="1" si="0">IF(AND(ISNUMBER(D16),ISNUMBER(E16)),"SÍ","")</f>
        <v>SÍ</v>
      </c>
      <c r="G16" s="5" t="str">
        <f ca="1">IF('03_Datos'!D16="","",IF(F16="SÍ","OK","SIN PAR"))</f>
        <v>OK</v>
      </c>
      <c r="H16" s="1"/>
      <c r="I16" s="1"/>
      <c r="J16" s="1"/>
      <c r="K16" s="1"/>
    </row>
    <row r="17" spans="1:11" ht="22.05" customHeight="1">
      <c r="A17" s="6">
        <f>IF('03_Datos'!A17="","",'03_Datos'!A17)</f>
        <v>45016</v>
      </c>
      <c r="B17" s="7">
        <f>IF('03_Datos'!B17="","",'03_Datos'!B17)</f>
        <v>92.64</v>
      </c>
      <c r="C17" s="7">
        <f>IF('03_Datos'!C17="","",'03_Datos'!C17)</f>
        <v>94.08</v>
      </c>
      <c r="D17" s="8">
        <f ca="1">IF(AND('03_Datos'!D17="OK",'03_Datos'!D16="OK"),'03_Datos'!B17/'03_Datos'!B16-1,"")</f>
        <v>-3.5000000000000031E-2</v>
      </c>
      <c r="E17" s="8">
        <f ca="1">IF(AND('03_Datos'!D17="OK",'03_Datos'!D16="OK"),'03_Datos'!C17/'03_Datos'!C16-1,"")</f>
        <v>-2.0000000000000018E-2</v>
      </c>
      <c r="F17" s="5" t="str">
        <f t="shared" ca="1" si="0"/>
        <v>SÍ</v>
      </c>
      <c r="G17" s="5" t="str">
        <f ca="1">IF('03_Datos'!D17="","",IF(F17="SÍ","OK","SIN PAR"))</f>
        <v>OK</v>
      </c>
      <c r="H17" s="1"/>
      <c r="I17" s="1"/>
      <c r="J17" s="1"/>
      <c r="K17" s="1"/>
    </row>
    <row r="18" spans="1:11" ht="22.05" customHeight="1">
      <c r="A18" s="6">
        <f>IF('03_Datos'!A18="","",'03_Datos'!A18)</f>
        <v>45046</v>
      </c>
      <c r="B18" s="7">
        <f>IF('03_Datos'!B18="","",'03_Datos'!B18)</f>
        <v>92.64</v>
      </c>
      <c r="C18" s="7">
        <f>IF('03_Datos'!C18="","",'03_Datos'!C18)</f>
        <v>94.08</v>
      </c>
      <c r="D18" s="8">
        <f ca="1">IF(AND('03_Datos'!D18="OK",'03_Datos'!D17="OK"),'03_Datos'!B18/'03_Datos'!B17-1,"")</f>
        <v>0</v>
      </c>
      <c r="E18" s="8">
        <f ca="1">IF(AND('03_Datos'!D18="OK",'03_Datos'!D17="OK"),'03_Datos'!C18/'03_Datos'!C17-1,"")</f>
        <v>0</v>
      </c>
      <c r="F18" s="5" t="str">
        <f t="shared" ca="1" si="0"/>
        <v>SÍ</v>
      </c>
      <c r="G18" s="5" t="str">
        <f ca="1">IF('03_Datos'!D18="","",IF(F18="SÍ","OK","SIN PAR"))</f>
        <v>OK</v>
      </c>
      <c r="H18" s="1"/>
      <c r="I18" s="1"/>
      <c r="J18" s="1"/>
      <c r="K18" s="1"/>
    </row>
    <row r="19" spans="1:11" ht="22.05" customHeight="1">
      <c r="A19" s="6">
        <f>IF('03_Datos'!A19="","",'03_Datos'!A19)</f>
        <v>45077</v>
      </c>
      <c r="B19" s="7">
        <f>IF('03_Datos'!B19="","",'03_Datos'!B19)</f>
        <v>94.955999999999989</v>
      </c>
      <c r="C19" s="7">
        <f>IF('03_Datos'!C19="","",'03_Datos'!C19)</f>
        <v>95.961600000000004</v>
      </c>
      <c r="D19" s="8">
        <f ca="1">IF(AND('03_Datos'!D19="OK",'03_Datos'!D18="OK"),'03_Datos'!B19/'03_Datos'!B18-1,"")</f>
        <v>2.4999999999999911E-2</v>
      </c>
      <c r="E19" s="8">
        <f ca="1">IF(AND('03_Datos'!D19="OK",'03_Datos'!D18="OK"),'03_Datos'!C19/'03_Datos'!C18-1,"")</f>
        <v>2.0000000000000018E-2</v>
      </c>
      <c r="F19" s="5" t="str">
        <f t="shared" ca="1" si="0"/>
        <v>SÍ</v>
      </c>
      <c r="G19" s="5" t="str">
        <f ca="1">IF('03_Datos'!D19="","",IF(F19="SÍ","OK","SIN PAR"))</f>
        <v>OK</v>
      </c>
      <c r="H19" s="1"/>
      <c r="I19" s="1"/>
      <c r="J19" s="1"/>
      <c r="K19" s="1"/>
    </row>
    <row r="20" spans="1:11" ht="22.05" customHeight="1">
      <c r="A20" s="6">
        <f>IF('03_Datos'!A20="","",'03_Datos'!A20)</f>
        <v>45107</v>
      </c>
      <c r="B20" s="7">
        <f>IF('03_Datos'!B20="","",'03_Datos'!B20)</f>
        <v>98.754239999999996</v>
      </c>
      <c r="C20" s="7">
        <f>IF('03_Datos'!C20="","",'03_Datos'!C20)</f>
        <v>99.800064000000006</v>
      </c>
      <c r="D20" s="8">
        <f ca="1">IF(AND('03_Datos'!D20="OK",'03_Datos'!D19="OK"),'03_Datos'!B20/'03_Datos'!B19-1,"")</f>
        <v>4.0000000000000036E-2</v>
      </c>
      <c r="E20" s="8">
        <f ca="1">IF(AND('03_Datos'!D20="OK",'03_Datos'!D19="OK"),'03_Datos'!C20/'03_Datos'!C19-1,"")</f>
        <v>4.0000000000000036E-2</v>
      </c>
      <c r="F20" s="5" t="str">
        <f t="shared" ca="1" si="0"/>
        <v>SÍ</v>
      </c>
      <c r="G20" s="5" t="str">
        <f ca="1">IF('03_Datos'!D20="","",IF(F20="SÍ","OK","SIN PAR"))</f>
        <v>OK</v>
      </c>
      <c r="H20" s="1"/>
      <c r="I20" s="1"/>
      <c r="J20" s="1"/>
      <c r="K20" s="1"/>
    </row>
    <row r="21" spans="1:11" ht="22.05" customHeight="1">
      <c r="A21" s="6">
        <f>IF('03_Datos'!A21="","",'03_Datos'!A21)</f>
        <v>45138</v>
      </c>
      <c r="B21" s="7">
        <f>IF('03_Datos'!B21="","",'03_Datos'!B21)</f>
        <v>107.1483504</v>
      </c>
      <c r="C21" s="7">
        <f>IF('03_Datos'!C21="","",'03_Datos'!C21)</f>
        <v>105.78806784000001</v>
      </c>
      <c r="D21" s="8">
        <f ca="1">IF(AND('03_Datos'!D21="OK",'03_Datos'!D20="OK"),'03_Datos'!B21/'03_Datos'!B20-1,"")</f>
        <v>8.4999999999999964E-2</v>
      </c>
      <c r="E21" s="8">
        <f ca="1">IF(AND('03_Datos'!D21="OK",'03_Datos'!D20="OK"),'03_Datos'!C21/'03_Datos'!C20-1,"")</f>
        <v>6.0000000000000053E-2</v>
      </c>
      <c r="F21" s="5" t="str">
        <f t="shared" ca="1" si="0"/>
        <v>SÍ</v>
      </c>
      <c r="G21" s="5" t="str">
        <f ca="1">IF('03_Datos'!D21="","",IF(F21="SÍ","OK","SIN PAR"))</f>
        <v>OK</v>
      </c>
      <c r="H21" s="1"/>
      <c r="I21" s="1"/>
      <c r="J21" s="1"/>
      <c r="K21" s="1"/>
    </row>
    <row r="22" spans="1:11" ht="22.05" customHeight="1">
      <c r="A22" s="6">
        <f>IF('03_Datos'!A22="","",'03_Datos'!A22)</f>
        <v>45169</v>
      </c>
      <c r="B22" s="7">
        <f>IF('03_Datos'!B22="","",'03_Datos'!B22)</f>
        <v>107.12258108675015</v>
      </c>
      <c r="C22" s="7">
        <f>IF('03_Datos'!C22="","",'03_Datos'!C22)</f>
        <v>106.44874242672221</v>
      </c>
      <c r="D22" s="8">
        <f ca="1">IF(AND('03_Datos'!D22="OK",'03_Datos'!D21="OK"),'03_Datos'!B22/'03_Datos'!B21-1,"")</f>
        <v>-2.4050125973618108E-4</v>
      </c>
      <c r="E22" s="8">
        <f ca="1">IF(AND('03_Datos'!D22="OK",'03_Datos'!D21="OK"),'03_Datos'!C22/'03_Datos'!C21-1,"")</f>
        <v>6.2452656543594554E-3</v>
      </c>
      <c r="F22" s="5" t="str">
        <f t="shared" ca="1" si="0"/>
        <v>SÍ</v>
      </c>
      <c r="G22" s="5" t="str">
        <f ca="1">IF('03_Datos'!D22="","",IF(F22="SÍ","OK","SIN PAR"))</f>
        <v>OK</v>
      </c>
      <c r="H22" s="1"/>
      <c r="I22" s="1"/>
      <c r="J22" s="1"/>
      <c r="K22" s="1"/>
    </row>
    <row r="23" spans="1:11" ht="22.05" customHeight="1">
      <c r="A23" s="6">
        <f>IF('03_Datos'!A23="","",'03_Datos'!A23)</f>
        <v>45199</v>
      </c>
      <c r="B23" s="7">
        <f>IF('03_Datos'!B23="","",'03_Datos'!B23)</f>
        <v>105.25586947270975</v>
      </c>
      <c r="C23" s="7">
        <f>IF('03_Datos'!C23="","",'03_Datos'!C23)</f>
        <v>103.95873867624348</v>
      </c>
      <c r="D23" s="8">
        <f ca="1">IF(AND('03_Datos'!D23="OK",'03_Datos'!D22="OK"),'03_Datos'!B23/'03_Datos'!B22-1,"")</f>
        <v>-1.742593947142379E-2</v>
      </c>
      <c r="E23" s="8">
        <f ca="1">IF(AND('03_Datos'!D23="OK",'03_Datos'!D22="OK"),'03_Datos'!C23/'03_Datos'!C22-1,"")</f>
        <v>-2.3391575078426152E-2</v>
      </c>
      <c r="F23" s="5" t="str">
        <f t="shared" ca="1" si="0"/>
        <v>SÍ</v>
      </c>
      <c r="G23" s="5" t="str">
        <f ca="1">IF('03_Datos'!D23="","",IF(F23="SÍ","OK","SIN PAR"))</f>
        <v>OK</v>
      </c>
      <c r="H23" s="1"/>
      <c r="I23" s="1"/>
      <c r="J23" s="1"/>
      <c r="K23" s="1"/>
    </row>
    <row r="24" spans="1:11" ht="22.05" customHeight="1">
      <c r="A24" s="6">
        <f>IF('03_Datos'!A24="","",'03_Datos'!A24)</f>
        <v>45230</v>
      </c>
      <c r="B24" s="7">
        <f>IF('03_Datos'!B24="","",'03_Datos'!B24)</f>
        <v>113.78769888027759</v>
      </c>
      <c r="C24" s="7">
        <f>IF('03_Datos'!C24="","",'03_Datos'!C24)</f>
        <v>110.8316963445167</v>
      </c>
      <c r="D24" s="8">
        <f ca="1">IF(AND('03_Datos'!D24="OK",'03_Datos'!D23="OK"),'03_Datos'!B24/'03_Datos'!B23-1,"")</f>
        <v>8.1057991827998999E-2</v>
      </c>
      <c r="E24" s="8">
        <f ca="1">IF(AND('03_Datos'!D24="OK",'03_Datos'!D23="OK"),'03_Datos'!C24/'03_Datos'!C23-1,"")</f>
        <v>6.6112361075075343E-2</v>
      </c>
      <c r="F24" s="5" t="str">
        <f t="shared" ca="1" si="0"/>
        <v>SÍ</v>
      </c>
      <c r="G24" s="5" t="str">
        <f ca="1">IF('03_Datos'!D24="","",IF(F24="SÍ","OK","SIN PAR"))</f>
        <v>OK</v>
      </c>
      <c r="H24" s="1"/>
      <c r="I24" s="1"/>
      <c r="J24" s="1"/>
      <c r="K24" s="1"/>
    </row>
    <row r="25" spans="1:11" ht="22.05" customHeight="1">
      <c r="A25" s="6">
        <f>IF('03_Datos'!A25="","",'03_Datos'!A25)</f>
        <v>45260</v>
      </c>
      <c r="B25" s="7">
        <f>IF('03_Datos'!B25="","",'03_Datos'!B25)</f>
        <v>104.6045141358637</v>
      </c>
      <c r="C25" s="7">
        <f>IF('03_Datos'!C25="","",'03_Datos'!C25)</f>
        <v>104.73595304556828</v>
      </c>
      <c r="D25" s="8">
        <f ca="1">IF(AND('03_Datos'!D25="OK",'03_Datos'!D24="OK"),'03_Datos'!B25/'03_Datos'!B24-1,"")</f>
        <v>-8.0704547457946529E-2</v>
      </c>
      <c r="E25" s="8">
        <f ca="1">IF(AND('03_Datos'!D25="OK",'03_Datos'!D24="OK"),'03_Datos'!C25/'03_Datos'!C24-1,"")</f>
        <v>-5.5000000000000049E-2</v>
      </c>
      <c r="F25" s="5" t="str">
        <f t="shared" ca="1" si="0"/>
        <v>SÍ</v>
      </c>
      <c r="G25" s="5" t="str">
        <f ca="1">IF('03_Datos'!D25="","",IF(F25="SÍ","OK","SIN PAR"))</f>
        <v>OK</v>
      </c>
      <c r="H25" s="1"/>
      <c r="I25" s="1"/>
      <c r="J25" s="1"/>
      <c r="K25" s="1"/>
    </row>
    <row r="26" spans="1:11" ht="22.05" customHeight="1">
      <c r="A26" s="6">
        <f>IF('03_Datos'!A26="","",'03_Datos'!A26)</f>
        <v>45291</v>
      </c>
      <c r="B26" s="7">
        <f>IF('03_Datos'!B26="","",'03_Datos'!B26)</f>
        <v>106.18660245822008</v>
      </c>
      <c r="C26" s="7">
        <f>IF('03_Datos'!C26="","",'03_Datos'!C26)</f>
        <v>105.53756671217384</v>
      </c>
      <c r="D26" s="8">
        <f ca="1">IF(AND('03_Datos'!D26="OK",'03_Datos'!D25="OK"),'03_Datos'!B26/'03_Datos'!B25-1,"")</f>
        <v>1.5124474650314967E-2</v>
      </c>
      <c r="E26" s="8">
        <f ca="1">IF(AND('03_Datos'!D26="OK",'03_Datos'!D25="OK"),'03_Datos'!C26/'03_Datos'!C25-1,"")</f>
        <v>7.6536627900525289E-3</v>
      </c>
      <c r="F26" s="5" t="str">
        <f t="shared" ca="1" si="0"/>
        <v>SÍ</v>
      </c>
      <c r="G26" s="5" t="str">
        <f ca="1">IF('03_Datos'!D26="","",IF(F26="SÍ","OK","SIN PAR"))</f>
        <v>OK</v>
      </c>
      <c r="H26" s="1"/>
      <c r="I26" s="1"/>
      <c r="J26" s="1"/>
      <c r="K26" s="1"/>
    </row>
    <row r="27" spans="1:11" ht="22.05" customHeight="1">
      <c r="A27" s="6">
        <f>IF('03_Datos'!A27="","",'03_Datos'!A27)</f>
        <v>45322</v>
      </c>
      <c r="B27" s="7">
        <f>IF('03_Datos'!B27="","",'03_Datos'!B27)</f>
        <v>99.619176131200376</v>
      </c>
      <c r="C27" s="7">
        <f>IF('03_Datos'!C27="","",'03_Datos'!C27)</f>
        <v>99.824568558816608</v>
      </c>
      <c r="D27" s="8">
        <f ca="1">IF(AND('03_Datos'!D27="OK",'03_Datos'!D26="OK"),'03_Datos'!B27/'03_Datos'!B26-1,"")</f>
        <v>-6.1847974932654148E-2</v>
      </c>
      <c r="E27" s="8">
        <f ca="1">IF(AND('03_Datos'!D27="OK",'03_Datos'!D26="OK"),'03_Datos'!C27/'03_Datos'!C26-1,"")</f>
        <v>-5.4132365671628047E-2</v>
      </c>
      <c r="F27" s="5" t="str">
        <f t="shared" ca="1" si="0"/>
        <v>SÍ</v>
      </c>
      <c r="G27" s="5" t="str">
        <f ca="1">IF('03_Datos'!D27="","",IF(F27="SÍ","OK","SIN PAR"))</f>
        <v>OK</v>
      </c>
      <c r="H27" s="1"/>
      <c r="I27" s="1"/>
      <c r="J27" s="1"/>
      <c r="K27" s="1"/>
    </row>
    <row r="28" spans="1:11" ht="22.05" customHeight="1">
      <c r="A28" s="6">
        <f>IF('03_Datos'!A28="","",'03_Datos'!A28)</f>
        <v>45351</v>
      </c>
      <c r="B28" s="7">
        <f>IF('03_Datos'!B28="","",'03_Datos'!B28)</f>
        <v>102.36616062798079</v>
      </c>
      <c r="C28" s="7">
        <f>IF('03_Datos'!C28="","",'03_Datos'!C28)</f>
        <v>101.76372131641665</v>
      </c>
      <c r="D28" s="8">
        <f ca="1">IF(AND('03_Datos'!D28="OK",'03_Datos'!D27="OK"),'03_Datos'!B28/'03_Datos'!B27-1,"")</f>
        <v>2.7574856603537645E-2</v>
      </c>
      <c r="E28" s="8">
        <f ca="1">IF(AND('03_Datos'!D28="OK",'03_Datos'!D27="OK"),'03_Datos'!C28/'03_Datos'!C27-1,"")</f>
        <v>1.942560619691025E-2</v>
      </c>
      <c r="F28" s="5" t="str">
        <f t="shared" ca="1" si="0"/>
        <v>SÍ</v>
      </c>
      <c r="G28" s="5" t="str">
        <f ca="1">IF('03_Datos'!D28="","",IF(F28="SÍ","OK","SIN PAR"))</f>
        <v>OK</v>
      </c>
      <c r="H28" s="1"/>
      <c r="I28" s="1"/>
      <c r="J28" s="1"/>
      <c r="K28" s="1"/>
    </row>
    <row r="29" spans="1:11" ht="22.05" customHeight="1">
      <c r="A29" s="6">
        <f>IF('03_Datos'!A29="","",'03_Datos'!A29)</f>
        <v>45382</v>
      </c>
      <c r="B29" s="7">
        <f>IF('03_Datos'!B29="","",'03_Datos'!B29)</f>
        <v>104.97511207483899</v>
      </c>
      <c r="C29" s="7">
        <f>IF('03_Datos'!C29="","",'03_Datos'!C29)</f>
        <v>102.32954683906459</v>
      </c>
      <c r="D29" s="8">
        <f ca="1">IF(AND('03_Datos'!D29="OK",'03_Datos'!D28="OK"),'03_Datos'!B29/'03_Datos'!B28-1,"")</f>
        <v>2.5486463796758452E-2</v>
      </c>
      <c r="E29" s="8">
        <f ca="1">IF(AND('03_Datos'!D29="OK",'03_Datos'!D28="OK"),'03_Datos'!C29/'03_Datos'!C28-1,"")</f>
        <v>5.5601889880638744E-3</v>
      </c>
      <c r="F29" s="5" t="str">
        <f t="shared" ca="1" si="0"/>
        <v>SÍ</v>
      </c>
      <c r="G29" s="5" t="str">
        <f ca="1">IF('03_Datos'!D29="","",IF(F29="SÍ","OK","SIN PAR"))</f>
        <v>OK</v>
      </c>
      <c r="H29" s="1"/>
      <c r="I29" s="1"/>
      <c r="J29" s="1"/>
      <c r="K29" s="1"/>
    </row>
    <row r="30" spans="1:11" ht="22.05" customHeight="1">
      <c r="A30" s="6">
        <f>IF('03_Datos'!A30="","",'03_Datos'!A30)</f>
        <v>45412</v>
      </c>
      <c r="B30" s="7">
        <f>IF('03_Datos'!B30="","",'03_Datos'!B30)</f>
        <v>109.83721807000086</v>
      </c>
      <c r="C30" s="7">
        <f>IF('03_Datos'!C30="","",'03_Datos'!C30)</f>
        <v>106.46728146391015</v>
      </c>
      <c r="D30" s="8">
        <f ca="1">IF(AND('03_Datos'!D30="OK",'03_Datos'!D29="OK"),'03_Datos'!B30/'03_Datos'!B29-1,"")</f>
        <v>4.6316749742506325E-2</v>
      </c>
      <c r="E30" s="8">
        <f ca="1">IF(AND('03_Datos'!D30="OK",'03_Datos'!D29="OK"),'03_Datos'!C30/'03_Datos'!C29-1,"")</f>
        <v>4.0435385014975678E-2</v>
      </c>
      <c r="F30" s="5" t="str">
        <f t="shared" ca="1" si="0"/>
        <v>SÍ</v>
      </c>
      <c r="G30" s="5" t="str">
        <f ca="1">IF('03_Datos'!D30="","",IF(F30="SÍ","OK","SIN PAR"))</f>
        <v>OK</v>
      </c>
      <c r="H30" s="1"/>
      <c r="I30" s="1"/>
      <c r="J30" s="1"/>
      <c r="K30" s="1"/>
    </row>
    <row r="31" spans="1:11" ht="22.05" customHeight="1">
      <c r="A31" s="6">
        <f>IF('03_Datos'!A31="","",'03_Datos'!A31)</f>
        <v>45443</v>
      </c>
      <c r="B31" s="7">
        <f>IF('03_Datos'!B31="","",'03_Datos'!B31)</f>
        <v>112.15205371420353</v>
      </c>
      <c r="C31" s="7">
        <f>IF('03_Datos'!C31="","",'03_Datos'!C31)</f>
        <v>108.5055206332496</v>
      </c>
      <c r="D31" s="8">
        <f ca="1">IF(AND('03_Datos'!D31="OK",'03_Datos'!D30="OK"),'03_Datos'!B31/'03_Datos'!B30-1,"")</f>
        <v>2.1075148159045654E-2</v>
      </c>
      <c r="E31" s="8">
        <f ca="1">IF(AND('03_Datos'!D31="OK",'03_Datos'!D30="OK"),'03_Datos'!C31/'03_Datos'!C30-1,"")</f>
        <v>1.9144277390330089E-2</v>
      </c>
      <c r="F31" s="5" t="str">
        <f t="shared" ca="1" si="0"/>
        <v>SÍ</v>
      </c>
      <c r="G31" s="5" t="str">
        <f ca="1">IF('03_Datos'!D31="","",IF(F31="SÍ","OK","SIN PAR"))</f>
        <v>OK</v>
      </c>
      <c r="H31" s="1"/>
      <c r="I31" s="1"/>
      <c r="J31" s="1"/>
      <c r="K31" s="1"/>
    </row>
    <row r="32" spans="1:11" ht="22.05" customHeight="1">
      <c r="A32" s="6">
        <f>IF('03_Datos'!A32="","",'03_Datos'!A32)</f>
        <v>45473</v>
      </c>
      <c r="B32" s="7">
        <f>IF('03_Datos'!B32="","",'03_Datos'!B32)</f>
        <v>113.55034348240162</v>
      </c>
      <c r="C32" s="7">
        <f>IF('03_Datos'!C32="","",'03_Datos'!C32)</f>
        <v>109.63134506502037</v>
      </c>
      <c r="D32" s="8">
        <f ca="1">IF(AND('03_Datos'!D32="OK",'03_Datos'!D31="OK"),'03_Datos'!B32/'03_Datos'!B31-1,"")</f>
        <v>1.2467803503280805E-2</v>
      </c>
      <c r="E32" s="8">
        <f ca="1">IF(AND('03_Datos'!D32="OK",'03_Datos'!D31="OK"),'03_Datos'!C32/'03_Datos'!C31-1,"")</f>
        <v>1.0375734111963464E-2</v>
      </c>
      <c r="F32" s="5" t="str">
        <f t="shared" ca="1" si="0"/>
        <v>SÍ</v>
      </c>
      <c r="G32" s="5" t="str">
        <f ca="1">IF('03_Datos'!D32="","",IF(F32="SÍ","OK","SIN PAR"))</f>
        <v>OK</v>
      </c>
      <c r="H32" s="1"/>
      <c r="I32" s="1"/>
      <c r="J32" s="1"/>
      <c r="K32" s="1"/>
    </row>
    <row r="33" spans="1:11" ht="22.05" customHeight="1">
      <c r="A33" s="6">
        <f>IF('03_Datos'!A33="","",'03_Datos'!A33)</f>
        <v>45504</v>
      </c>
      <c r="B33" s="7">
        <f>IF('03_Datos'!B33="","",'03_Datos'!B33)</f>
        <v>111.9079987275755</v>
      </c>
      <c r="C33" s="7">
        <f>IF('03_Datos'!C33="","",'03_Datos'!C33)</f>
        <v>108.27295379525955</v>
      </c>
      <c r="D33" s="8">
        <f ca="1">IF(AND('03_Datos'!D33="OK",'03_Datos'!D32="OK"),'03_Datos'!B33/'03_Datos'!B32-1,"")</f>
        <v>-1.4463582446852308E-2</v>
      </c>
      <c r="E33" s="8">
        <f ca="1">IF(AND('03_Datos'!D33="OK",'03_Datos'!D32="OK"),'03_Datos'!C33/'03_Datos'!C32-1,"")</f>
        <v>-1.2390537295288828E-2</v>
      </c>
      <c r="F33" s="5" t="str">
        <f t="shared" ca="1" si="0"/>
        <v>SÍ</v>
      </c>
      <c r="G33" s="5" t="str">
        <f ca="1">IF('03_Datos'!D33="","",IF(F33="SÍ","OK","SIN PAR"))</f>
        <v>OK</v>
      </c>
      <c r="H33" s="1"/>
      <c r="I33" s="1"/>
      <c r="J33" s="1"/>
      <c r="K33" s="1"/>
    </row>
    <row r="34" spans="1:11" ht="22.05" customHeight="1">
      <c r="A34" s="6">
        <f>IF('03_Datos'!A34="","",'03_Datos'!A34)</f>
        <v>45535</v>
      </c>
      <c r="B34" s="7">
        <f>IF('03_Datos'!B34="","",'03_Datos'!B34)</f>
        <v>110.95384206182737</v>
      </c>
      <c r="C34" s="7">
        <f>IF('03_Datos'!C34="","",'03_Datos'!C34)</f>
        <v>107.84460841858591</v>
      </c>
      <c r="D34" s="8">
        <f ca="1">IF(AND('03_Datos'!D34="OK",'03_Datos'!D33="OK"),'03_Datos'!B34/'03_Datos'!B33-1,"")</f>
        <v>-8.5262597544156771E-3</v>
      </c>
      <c r="E34" s="8">
        <f ca="1">IF(AND('03_Datos'!D34="OK",'03_Datos'!D33="OK"),'03_Datos'!C34/'03_Datos'!C33-1,"")</f>
        <v>-3.9561622885401215E-3</v>
      </c>
      <c r="F34" s="5" t="str">
        <f t="shared" ca="1" si="0"/>
        <v>SÍ</v>
      </c>
      <c r="G34" s="5" t="str">
        <f ca="1">IF('03_Datos'!D34="","",IF(F34="SÍ","OK","SIN PAR"))</f>
        <v>OK</v>
      </c>
      <c r="H34" s="1"/>
      <c r="I34" s="1"/>
      <c r="J34" s="1"/>
      <c r="K34" s="1"/>
    </row>
    <row r="35" spans="1:11" ht="22.05" customHeight="1">
      <c r="A35" s="6">
        <f>IF('03_Datos'!A35="","",'03_Datos'!A35)</f>
        <v>45565</v>
      </c>
      <c r="B35" s="7">
        <f>IF('03_Datos'!B35="","",'03_Datos'!B35)</f>
        <v>112.72462578739612</v>
      </c>
      <c r="C35" s="7">
        <f>IF('03_Datos'!C35="","",'03_Datos'!C35)</f>
        <v>109.34672334089096</v>
      </c>
      <c r="D35" s="8">
        <f ca="1">IF(AND('03_Datos'!D35="OK",'03_Datos'!D34="OK"),'03_Datos'!B35/'03_Datos'!B34-1,"")</f>
        <v>1.5959643151266523E-2</v>
      </c>
      <c r="E35" s="8">
        <f ca="1">IF(AND('03_Datos'!D35="OK",'03_Datos'!D34="OK"),'03_Datos'!C35/'03_Datos'!C34-1,"")</f>
        <v>1.3928511998251958E-2</v>
      </c>
      <c r="F35" s="5" t="str">
        <f t="shared" ca="1" si="0"/>
        <v>SÍ</v>
      </c>
      <c r="G35" s="5" t="str">
        <f ca="1">IF('03_Datos'!D35="","",IF(F35="SÍ","OK","SIN PAR"))</f>
        <v>OK</v>
      </c>
      <c r="H35" s="1"/>
      <c r="I35" s="1"/>
      <c r="J35" s="1"/>
      <c r="K35" s="1"/>
    </row>
    <row r="36" spans="1:11" ht="22.05" customHeight="1">
      <c r="A36" s="6">
        <f>IF('03_Datos'!A36="","",'03_Datos'!A36)</f>
        <v>45596</v>
      </c>
      <c r="B36" s="7">
        <f>IF('03_Datos'!B36="","",'03_Datos'!B36)</f>
        <v>114.4610314196381</v>
      </c>
      <c r="C36" s="7">
        <f>IF('03_Datos'!C36="","",'03_Datos'!C36)</f>
        <v>110.14962735236477</v>
      </c>
      <c r="D36" s="8">
        <f ca="1">IF(AND('03_Datos'!D36="OK",'03_Datos'!D35="OK"),'03_Datos'!B36/'03_Datos'!B35-1,"")</f>
        <v>1.5403960049660492E-2</v>
      </c>
      <c r="E36" s="8">
        <f ca="1">IF(AND('03_Datos'!D36="OK",'03_Datos'!D35="OK"),'03_Datos'!C36/'03_Datos'!C35-1,"")</f>
        <v>7.3427349896049154E-3</v>
      </c>
      <c r="F36" s="5" t="str">
        <f t="shared" ca="1" si="0"/>
        <v>SÍ</v>
      </c>
      <c r="G36" s="5" t="str">
        <f ca="1">IF('03_Datos'!D36="","",IF(F36="SÍ","OK","SIN PAR"))</f>
        <v>OK</v>
      </c>
      <c r="H36" s="1"/>
      <c r="I36" s="1"/>
      <c r="J36" s="1"/>
      <c r="K36" s="1"/>
    </row>
    <row r="37" spans="1:11" ht="22.05" customHeight="1">
      <c r="A37" s="6">
        <f>IF('03_Datos'!A37="","",'03_Datos'!A37)</f>
        <v>45626</v>
      </c>
      <c r="B37" s="7">
        <f>IF('03_Datos'!B37="","",'03_Datos'!B37)</f>
        <v>108.42090246403626</v>
      </c>
      <c r="C37" s="7">
        <f>IF('03_Datos'!C37="","",'03_Datos'!C37)</f>
        <v>104.84091572860409</v>
      </c>
      <c r="D37" s="8">
        <f ca="1">IF(AND('03_Datos'!D37="OK",'03_Datos'!D36="OK"),'03_Datos'!B37/'03_Datos'!B36-1,"")</f>
        <v>-5.2770177593957412E-2</v>
      </c>
      <c r="E37" s="8">
        <f ca="1">IF(AND('03_Datos'!D37="OK",'03_Datos'!D36="OK"),'03_Datos'!C37/'03_Datos'!C36-1,"")</f>
        <v>-4.8195456955821614E-2</v>
      </c>
      <c r="F37" s="5" t="str">
        <f t="shared" ca="1" si="0"/>
        <v>SÍ</v>
      </c>
      <c r="G37" s="5" t="str">
        <f ca="1">IF('03_Datos'!D37="","",IF(F37="SÍ","OK","SIN PAR"))</f>
        <v>OK</v>
      </c>
      <c r="H37" s="1"/>
      <c r="I37" s="1"/>
      <c r="J37" s="1"/>
      <c r="K37" s="1"/>
    </row>
    <row r="38" spans="1:11" ht="22.05" customHeight="1">
      <c r="A38" s="6">
        <f>IF('03_Datos'!A38="","",'03_Datos'!A38)</f>
        <v>45657</v>
      </c>
      <c r="B38" s="7">
        <f>IF('03_Datos'!B38="","",'03_Datos'!B38)</f>
        <v>109.70443450714924</v>
      </c>
      <c r="C38" s="7">
        <f>IF('03_Datos'!C38="","",'03_Datos'!C38)</f>
        <v>105.14899333289858</v>
      </c>
      <c r="D38" s="8">
        <f ca="1">IF(AND('03_Datos'!D38="OK",'03_Datos'!D37="OK"),'03_Datos'!B38/'03_Datos'!B37-1,"")</f>
        <v>1.183841873608027E-2</v>
      </c>
      <c r="E38" s="8">
        <f ca="1">IF(AND('03_Datos'!D38="OK",'03_Datos'!D37="OK"),'03_Datos'!C38/'03_Datos'!C37-1,"")</f>
        <v>2.938524546008292E-3</v>
      </c>
      <c r="F38" s="5" t="str">
        <f t="shared" ca="1" si="0"/>
        <v>SÍ</v>
      </c>
      <c r="G38" s="5" t="str">
        <f ca="1">IF('03_Datos'!D38="","",IF(F38="SÍ","OK","SIN PAR"))</f>
        <v>OK</v>
      </c>
      <c r="H38" s="1"/>
      <c r="I38" s="1"/>
      <c r="J38" s="1"/>
      <c r="K38" s="1"/>
    </row>
    <row r="39" spans="1:11" ht="22.05" customHeight="1">
      <c r="A39" s="6">
        <f>IF('03_Datos'!A39="","",'03_Datos'!A39)</f>
        <v>45688</v>
      </c>
      <c r="B39" s="7">
        <f>IF('03_Datos'!B39="","",'03_Datos'!B39)</f>
        <v>107.12109558087467</v>
      </c>
      <c r="C39" s="7">
        <f>IF('03_Datos'!C39="","",'03_Datos'!C39)</f>
        <v>104.38150316849375</v>
      </c>
      <c r="D39" s="8">
        <f ca="1">IF(AND('03_Datos'!D39="OK",'03_Datos'!D38="OK"),'03_Datos'!B39/'03_Datos'!B38-1,"")</f>
        <v>-2.3548172303884618E-2</v>
      </c>
      <c r="E39" s="8">
        <f ca="1">IF(AND('03_Datos'!D39="OK",'03_Datos'!D38="OK"),'03_Datos'!C39/'03_Datos'!C38-1,"")</f>
        <v>-7.2990728686767037E-3</v>
      </c>
      <c r="F39" s="5" t="str">
        <f t="shared" ca="1" si="0"/>
        <v>SÍ</v>
      </c>
      <c r="G39" s="5" t="str">
        <f ca="1">IF('03_Datos'!D39="","",IF(F39="SÍ","OK","SIN PAR"))</f>
        <v>OK</v>
      </c>
      <c r="H39" s="1"/>
      <c r="I39" s="1"/>
      <c r="J39" s="1"/>
      <c r="K39" s="1"/>
    </row>
    <row r="40" spans="1:11" ht="22.05" customHeight="1">
      <c r="A40" s="6">
        <f>IF('03_Datos'!A40="","",'03_Datos'!A40)</f>
        <v>45716</v>
      </c>
      <c r="B40" s="7">
        <f>IF('03_Datos'!B40="","",'03_Datos'!B40)</f>
        <v>100.24758515917928</v>
      </c>
      <c r="C40" s="7">
        <f>IF('03_Datos'!C40="","",'03_Datos'!C40)</f>
        <v>99.208639381519106</v>
      </c>
      <c r="D40" s="8">
        <f ca="1">IF(AND('03_Datos'!D40="OK",'03_Datos'!D39="OK"),'03_Datos'!B40/'03_Datos'!B39-1,"")</f>
        <v>-6.4165796516765461E-2</v>
      </c>
      <c r="E40" s="8">
        <f ca="1">IF(AND('03_Datos'!D40="OK",'03_Datos'!D39="OK"),'03_Datos'!C40/'03_Datos'!C39-1,"")</f>
        <v>-4.9557283905219851E-2</v>
      </c>
      <c r="F40" s="5" t="str">
        <f t="shared" ca="1" si="0"/>
        <v>SÍ</v>
      </c>
      <c r="G40" s="5" t="str">
        <f ca="1">IF('03_Datos'!D40="","",IF(F40="SÍ","OK","SIN PAR"))</f>
        <v>OK</v>
      </c>
      <c r="H40" s="1"/>
      <c r="I40" s="1"/>
      <c r="J40" s="1"/>
      <c r="K40" s="1"/>
    </row>
    <row r="41" spans="1:11" ht="22.05" customHeight="1">
      <c r="A41" s="6">
        <f>IF('03_Datos'!A41="","",'03_Datos'!A41)</f>
        <v>45747</v>
      </c>
      <c r="B41" s="7">
        <f>IF('03_Datos'!B41="","",'03_Datos'!B41)</f>
        <v>103.43533696116577</v>
      </c>
      <c r="C41" s="7">
        <f>IF('03_Datos'!C41="","",'03_Datos'!C41)</f>
        <v>102.50015527553495</v>
      </c>
      <c r="D41" s="8">
        <f ca="1">IF(AND('03_Datos'!D41="OK",'03_Datos'!D40="OK"),'03_Datos'!B41/'03_Datos'!B40-1,"")</f>
        <v>3.179878893765653E-2</v>
      </c>
      <c r="E41" s="8">
        <f ca="1">IF(AND('03_Datos'!D41="OK",'03_Datos'!D40="OK"),'03_Datos'!C41/'03_Datos'!C40-1,"")</f>
        <v>3.3177714305282491E-2</v>
      </c>
      <c r="F41" s="5" t="str">
        <f t="shared" ca="1" si="0"/>
        <v>SÍ</v>
      </c>
      <c r="G41" s="5" t="str">
        <f ca="1">IF('03_Datos'!D41="","",IF(F41="SÍ","OK","SIN PAR"))</f>
        <v>OK</v>
      </c>
      <c r="H41" s="1"/>
      <c r="I41" s="1"/>
      <c r="J41" s="1"/>
      <c r="K41" s="1"/>
    </row>
    <row r="42" spans="1:11" ht="22.05" customHeight="1">
      <c r="A42" s="6">
        <f>IF('03_Datos'!A42="","",'03_Datos'!A42)</f>
        <v>45777</v>
      </c>
      <c r="B42" s="7">
        <f>IF('03_Datos'!B42="","",'03_Datos'!B42)</f>
        <v>107.6369505185333</v>
      </c>
      <c r="C42" s="7">
        <f>IF('03_Datos'!C42="","",'03_Datos'!C42)</f>
        <v>104.87894550101336</v>
      </c>
      <c r="D42" s="8">
        <f ca="1">IF(AND('03_Datos'!D42="OK",'03_Datos'!D41="OK"),'03_Datos'!B42/'03_Datos'!B41-1,"")</f>
        <v>4.0620678394899024E-2</v>
      </c>
      <c r="E42" s="8">
        <f ca="1">IF(AND('03_Datos'!D42="OK",'03_Datos'!D41="OK"),'03_Datos'!C42/'03_Datos'!C41-1,"")</f>
        <v>2.3207674359944974E-2</v>
      </c>
      <c r="F42" s="5" t="str">
        <f t="shared" ca="1" si="0"/>
        <v>SÍ</v>
      </c>
      <c r="G42" s="5" t="str">
        <f ca="1">IF('03_Datos'!D42="","",IF(F42="SÍ","OK","SIN PAR"))</f>
        <v>OK</v>
      </c>
      <c r="H42" s="1"/>
      <c r="I42" s="1"/>
      <c r="J42" s="1"/>
      <c r="K42" s="1"/>
    </row>
    <row r="43" spans="1:11" ht="22.05" customHeight="1">
      <c r="A43" s="6">
        <f>IF('03_Datos'!A43="","",'03_Datos'!A43)</f>
        <v>45808</v>
      </c>
      <c r="B43" s="7">
        <f>IF('03_Datos'!B43="","",'03_Datos'!B43)</f>
        <v>106.8123713505671</v>
      </c>
      <c r="C43" s="7">
        <f>IF('03_Datos'!C43="","",'03_Datos'!C43)</f>
        <v>104.97464798020604</v>
      </c>
      <c r="D43" s="8">
        <f ca="1">IF(AND('03_Datos'!D43="OK",'03_Datos'!D42="OK"),'03_Datos'!B43/'03_Datos'!B42-1,"")</f>
        <v>-7.6607444190293084E-3</v>
      </c>
      <c r="E43" s="8">
        <f ca="1">IF(AND('03_Datos'!D43="OK",'03_Datos'!D42="OK"),'03_Datos'!C43/'03_Datos'!C42-1,"")</f>
        <v>9.1250420888111528E-4</v>
      </c>
      <c r="F43" s="5" t="str">
        <f t="shared" ca="1" si="0"/>
        <v>SÍ</v>
      </c>
      <c r="G43" s="5" t="str">
        <f ca="1">IF('03_Datos'!D43="","",IF(F43="SÍ","OK","SIN PAR"))</f>
        <v>OK</v>
      </c>
      <c r="H43" s="1"/>
      <c r="I43" s="1"/>
      <c r="J43" s="1"/>
      <c r="K43" s="1"/>
    </row>
    <row r="44" spans="1:11" ht="22.05" customHeight="1">
      <c r="A44" s="6">
        <f>IF('03_Datos'!A44="","",'03_Datos'!A44)</f>
        <v>45838</v>
      </c>
      <c r="B44" s="7">
        <f>IF('03_Datos'!B44="","",'03_Datos'!B44)</f>
        <v>115.7039269108197</v>
      </c>
      <c r="C44" s="7">
        <f>IF('03_Datos'!C44="","",'03_Datos'!C44)</f>
        <v>112.18946376094543</v>
      </c>
      <c r="D44" s="8">
        <f ca="1">IF(AND('03_Datos'!D44="OK",'03_Datos'!D43="OK"),'03_Datos'!B44/'03_Datos'!B43-1,"")</f>
        <v>8.3244622770051402E-2</v>
      </c>
      <c r="E44" s="8">
        <f ca="1">IF(AND('03_Datos'!D44="OK",'03_Datos'!D43="OK"),'03_Datos'!C44/'03_Datos'!C43-1,"")</f>
        <v>6.8729125741862962E-2</v>
      </c>
      <c r="F44" s="5" t="str">
        <f t="shared" ca="1" si="0"/>
        <v>SÍ</v>
      </c>
      <c r="G44" s="5" t="str">
        <f ca="1">IF('03_Datos'!D44="","",IF(F44="SÍ","OK","SIN PAR"))</f>
        <v>OK</v>
      </c>
      <c r="H44" s="1"/>
      <c r="I44" s="1"/>
      <c r="J44" s="1"/>
      <c r="K44" s="1"/>
    </row>
    <row r="45" spans="1:11" ht="22.05" customHeight="1">
      <c r="A45" s="6">
        <f>IF('03_Datos'!A45="","",'03_Datos'!A45)</f>
        <v>45869</v>
      </c>
      <c r="B45" s="7">
        <f>IF('03_Datos'!B45="","",'03_Datos'!B45)</f>
        <v>114.87096137940014</v>
      </c>
      <c r="C45" s="7">
        <f>IF('03_Datos'!C45="","",'03_Datos'!C45)</f>
        <v>111.59933208038355</v>
      </c>
      <c r="D45" s="8">
        <f ca="1">IF(AND('03_Datos'!D45="OK",'03_Datos'!D44="OK"),'03_Datos'!B45/'03_Datos'!B44-1,"")</f>
        <v>-7.1991120237567818E-3</v>
      </c>
      <c r="E45" s="8">
        <f ca="1">IF(AND('03_Datos'!D45="OK",'03_Datos'!D44="OK"),'03_Datos'!C45/'03_Datos'!C44-1,"")</f>
        <v>-5.260134604256117E-3</v>
      </c>
      <c r="F45" s="5" t="str">
        <f t="shared" ca="1" si="0"/>
        <v>SÍ</v>
      </c>
      <c r="G45" s="5" t="str">
        <f ca="1">IF('03_Datos'!D45="","",IF(F45="SÍ","OK","SIN PAR"))</f>
        <v>OK</v>
      </c>
      <c r="H45" s="1"/>
      <c r="I45" s="1"/>
      <c r="J45" s="1"/>
      <c r="K45" s="1"/>
    </row>
    <row r="46" spans="1:11" ht="22.05" customHeight="1">
      <c r="A46" s="6">
        <f>IF('03_Datos'!A46="","",'03_Datos'!A46)</f>
        <v>45900</v>
      </c>
      <c r="B46" s="7">
        <f>IF('03_Datos'!B46="","",'03_Datos'!B46)</f>
        <v>113.66776643663147</v>
      </c>
      <c r="C46" s="7">
        <f>IF('03_Datos'!C46="","",'03_Datos'!C46)</f>
        <v>110.02242143231034</v>
      </c>
      <c r="D46" s="8">
        <f ca="1">IF(AND('03_Datos'!D46="OK",'03_Datos'!D45="OK"),'03_Datos'!B46/'03_Datos'!B45-1,"")</f>
        <v>-1.0474317689348145E-2</v>
      </c>
      <c r="E46" s="8">
        <f ca="1">IF(AND('03_Datos'!D46="OK",'03_Datos'!D45="OK"),'03_Datos'!C46/'03_Datos'!C45-1,"")</f>
        <v>-1.4130108296144472E-2</v>
      </c>
      <c r="F46" s="5" t="str">
        <f t="shared" ca="1" si="0"/>
        <v>SÍ</v>
      </c>
      <c r="G46" s="5" t="str">
        <f ca="1">IF('03_Datos'!D46="","",IF(F46="SÍ","OK","SIN PAR"))</f>
        <v>OK</v>
      </c>
      <c r="H46" s="1"/>
      <c r="I46" s="1"/>
      <c r="J46" s="1"/>
      <c r="K46" s="1"/>
    </row>
    <row r="47" spans="1:11" ht="22.05" customHeight="1">
      <c r="A47" s="6">
        <f>IF('03_Datos'!A47="","",'03_Datos'!A47)</f>
        <v>45930</v>
      </c>
      <c r="B47" s="7">
        <f>IF('03_Datos'!B47="","",'03_Datos'!B47)</f>
        <v>107.24578714385621</v>
      </c>
      <c r="C47" s="7">
        <f>IF('03_Datos'!C47="","",'03_Datos'!C47)</f>
        <v>105.02410352160973</v>
      </c>
      <c r="D47" s="8">
        <f ca="1">IF(AND('03_Datos'!D47="OK",'03_Datos'!D46="OK"),'03_Datos'!B47/'03_Datos'!B46-1,"")</f>
        <v>-5.6497804910730309E-2</v>
      </c>
      <c r="E47" s="8">
        <f ca="1">IF(AND('03_Datos'!D47="OK",'03_Datos'!D46="OK"),'03_Datos'!C47/'03_Datos'!C46-1,"")</f>
        <v>-4.5429993683385184E-2</v>
      </c>
      <c r="F47" s="5" t="str">
        <f t="shared" ca="1" si="0"/>
        <v>SÍ</v>
      </c>
      <c r="G47" s="5" t="str">
        <f ca="1">IF('03_Datos'!D47="","",IF(F47="SÍ","OK","SIN PAR"))</f>
        <v>OK</v>
      </c>
      <c r="H47" s="1"/>
      <c r="I47" s="1"/>
      <c r="J47" s="1"/>
      <c r="K47" s="1"/>
    </row>
    <row r="48" spans="1:11" ht="22.05" customHeight="1">
      <c r="A48" s="6">
        <f>IF('03_Datos'!A48="","",'03_Datos'!A48)</f>
        <v>45961</v>
      </c>
      <c r="B48" s="7">
        <f>IF('03_Datos'!B48="","",'03_Datos'!B48)</f>
        <v>113.98109046526052</v>
      </c>
      <c r="C48" s="7">
        <f>IF('03_Datos'!C48="","",'03_Datos'!C48)</f>
        <v>110.57003480168665</v>
      </c>
      <c r="D48" s="8">
        <f ca="1">IF(AND('03_Datos'!D48="OK",'03_Datos'!D47="OK"),'03_Datos'!B48/'03_Datos'!B47-1,"")</f>
        <v>6.2802497895509735E-2</v>
      </c>
      <c r="E48" s="8">
        <f ca="1">IF(AND('03_Datos'!D48="OK",'03_Datos'!D47="OK"),'03_Datos'!C48/'03_Datos'!C47-1,"")</f>
        <v>5.280627107600866E-2</v>
      </c>
      <c r="F48" s="5" t="str">
        <f t="shared" ref="F48:F79" ca="1" si="1">IF(AND(ISNUMBER(D48),ISNUMBER(E48)),"SÍ","")</f>
        <v>SÍ</v>
      </c>
      <c r="G48" s="5" t="str">
        <f ca="1">IF('03_Datos'!D48="","",IF(F48="SÍ","OK","SIN PAR"))</f>
        <v>OK</v>
      </c>
      <c r="H48" s="1"/>
      <c r="I48" s="1"/>
      <c r="J48" s="1"/>
      <c r="K48" s="1"/>
    </row>
    <row r="49" spans="1:11" ht="22.05" customHeight="1">
      <c r="A49" s="6">
        <f>IF('03_Datos'!A49="","",'03_Datos'!A49)</f>
        <v>45991</v>
      </c>
      <c r="B49" s="7">
        <f>IF('03_Datos'!B49="","",'03_Datos'!B49)</f>
        <v>110.59811770981749</v>
      </c>
      <c r="C49" s="7">
        <f>IF('03_Datos'!C49="","",'03_Datos'!C49)</f>
        <v>108.70885380886162</v>
      </c>
      <c r="D49" s="8">
        <f ca="1">IF(AND('03_Datos'!D49="OK",'03_Datos'!D48="OK"),'03_Datos'!B49/'03_Datos'!B48-1,"")</f>
        <v>-2.9680122743465986E-2</v>
      </c>
      <c r="E49" s="8">
        <f ca="1">IF(AND('03_Datos'!D49="OK",'03_Datos'!D48="OK"),'03_Datos'!C49/'03_Datos'!C48-1,"")</f>
        <v>-1.6832598417493072E-2</v>
      </c>
      <c r="F49" s="5" t="str">
        <f t="shared" ca="1" si="1"/>
        <v>SÍ</v>
      </c>
      <c r="G49" s="5" t="str">
        <f ca="1">IF('03_Datos'!D49="","",IF(F49="SÍ","OK","SIN PAR"))</f>
        <v>OK</v>
      </c>
      <c r="H49" s="1"/>
      <c r="I49" s="1"/>
      <c r="J49" s="1"/>
      <c r="K49" s="1"/>
    </row>
    <row r="50" spans="1:11" ht="22.05" customHeight="1">
      <c r="A50" s="6">
        <f>IF('03_Datos'!A50="","",'03_Datos'!A50)</f>
        <v>46022</v>
      </c>
      <c r="B50" s="7">
        <f>IF('03_Datos'!B50="","",'03_Datos'!B50)</f>
        <v>117.74905692790577</v>
      </c>
      <c r="C50" s="7">
        <f>IF('03_Datos'!C50="","",'03_Datos'!C50)</f>
        <v>113.53779340510719</v>
      </c>
      <c r="D50" s="8">
        <f ca="1">IF(AND('03_Datos'!D50="OK",'03_Datos'!D49="OK"),'03_Datos'!B50/'03_Datos'!B49-1,"")</f>
        <v>6.4656970355052579E-2</v>
      </c>
      <c r="E50" s="8">
        <f ca="1">IF(AND('03_Datos'!D50="OK",'03_Datos'!D49="OK"),'03_Datos'!C50/'03_Datos'!C49-1,"")</f>
        <v>4.4420849149381159E-2</v>
      </c>
      <c r="F50" s="5" t="str">
        <f t="shared" ca="1" si="1"/>
        <v>SÍ</v>
      </c>
      <c r="G50" s="5" t="str">
        <f ca="1">IF('03_Datos'!D50="","",IF(F50="SÍ","OK","SIN PAR"))</f>
        <v>OK</v>
      </c>
      <c r="H50" s="1"/>
      <c r="I50" s="1"/>
      <c r="J50" s="1"/>
      <c r="K50" s="1"/>
    </row>
    <row r="51" spans="1:11" ht="22.05" customHeight="1">
      <c r="A51" s="6">
        <f>IF('03_Datos'!A51="","",'03_Datos'!A51)</f>
        <v>46053</v>
      </c>
      <c r="B51" s="7">
        <f>IF('03_Datos'!B51="","",'03_Datos'!B51)</f>
        <v>114.15108566126679</v>
      </c>
      <c r="C51" s="7">
        <f>IF('03_Datos'!C51="","",'03_Datos'!C51)</f>
        <v>111.82258912377588</v>
      </c>
      <c r="D51" s="8">
        <f ca="1">IF(AND('03_Datos'!D51="OK",'03_Datos'!D50="OK"),'03_Datos'!B51/'03_Datos'!B50-1,"")</f>
        <v>-3.0556263977909448E-2</v>
      </c>
      <c r="E51" s="8">
        <f ca="1">IF(AND('03_Datos'!D51="OK",'03_Datos'!D50="OK"),'03_Datos'!C51/'03_Datos'!C50-1,"")</f>
        <v>-1.5106901674681983E-2</v>
      </c>
      <c r="F51" s="5" t="str">
        <f t="shared" ca="1" si="1"/>
        <v>SÍ</v>
      </c>
      <c r="G51" s="5" t="str">
        <f ca="1">IF('03_Datos'!D51="","",IF(F51="SÍ","OK","SIN PAR"))</f>
        <v>OK</v>
      </c>
      <c r="H51" s="1"/>
      <c r="I51" s="1"/>
      <c r="J51" s="1"/>
      <c r="K51" s="1"/>
    </row>
    <row r="52" spans="1:11" ht="22.05" customHeight="1">
      <c r="A52" s="6" t="str">
        <f>IF('03_Datos'!A52="","",'03_Datos'!A52)</f>
        <v/>
      </c>
      <c r="B52" s="7" t="str">
        <f>IF('03_Datos'!B52="","",'03_Datos'!B52)</f>
        <v/>
      </c>
      <c r="C52" s="7" t="str">
        <f>IF('03_Datos'!C52="","",'03_Datos'!C52)</f>
        <v/>
      </c>
      <c r="D52" s="8" t="str">
        <f ca="1">IF(AND('03_Datos'!D52="OK",'03_Datos'!D51="OK"),'03_Datos'!B52/'03_Datos'!B51-1,"")</f>
        <v/>
      </c>
      <c r="E52" s="8" t="str">
        <f ca="1">IF(AND('03_Datos'!D52="OK",'03_Datos'!D51="OK"),'03_Datos'!C52/'03_Datos'!C51-1,"")</f>
        <v/>
      </c>
      <c r="F52" s="5" t="str">
        <f t="shared" ca="1" si="1"/>
        <v/>
      </c>
      <c r="G52" s="5" t="str">
        <f ca="1">IF('03_Datos'!D52="","",IF(F52="SÍ","OK","SIN PAR"))</f>
        <v/>
      </c>
      <c r="H52" s="1"/>
      <c r="I52" s="1"/>
      <c r="J52" s="1"/>
      <c r="K52" s="1"/>
    </row>
    <row r="53" spans="1:11" ht="22.05" customHeight="1">
      <c r="A53" s="6" t="str">
        <f>IF('03_Datos'!A53="","",'03_Datos'!A53)</f>
        <v/>
      </c>
      <c r="B53" s="7" t="str">
        <f>IF('03_Datos'!B53="","",'03_Datos'!B53)</f>
        <v/>
      </c>
      <c r="C53" s="7" t="str">
        <f>IF('03_Datos'!C53="","",'03_Datos'!C53)</f>
        <v/>
      </c>
      <c r="D53" s="8" t="str">
        <f ca="1">IF(AND('03_Datos'!D53="OK",'03_Datos'!D52="OK"),'03_Datos'!B53/'03_Datos'!B52-1,"")</f>
        <v/>
      </c>
      <c r="E53" s="8" t="str">
        <f ca="1">IF(AND('03_Datos'!D53="OK",'03_Datos'!D52="OK"),'03_Datos'!C53/'03_Datos'!C52-1,"")</f>
        <v/>
      </c>
      <c r="F53" s="5" t="str">
        <f t="shared" ca="1" si="1"/>
        <v/>
      </c>
      <c r="G53" s="5" t="str">
        <f ca="1">IF('03_Datos'!D53="","",IF(F53="SÍ","OK","SIN PAR"))</f>
        <v/>
      </c>
      <c r="H53" s="1"/>
      <c r="I53" s="1"/>
      <c r="J53" s="1"/>
      <c r="K53" s="1"/>
    </row>
    <row r="54" spans="1:11" ht="22.05" customHeight="1">
      <c r="A54" s="6" t="str">
        <f>IF('03_Datos'!A54="","",'03_Datos'!A54)</f>
        <v/>
      </c>
      <c r="B54" s="7" t="str">
        <f>IF('03_Datos'!B54="","",'03_Datos'!B54)</f>
        <v/>
      </c>
      <c r="C54" s="7" t="str">
        <f>IF('03_Datos'!C54="","",'03_Datos'!C54)</f>
        <v/>
      </c>
      <c r="D54" s="8" t="str">
        <f ca="1">IF(AND('03_Datos'!D54="OK",'03_Datos'!D53="OK"),'03_Datos'!B54/'03_Datos'!B53-1,"")</f>
        <v/>
      </c>
      <c r="E54" s="8" t="str">
        <f ca="1">IF(AND('03_Datos'!D54="OK",'03_Datos'!D53="OK"),'03_Datos'!C54/'03_Datos'!C53-1,"")</f>
        <v/>
      </c>
      <c r="F54" s="5" t="str">
        <f t="shared" ca="1" si="1"/>
        <v/>
      </c>
      <c r="G54" s="5" t="str">
        <f ca="1">IF('03_Datos'!D54="","",IF(F54="SÍ","OK","SIN PAR"))</f>
        <v/>
      </c>
      <c r="H54" s="1"/>
      <c r="I54" s="1"/>
      <c r="J54" s="1"/>
      <c r="K54" s="1"/>
    </row>
    <row r="55" spans="1:11" ht="22.05" customHeight="1">
      <c r="A55" s="6" t="str">
        <f>IF('03_Datos'!A55="","",'03_Datos'!A55)</f>
        <v/>
      </c>
      <c r="B55" s="7" t="str">
        <f>IF('03_Datos'!B55="","",'03_Datos'!B55)</f>
        <v/>
      </c>
      <c r="C55" s="7" t="str">
        <f>IF('03_Datos'!C55="","",'03_Datos'!C55)</f>
        <v/>
      </c>
      <c r="D55" s="8" t="str">
        <f ca="1">IF(AND('03_Datos'!D55="OK",'03_Datos'!D54="OK"),'03_Datos'!B55/'03_Datos'!B54-1,"")</f>
        <v/>
      </c>
      <c r="E55" s="8" t="str">
        <f ca="1">IF(AND('03_Datos'!D55="OK",'03_Datos'!D54="OK"),'03_Datos'!C55/'03_Datos'!C54-1,"")</f>
        <v/>
      </c>
      <c r="F55" s="5" t="str">
        <f t="shared" ca="1" si="1"/>
        <v/>
      </c>
      <c r="G55" s="5" t="str">
        <f ca="1">IF('03_Datos'!D55="","",IF(F55="SÍ","OK","SIN PAR"))</f>
        <v/>
      </c>
      <c r="H55" s="1"/>
      <c r="I55" s="1"/>
      <c r="J55" s="1"/>
      <c r="K55" s="1"/>
    </row>
    <row r="56" spans="1:11" ht="22.05" customHeight="1">
      <c r="A56" s="6" t="str">
        <f>IF('03_Datos'!A56="","",'03_Datos'!A56)</f>
        <v/>
      </c>
      <c r="B56" s="7" t="str">
        <f>IF('03_Datos'!B56="","",'03_Datos'!B56)</f>
        <v/>
      </c>
      <c r="C56" s="7" t="str">
        <f>IF('03_Datos'!C56="","",'03_Datos'!C56)</f>
        <v/>
      </c>
      <c r="D56" s="8" t="str">
        <f ca="1">IF(AND('03_Datos'!D56="OK",'03_Datos'!D55="OK"),'03_Datos'!B56/'03_Datos'!B55-1,"")</f>
        <v/>
      </c>
      <c r="E56" s="8" t="str">
        <f ca="1">IF(AND('03_Datos'!D56="OK",'03_Datos'!D55="OK"),'03_Datos'!C56/'03_Datos'!C55-1,"")</f>
        <v/>
      </c>
      <c r="F56" s="5" t="str">
        <f t="shared" ca="1" si="1"/>
        <v/>
      </c>
      <c r="G56" s="5" t="str">
        <f ca="1">IF('03_Datos'!D56="","",IF(F56="SÍ","OK","SIN PAR"))</f>
        <v/>
      </c>
      <c r="H56" s="1"/>
      <c r="I56" s="1"/>
      <c r="J56" s="1"/>
      <c r="K56" s="1"/>
    </row>
    <row r="57" spans="1:11" ht="22.05" customHeight="1">
      <c r="A57" s="6" t="str">
        <f>IF('03_Datos'!A57="","",'03_Datos'!A57)</f>
        <v/>
      </c>
      <c r="B57" s="7" t="str">
        <f>IF('03_Datos'!B57="","",'03_Datos'!B57)</f>
        <v/>
      </c>
      <c r="C57" s="7" t="str">
        <f>IF('03_Datos'!C57="","",'03_Datos'!C57)</f>
        <v/>
      </c>
      <c r="D57" s="8" t="str">
        <f ca="1">IF(AND('03_Datos'!D57="OK",'03_Datos'!D56="OK"),'03_Datos'!B57/'03_Datos'!B56-1,"")</f>
        <v/>
      </c>
      <c r="E57" s="8" t="str">
        <f ca="1">IF(AND('03_Datos'!D57="OK",'03_Datos'!D56="OK"),'03_Datos'!C57/'03_Datos'!C56-1,"")</f>
        <v/>
      </c>
      <c r="F57" s="5" t="str">
        <f t="shared" ca="1" si="1"/>
        <v/>
      </c>
      <c r="G57" s="5" t="str">
        <f ca="1">IF('03_Datos'!D57="","",IF(F57="SÍ","OK","SIN PAR"))</f>
        <v/>
      </c>
      <c r="H57" s="1"/>
      <c r="I57" s="1"/>
      <c r="J57" s="1"/>
      <c r="K57" s="1"/>
    </row>
    <row r="58" spans="1:11" ht="22.05" customHeight="1">
      <c r="A58" s="6" t="str">
        <f>IF('03_Datos'!A58="","",'03_Datos'!A58)</f>
        <v/>
      </c>
      <c r="B58" s="7" t="str">
        <f>IF('03_Datos'!B58="","",'03_Datos'!B58)</f>
        <v/>
      </c>
      <c r="C58" s="7" t="str">
        <f>IF('03_Datos'!C58="","",'03_Datos'!C58)</f>
        <v/>
      </c>
      <c r="D58" s="8" t="str">
        <f ca="1">IF(AND('03_Datos'!D58="OK",'03_Datos'!D57="OK"),'03_Datos'!B58/'03_Datos'!B57-1,"")</f>
        <v/>
      </c>
      <c r="E58" s="8" t="str">
        <f ca="1">IF(AND('03_Datos'!D58="OK",'03_Datos'!D57="OK"),'03_Datos'!C58/'03_Datos'!C57-1,"")</f>
        <v/>
      </c>
      <c r="F58" s="5" t="str">
        <f t="shared" ca="1" si="1"/>
        <v/>
      </c>
      <c r="G58" s="5" t="str">
        <f ca="1">IF('03_Datos'!D58="","",IF(F58="SÍ","OK","SIN PAR"))</f>
        <v/>
      </c>
      <c r="H58" s="1"/>
      <c r="I58" s="1"/>
      <c r="J58" s="1"/>
      <c r="K58" s="1"/>
    </row>
    <row r="59" spans="1:11" ht="22.05" customHeight="1">
      <c r="A59" s="6" t="str">
        <f>IF('03_Datos'!A59="","",'03_Datos'!A59)</f>
        <v/>
      </c>
      <c r="B59" s="7" t="str">
        <f>IF('03_Datos'!B59="","",'03_Datos'!B59)</f>
        <v/>
      </c>
      <c r="C59" s="7" t="str">
        <f>IF('03_Datos'!C59="","",'03_Datos'!C59)</f>
        <v/>
      </c>
      <c r="D59" s="8" t="str">
        <f ca="1">IF(AND('03_Datos'!D59="OK",'03_Datos'!D58="OK"),'03_Datos'!B59/'03_Datos'!B58-1,"")</f>
        <v/>
      </c>
      <c r="E59" s="8" t="str">
        <f ca="1">IF(AND('03_Datos'!D59="OK",'03_Datos'!D58="OK"),'03_Datos'!C59/'03_Datos'!C58-1,"")</f>
        <v/>
      </c>
      <c r="F59" s="5" t="str">
        <f t="shared" ca="1" si="1"/>
        <v/>
      </c>
      <c r="G59" s="5" t="str">
        <f ca="1">IF('03_Datos'!D59="","",IF(F59="SÍ","OK","SIN PAR"))</f>
        <v/>
      </c>
      <c r="H59" s="1"/>
      <c r="I59" s="1"/>
      <c r="J59" s="1"/>
      <c r="K59" s="1"/>
    </row>
    <row r="60" spans="1:11" ht="22.05" customHeight="1">
      <c r="A60" s="6" t="str">
        <f>IF('03_Datos'!A60="","",'03_Datos'!A60)</f>
        <v/>
      </c>
      <c r="B60" s="7" t="str">
        <f>IF('03_Datos'!B60="","",'03_Datos'!B60)</f>
        <v/>
      </c>
      <c r="C60" s="7" t="str">
        <f>IF('03_Datos'!C60="","",'03_Datos'!C60)</f>
        <v/>
      </c>
      <c r="D60" s="8" t="str">
        <f ca="1">IF(AND('03_Datos'!D60="OK",'03_Datos'!D59="OK"),'03_Datos'!B60/'03_Datos'!B59-1,"")</f>
        <v/>
      </c>
      <c r="E60" s="8" t="str">
        <f ca="1">IF(AND('03_Datos'!D60="OK",'03_Datos'!D59="OK"),'03_Datos'!C60/'03_Datos'!C59-1,"")</f>
        <v/>
      </c>
      <c r="F60" s="5" t="str">
        <f t="shared" ca="1" si="1"/>
        <v/>
      </c>
      <c r="G60" s="5" t="str">
        <f ca="1">IF('03_Datos'!D60="","",IF(F60="SÍ","OK","SIN PAR"))</f>
        <v/>
      </c>
      <c r="H60" s="1"/>
      <c r="I60" s="1"/>
      <c r="J60" s="1"/>
      <c r="K60" s="1"/>
    </row>
    <row r="61" spans="1:11" ht="22.05" customHeight="1">
      <c r="A61" s="6" t="str">
        <f>IF('03_Datos'!A61="","",'03_Datos'!A61)</f>
        <v/>
      </c>
      <c r="B61" s="7" t="str">
        <f>IF('03_Datos'!B61="","",'03_Datos'!B61)</f>
        <v/>
      </c>
      <c r="C61" s="7" t="str">
        <f>IF('03_Datos'!C61="","",'03_Datos'!C61)</f>
        <v/>
      </c>
      <c r="D61" s="8" t="str">
        <f ca="1">IF(AND('03_Datos'!D61="OK",'03_Datos'!D60="OK"),'03_Datos'!B61/'03_Datos'!B60-1,"")</f>
        <v/>
      </c>
      <c r="E61" s="8" t="str">
        <f ca="1">IF(AND('03_Datos'!D61="OK",'03_Datos'!D60="OK"),'03_Datos'!C61/'03_Datos'!C60-1,"")</f>
        <v/>
      </c>
      <c r="F61" s="5" t="str">
        <f t="shared" ca="1" si="1"/>
        <v/>
      </c>
      <c r="G61" s="5" t="str">
        <f ca="1">IF('03_Datos'!D61="","",IF(F61="SÍ","OK","SIN PAR"))</f>
        <v/>
      </c>
      <c r="H61" s="1"/>
      <c r="I61" s="1"/>
      <c r="J61" s="1"/>
      <c r="K61" s="1"/>
    </row>
    <row r="62" spans="1:11" ht="22.05" customHeight="1">
      <c r="A62" s="6" t="str">
        <f>IF('03_Datos'!A62="","",'03_Datos'!A62)</f>
        <v/>
      </c>
      <c r="B62" s="7" t="str">
        <f>IF('03_Datos'!B62="","",'03_Datos'!B62)</f>
        <v/>
      </c>
      <c r="C62" s="7" t="str">
        <f>IF('03_Datos'!C62="","",'03_Datos'!C62)</f>
        <v/>
      </c>
      <c r="D62" s="8" t="str">
        <f ca="1">IF(AND('03_Datos'!D62="OK",'03_Datos'!D61="OK"),'03_Datos'!B62/'03_Datos'!B61-1,"")</f>
        <v/>
      </c>
      <c r="E62" s="8" t="str">
        <f ca="1">IF(AND('03_Datos'!D62="OK",'03_Datos'!D61="OK"),'03_Datos'!C62/'03_Datos'!C61-1,"")</f>
        <v/>
      </c>
      <c r="F62" s="5" t="str">
        <f t="shared" ca="1" si="1"/>
        <v/>
      </c>
      <c r="G62" s="5" t="str">
        <f ca="1">IF('03_Datos'!D62="","",IF(F62="SÍ","OK","SIN PAR"))</f>
        <v/>
      </c>
      <c r="H62" s="1"/>
      <c r="I62" s="1"/>
      <c r="J62" s="1"/>
      <c r="K62" s="1"/>
    </row>
    <row r="63" spans="1:11" ht="22.05" customHeight="1">
      <c r="A63" s="6" t="str">
        <f>IF('03_Datos'!A63="","",'03_Datos'!A63)</f>
        <v/>
      </c>
      <c r="B63" s="7" t="str">
        <f>IF('03_Datos'!B63="","",'03_Datos'!B63)</f>
        <v/>
      </c>
      <c r="C63" s="7" t="str">
        <f>IF('03_Datos'!C63="","",'03_Datos'!C63)</f>
        <v/>
      </c>
      <c r="D63" s="8" t="str">
        <f ca="1">IF(AND('03_Datos'!D63="OK",'03_Datos'!D62="OK"),'03_Datos'!B63/'03_Datos'!B62-1,"")</f>
        <v/>
      </c>
      <c r="E63" s="8" t="str">
        <f ca="1">IF(AND('03_Datos'!D63="OK",'03_Datos'!D62="OK"),'03_Datos'!C63/'03_Datos'!C62-1,"")</f>
        <v/>
      </c>
      <c r="F63" s="5" t="str">
        <f t="shared" ca="1" si="1"/>
        <v/>
      </c>
      <c r="G63" s="5" t="str">
        <f ca="1">IF('03_Datos'!D63="","",IF(F63="SÍ","OK","SIN PAR"))</f>
        <v/>
      </c>
      <c r="H63" s="1"/>
      <c r="I63" s="1"/>
      <c r="J63" s="1"/>
      <c r="K63" s="1"/>
    </row>
    <row r="64" spans="1:11" ht="22.05" customHeight="1">
      <c r="A64" s="6" t="str">
        <f>IF('03_Datos'!A64="","",'03_Datos'!A64)</f>
        <v/>
      </c>
      <c r="B64" s="7" t="str">
        <f>IF('03_Datos'!B64="","",'03_Datos'!B64)</f>
        <v/>
      </c>
      <c r="C64" s="7" t="str">
        <f>IF('03_Datos'!C64="","",'03_Datos'!C64)</f>
        <v/>
      </c>
      <c r="D64" s="8" t="str">
        <f ca="1">IF(AND('03_Datos'!D64="OK",'03_Datos'!D63="OK"),'03_Datos'!B64/'03_Datos'!B63-1,"")</f>
        <v/>
      </c>
      <c r="E64" s="8" t="str">
        <f ca="1">IF(AND('03_Datos'!D64="OK",'03_Datos'!D63="OK"),'03_Datos'!C64/'03_Datos'!C63-1,"")</f>
        <v/>
      </c>
      <c r="F64" s="5" t="str">
        <f t="shared" ca="1" si="1"/>
        <v/>
      </c>
      <c r="G64" s="5" t="str">
        <f ca="1">IF('03_Datos'!D64="","",IF(F64="SÍ","OK","SIN PAR"))</f>
        <v/>
      </c>
      <c r="H64" s="1"/>
      <c r="I64" s="1"/>
      <c r="J64" s="1"/>
      <c r="K64" s="1"/>
    </row>
    <row r="65" spans="1:11" ht="22.05" customHeight="1">
      <c r="A65" s="6" t="str">
        <f>IF('03_Datos'!A65="","",'03_Datos'!A65)</f>
        <v/>
      </c>
      <c r="B65" s="7" t="str">
        <f>IF('03_Datos'!B65="","",'03_Datos'!B65)</f>
        <v/>
      </c>
      <c r="C65" s="7" t="str">
        <f>IF('03_Datos'!C65="","",'03_Datos'!C65)</f>
        <v/>
      </c>
      <c r="D65" s="8" t="str">
        <f ca="1">IF(AND('03_Datos'!D65="OK",'03_Datos'!D64="OK"),'03_Datos'!B65/'03_Datos'!B64-1,"")</f>
        <v/>
      </c>
      <c r="E65" s="8" t="str">
        <f ca="1">IF(AND('03_Datos'!D65="OK",'03_Datos'!D64="OK"),'03_Datos'!C65/'03_Datos'!C64-1,"")</f>
        <v/>
      </c>
      <c r="F65" s="5" t="str">
        <f t="shared" ca="1" si="1"/>
        <v/>
      </c>
      <c r="G65" s="5" t="str">
        <f ca="1">IF('03_Datos'!D65="","",IF(F65="SÍ","OK","SIN PAR"))</f>
        <v/>
      </c>
      <c r="H65" s="1"/>
      <c r="I65" s="1"/>
      <c r="J65" s="1"/>
      <c r="K65" s="1"/>
    </row>
    <row r="66" spans="1:11" ht="22.05" customHeight="1">
      <c r="A66" s="6" t="str">
        <f>IF('03_Datos'!A66="","",'03_Datos'!A66)</f>
        <v/>
      </c>
      <c r="B66" s="7" t="str">
        <f>IF('03_Datos'!B66="","",'03_Datos'!B66)</f>
        <v/>
      </c>
      <c r="C66" s="7" t="str">
        <f>IF('03_Datos'!C66="","",'03_Datos'!C66)</f>
        <v/>
      </c>
      <c r="D66" s="8" t="str">
        <f ca="1">IF(AND('03_Datos'!D66="OK",'03_Datos'!D65="OK"),'03_Datos'!B66/'03_Datos'!B65-1,"")</f>
        <v/>
      </c>
      <c r="E66" s="8" t="str">
        <f ca="1">IF(AND('03_Datos'!D66="OK",'03_Datos'!D65="OK"),'03_Datos'!C66/'03_Datos'!C65-1,"")</f>
        <v/>
      </c>
      <c r="F66" s="5" t="str">
        <f t="shared" ca="1" si="1"/>
        <v/>
      </c>
      <c r="G66" s="5" t="str">
        <f ca="1">IF('03_Datos'!D66="","",IF(F66="SÍ","OK","SIN PAR"))</f>
        <v/>
      </c>
      <c r="H66" s="1"/>
      <c r="I66" s="1"/>
      <c r="J66" s="1"/>
      <c r="K66" s="1"/>
    </row>
    <row r="67" spans="1:11" ht="22.05" customHeight="1">
      <c r="A67" s="6" t="str">
        <f>IF('03_Datos'!A67="","",'03_Datos'!A67)</f>
        <v/>
      </c>
      <c r="B67" s="7" t="str">
        <f>IF('03_Datos'!B67="","",'03_Datos'!B67)</f>
        <v/>
      </c>
      <c r="C67" s="7" t="str">
        <f>IF('03_Datos'!C67="","",'03_Datos'!C67)</f>
        <v/>
      </c>
      <c r="D67" s="8" t="str">
        <f ca="1">IF(AND('03_Datos'!D67="OK",'03_Datos'!D66="OK"),'03_Datos'!B67/'03_Datos'!B66-1,"")</f>
        <v/>
      </c>
      <c r="E67" s="8" t="str">
        <f ca="1">IF(AND('03_Datos'!D67="OK",'03_Datos'!D66="OK"),'03_Datos'!C67/'03_Datos'!C66-1,"")</f>
        <v/>
      </c>
      <c r="F67" s="5" t="str">
        <f t="shared" ca="1" si="1"/>
        <v/>
      </c>
      <c r="G67" s="5" t="str">
        <f ca="1">IF('03_Datos'!D67="","",IF(F67="SÍ","OK","SIN PAR"))</f>
        <v/>
      </c>
      <c r="H67" s="1"/>
      <c r="I67" s="1"/>
      <c r="J67" s="1"/>
      <c r="K67" s="1"/>
    </row>
    <row r="68" spans="1:11" ht="22.05" customHeight="1">
      <c r="A68" s="6" t="str">
        <f>IF('03_Datos'!A68="","",'03_Datos'!A68)</f>
        <v/>
      </c>
      <c r="B68" s="7" t="str">
        <f>IF('03_Datos'!B68="","",'03_Datos'!B68)</f>
        <v/>
      </c>
      <c r="C68" s="7" t="str">
        <f>IF('03_Datos'!C68="","",'03_Datos'!C68)</f>
        <v/>
      </c>
      <c r="D68" s="8" t="str">
        <f ca="1">IF(AND('03_Datos'!D68="OK",'03_Datos'!D67="OK"),'03_Datos'!B68/'03_Datos'!B67-1,"")</f>
        <v/>
      </c>
      <c r="E68" s="8" t="str">
        <f ca="1">IF(AND('03_Datos'!D68="OK",'03_Datos'!D67="OK"),'03_Datos'!C68/'03_Datos'!C67-1,"")</f>
        <v/>
      </c>
      <c r="F68" s="5" t="str">
        <f t="shared" ca="1" si="1"/>
        <v/>
      </c>
      <c r="G68" s="5" t="str">
        <f ca="1">IF('03_Datos'!D68="","",IF(F68="SÍ","OK","SIN PAR"))</f>
        <v/>
      </c>
      <c r="H68" s="1"/>
      <c r="I68" s="1"/>
      <c r="J68" s="1"/>
      <c r="K68" s="1"/>
    </row>
    <row r="69" spans="1:11" ht="22.05" customHeight="1">
      <c r="A69" s="6" t="str">
        <f>IF('03_Datos'!A69="","",'03_Datos'!A69)</f>
        <v/>
      </c>
      <c r="B69" s="7" t="str">
        <f>IF('03_Datos'!B69="","",'03_Datos'!B69)</f>
        <v/>
      </c>
      <c r="C69" s="7" t="str">
        <f>IF('03_Datos'!C69="","",'03_Datos'!C69)</f>
        <v/>
      </c>
      <c r="D69" s="8" t="str">
        <f ca="1">IF(AND('03_Datos'!D69="OK",'03_Datos'!D68="OK"),'03_Datos'!B69/'03_Datos'!B68-1,"")</f>
        <v/>
      </c>
      <c r="E69" s="8" t="str">
        <f ca="1">IF(AND('03_Datos'!D69="OK",'03_Datos'!D68="OK"),'03_Datos'!C69/'03_Datos'!C68-1,"")</f>
        <v/>
      </c>
      <c r="F69" s="5" t="str">
        <f t="shared" ca="1" si="1"/>
        <v/>
      </c>
      <c r="G69" s="5" t="str">
        <f ca="1">IF('03_Datos'!D69="","",IF(F69="SÍ","OK","SIN PAR"))</f>
        <v/>
      </c>
      <c r="H69" s="1"/>
      <c r="I69" s="1"/>
      <c r="J69" s="1"/>
      <c r="K69" s="1"/>
    </row>
    <row r="70" spans="1:11" ht="22.05" customHeight="1">
      <c r="A70" s="6" t="str">
        <f>IF('03_Datos'!A70="","",'03_Datos'!A70)</f>
        <v/>
      </c>
      <c r="B70" s="7" t="str">
        <f>IF('03_Datos'!B70="","",'03_Datos'!B70)</f>
        <v/>
      </c>
      <c r="C70" s="7" t="str">
        <f>IF('03_Datos'!C70="","",'03_Datos'!C70)</f>
        <v/>
      </c>
      <c r="D70" s="8" t="str">
        <f ca="1">IF(AND('03_Datos'!D70="OK",'03_Datos'!D69="OK"),'03_Datos'!B70/'03_Datos'!B69-1,"")</f>
        <v/>
      </c>
      <c r="E70" s="8" t="str">
        <f ca="1">IF(AND('03_Datos'!D70="OK",'03_Datos'!D69="OK"),'03_Datos'!C70/'03_Datos'!C69-1,"")</f>
        <v/>
      </c>
      <c r="F70" s="5" t="str">
        <f t="shared" ca="1" si="1"/>
        <v/>
      </c>
      <c r="G70" s="5" t="str">
        <f ca="1">IF('03_Datos'!D70="","",IF(F70="SÍ","OK","SIN PAR"))</f>
        <v/>
      </c>
      <c r="H70" s="1"/>
      <c r="I70" s="1"/>
      <c r="J70" s="1"/>
      <c r="K70" s="1"/>
    </row>
    <row r="71" spans="1:11" ht="22.05" customHeight="1">
      <c r="A71" s="6" t="str">
        <f>IF('03_Datos'!A71="","",'03_Datos'!A71)</f>
        <v/>
      </c>
      <c r="B71" s="7" t="str">
        <f>IF('03_Datos'!B71="","",'03_Datos'!B71)</f>
        <v/>
      </c>
      <c r="C71" s="7" t="str">
        <f>IF('03_Datos'!C71="","",'03_Datos'!C71)</f>
        <v/>
      </c>
      <c r="D71" s="8" t="str">
        <f ca="1">IF(AND('03_Datos'!D71="OK",'03_Datos'!D70="OK"),'03_Datos'!B71/'03_Datos'!B70-1,"")</f>
        <v/>
      </c>
      <c r="E71" s="8" t="str">
        <f ca="1">IF(AND('03_Datos'!D71="OK",'03_Datos'!D70="OK"),'03_Datos'!C71/'03_Datos'!C70-1,"")</f>
        <v/>
      </c>
      <c r="F71" s="5" t="str">
        <f t="shared" ca="1" si="1"/>
        <v/>
      </c>
      <c r="G71" s="5" t="str">
        <f ca="1">IF('03_Datos'!D71="","",IF(F71="SÍ","OK","SIN PAR"))</f>
        <v/>
      </c>
    </row>
    <row r="72" spans="1:11" ht="22.05" customHeight="1">
      <c r="A72" s="6" t="str">
        <f>IF('03_Datos'!A72="","",'03_Datos'!A72)</f>
        <v/>
      </c>
      <c r="B72" s="7" t="str">
        <f>IF('03_Datos'!B72="","",'03_Datos'!B72)</f>
        <v/>
      </c>
      <c r="C72" s="7" t="str">
        <f>IF('03_Datos'!C72="","",'03_Datos'!C72)</f>
        <v/>
      </c>
      <c r="D72" s="8" t="str">
        <f ca="1">IF(AND('03_Datos'!D72="OK",'03_Datos'!D71="OK"),'03_Datos'!B72/'03_Datos'!B71-1,"")</f>
        <v/>
      </c>
      <c r="E72" s="8" t="str">
        <f ca="1">IF(AND('03_Datos'!D72="OK",'03_Datos'!D71="OK"),'03_Datos'!C72/'03_Datos'!C71-1,"")</f>
        <v/>
      </c>
      <c r="F72" s="5" t="str">
        <f t="shared" ca="1" si="1"/>
        <v/>
      </c>
      <c r="G72" s="5" t="str">
        <f ca="1">IF('03_Datos'!D72="","",IF(F72="SÍ","OK","SIN PAR"))</f>
        <v/>
      </c>
    </row>
    <row r="73" spans="1:11" ht="22.05" customHeight="1">
      <c r="A73" s="6" t="str">
        <f>IF('03_Datos'!A73="","",'03_Datos'!A73)</f>
        <v/>
      </c>
      <c r="B73" s="7" t="str">
        <f>IF('03_Datos'!B73="","",'03_Datos'!B73)</f>
        <v/>
      </c>
      <c r="C73" s="7" t="str">
        <f>IF('03_Datos'!C73="","",'03_Datos'!C73)</f>
        <v/>
      </c>
      <c r="D73" s="8" t="str">
        <f ca="1">IF(AND('03_Datos'!D73="OK",'03_Datos'!D72="OK"),'03_Datos'!B73/'03_Datos'!B72-1,"")</f>
        <v/>
      </c>
      <c r="E73" s="8" t="str">
        <f ca="1">IF(AND('03_Datos'!D73="OK",'03_Datos'!D72="OK"),'03_Datos'!C73/'03_Datos'!C72-1,"")</f>
        <v/>
      </c>
      <c r="F73" s="5" t="str">
        <f t="shared" ca="1" si="1"/>
        <v/>
      </c>
      <c r="G73" s="5" t="str">
        <f ca="1">IF('03_Datos'!D73="","",IF(F73="SÍ","OK","SIN PAR"))</f>
        <v/>
      </c>
    </row>
    <row r="74" spans="1:11" ht="22.05" customHeight="1">
      <c r="A74" s="6" t="str">
        <f>IF('03_Datos'!A74="","",'03_Datos'!A74)</f>
        <v/>
      </c>
      <c r="B74" s="7" t="str">
        <f>IF('03_Datos'!B74="","",'03_Datos'!B74)</f>
        <v/>
      </c>
      <c r="C74" s="7" t="str">
        <f>IF('03_Datos'!C74="","",'03_Datos'!C74)</f>
        <v/>
      </c>
      <c r="D74" s="8" t="str">
        <f ca="1">IF(AND('03_Datos'!D74="OK",'03_Datos'!D73="OK"),'03_Datos'!B74/'03_Datos'!B73-1,"")</f>
        <v/>
      </c>
      <c r="E74" s="8" t="str">
        <f ca="1">IF(AND('03_Datos'!D74="OK",'03_Datos'!D73="OK"),'03_Datos'!C74/'03_Datos'!C73-1,"")</f>
        <v/>
      </c>
      <c r="F74" s="5" t="str">
        <f t="shared" ca="1" si="1"/>
        <v/>
      </c>
      <c r="G74" s="5" t="str">
        <f ca="1">IF('03_Datos'!D74="","",IF(F74="SÍ","OK","SIN PAR"))</f>
        <v/>
      </c>
    </row>
    <row r="75" spans="1:11" ht="22.05" customHeight="1">
      <c r="A75" s="6" t="str">
        <f>IF('03_Datos'!A75="","",'03_Datos'!A75)</f>
        <v/>
      </c>
      <c r="B75" s="7" t="str">
        <f>IF('03_Datos'!B75="","",'03_Datos'!B75)</f>
        <v/>
      </c>
      <c r="C75" s="7" t="str">
        <f>IF('03_Datos'!C75="","",'03_Datos'!C75)</f>
        <v/>
      </c>
      <c r="D75" s="8" t="str">
        <f ca="1">IF(AND('03_Datos'!D75="OK",'03_Datos'!D74="OK"),'03_Datos'!B75/'03_Datos'!B74-1,"")</f>
        <v/>
      </c>
      <c r="E75" s="8" t="str">
        <f ca="1">IF(AND('03_Datos'!D75="OK",'03_Datos'!D74="OK"),'03_Datos'!C75/'03_Datos'!C74-1,"")</f>
        <v/>
      </c>
      <c r="F75" s="5" t="str">
        <f t="shared" ca="1" si="1"/>
        <v/>
      </c>
      <c r="G75" s="5" t="str">
        <f ca="1">IF('03_Datos'!D75="","",IF(F75="SÍ","OK","SIN PAR"))</f>
        <v/>
      </c>
    </row>
    <row r="76" spans="1:11" ht="22.05" customHeight="1">
      <c r="A76" s="6" t="str">
        <f>IF('03_Datos'!A76="","",'03_Datos'!A76)</f>
        <v/>
      </c>
      <c r="B76" s="7" t="str">
        <f>IF('03_Datos'!B76="","",'03_Datos'!B76)</f>
        <v/>
      </c>
      <c r="C76" s="7" t="str">
        <f>IF('03_Datos'!C76="","",'03_Datos'!C76)</f>
        <v/>
      </c>
      <c r="D76" s="8" t="str">
        <f ca="1">IF(AND('03_Datos'!D76="OK",'03_Datos'!D75="OK"),'03_Datos'!B76/'03_Datos'!B75-1,"")</f>
        <v/>
      </c>
      <c r="E76" s="8" t="str">
        <f ca="1">IF(AND('03_Datos'!D76="OK",'03_Datos'!D75="OK"),'03_Datos'!C76/'03_Datos'!C75-1,"")</f>
        <v/>
      </c>
      <c r="F76" s="5" t="str">
        <f t="shared" ca="1" si="1"/>
        <v/>
      </c>
      <c r="G76" s="5" t="str">
        <f ca="1">IF('03_Datos'!D76="","",IF(F76="SÍ","OK","SIN PAR"))</f>
        <v/>
      </c>
    </row>
    <row r="77" spans="1:11" ht="22.05" customHeight="1">
      <c r="A77" s="6" t="str">
        <f>IF('03_Datos'!A77="","",'03_Datos'!A77)</f>
        <v/>
      </c>
      <c r="B77" s="7" t="str">
        <f>IF('03_Datos'!B77="","",'03_Datos'!B77)</f>
        <v/>
      </c>
      <c r="C77" s="7" t="str">
        <f>IF('03_Datos'!C77="","",'03_Datos'!C77)</f>
        <v/>
      </c>
      <c r="D77" s="8" t="str">
        <f ca="1">IF(AND('03_Datos'!D77="OK",'03_Datos'!D76="OK"),'03_Datos'!B77/'03_Datos'!B76-1,"")</f>
        <v/>
      </c>
      <c r="E77" s="8" t="str">
        <f ca="1">IF(AND('03_Datos'!D77="OK",'03_Datos'!D76="OK"),'03_Datos'!C77/'03_Datos'!C76-1,"")</f>
        <v/>
      </c>
      <c r="F77" s="5" t="str">
        <f t="shared" ca="1" si="1"/>
        <v/>
      </c>
      <c r="G77" s="5" t="str">
        <f ca="1">IF('03_Datos'!D77="","",IF(F77="SÍ","OK","SIN PAR"))</f>
        <v/>
      </c>
    </row>
    <row r="78" spans="1:11" ht="22.05" customHeight="1">
      <c r="A78" s="6" t="str">
        <f>IF('03_Datos'!A78="","",'03_Datos'!A78)</f>
        <v/>
      </c>
      <c r="B78" s="7" t="str">
        <f>IF('03_Datos'!B78="","",'03_Datos'!B78)</f>
        <v/>
      </c>
      <c r="C78" s="7" t="str">
        <f>IF('03_Datos'!C78="","",'03_Datos'!C78)</f>
        <v/>
      </c>
      <c r="D78" s="8" t="str">
        <f ca="1">IF(AND('03_Datos'!D78="OK",'03_Datos'!D77="OK"),'03_Datos'!B78/'03_Datos'!B77-1,"")</f>
        <v/>
      </c>
      <c r="E78" s="8" t="str">
        <f ca="1">IF(AND('03_Datos'!D78="OK",'03_Datos'!D77="OK"),'03_Datos'!C78/'03_Datos'!C77-1,"")</f>
        <v/>
      </c>
      <c r="F78" s="5" t="str">
        <f t="shared" ca="1" si="1"/>
        <v/>
      </c>
      <c r="G78" s="5" t="str">
        <f ca="1">IF('03_Datos'!D78="","",IF(F78="SÍ","OK","SIN PAR"))</f>
        <v/>
      </c>
    </row>
    <row r="79" spans="1:11" ht="22.05" customHeight="1">
      <c r="A79" s="6" t="str">
        <f>IF('03_Datos'!A79="","",'03_Datos'!A79)</f>
        <v/>
      </c>
      <c r="B79" s="7" t="str">
        <f>IF('03_Datos'!B79="","",'03_Datos'!B79)</f>
        <v/>
      </c>
      <c r="C79" s="7" t="str">
        <f>IF('03_Datos'!C79="","",'03_Datos'!C79)</f>
        <v/>
      </c>
      <c r="D79" s="8" t="str">
        <f ca="1">IF(AND('03_Datos'!D79="OK",'03_Datos'!D78="OK"),'03_Datos'!B79/'03_Datos'!B78-1,"")</f>
        <v/>
      </c>
      <c r="E79" s="8" t="str">
        <f ca="1">IF(AND('03_Datos'!D79="OK",'03_Datos'!D78="OK"),'03_Datos'!C79/'03_Datos'!C78-1,"")</f>
        <v/>
      </c>
      <c r="F79" s="5" t="str">
        <f t="shared" ca="1" si="1"/>
        <v/>
      </c>
      <c r="G79" s="5" t="str">
        <f ca="1">IF('03_Datos'!D79="","",IF(F79="SÍ","OK","SIN PAR"))</f>
        <v/>
      </c>
    </row>
    <row r="80" spans="1:11" ht="22.05" customHeight="1">
      <c r="A80" s="6" t="str">
        <f>IF('03_Datos'!A80="","",'03_Datos'!A80)</f>
        <v/>
      </c>
      <c r="B80" s="7" t="str">
        <f>IF('03_Datos'!B80="","",'03_Datos'!B80)</f>
        <v/>
      </c>
      <c r="C80" s="7" t="str">
        <f>IF('03_Datos'!C80="","",'03_Datos'!C80)</f>
        <v/>
      </c>
      <c r="D80" s="8" t="str">
        <f ca="1">IF(AND('03_Datos'!D80="OK",'03_Datos'!D79="OK"),'03_Datos'!B80/'03_Datos'!B79-1,"")</f>
        <v/>
      </c>
      <c r="E80" s="8" t="str">
        <f ca="1">IF(AND('03_Datos'!D80="OK",'03_Datos'!D79="OK"),'03_Datos'!C80/'03_Datos'!C79-1,"")</f>
        <v/>
      </c>
      <c r="F80" s="5" t="str">
        <f t="shared" ref="F80:F111" ca="1" si="2">IF(AND(ISNUMBER(D80),ISNUMBER(E80)),"SÍ","")</f>
        <v/>
      </c>
      <c r="G80" s="5" t="str">
        <f ca="1">IF('03_Datos'!D80="","",IF(F80="SÍ","OK","SIN PAR"))</f>
        <v/>
      </c>
    </row>
    <row r="81" spans="1:7" ht="22.05" customHeight="1">
      <c r="A81" s="6" t="str">
        <f>IF('03_Datos'!A81="","",'03_Datos'!A81)</f>
        <v/>
      </c>
      <c r="B81" s="7" t="str">
        <f>IF('03_Datos'!B81="","",'03_Datos'!B81)</f>
        <v/>
      </c>
      <c r="C81" s="7" t="str">
        <f>IF('03_Datos'!C81="","",'03_Datos'!C81)</f>
        <v/>
      </c>
      <c r="D81" s="8" t="str">
        <f ca="1">IF(AND('03_Datos'!D81="OK",'03_Datos'!D80="OK"),'03_Datos'!B81/'03_Datos'!B80-1,"")</f>
        <v/>
      </c>
      <c r="E81" s="8" t="str">
        <f ca="1">IF(AND('03_Datos'!D81="OK",'03_Datos'!D80="OK"),'03_Datos'!C81/'03_Datos'!C80-1,"")</f>
        <v/>
      </c>
      <c r="F81" s="5" t="str">
        <f t="shared" ca="1" si="2"/>
        <v/>
      </c>
      <c r="G81" s="5" t="str">
        <f ca="1">IF('03_Datos'!D81="","",IF(F81="SÍ","OK","SIN PAR"))</f>
        <v/>
      </c>
    </row>
    <row r="82" spans="1:7" ht="22.05" customHeight="1">
      <c r="A82" s="6" t="str">
        <f>IF('03_Datos'!A82="","",'03_Datos'!A82)</f>
        <v/>
      </c>
      <c r="B82" s="7" t="str">
        <f>IF('03_Datos'!B82="","",'03_Datos'!B82)</f>
        <v/>
      </c>
      <c r="C82" s="7" t="str">
        <f>IF('03_Datos'!C82="","",'03_Datos'!C82)</f>
        <v/>
      </c>
      <c r="D82" s="8" t="str">
        <f ca="1">IF(AND('03_Datos'!D82="OK",'03_Datos'!D81="OK"),'03_Datos'!B82/'03_Datos'!B81-1,"")</f>
        <v/>
      </c>
      <c r="E82" s="8" t="str">
        <f ca="1">IF(AND('03_Datos'!D82="OK",'03_Datos'!D81="OK"),'03_Datos'!C82/'03_Datos'!C81-1,"")</f>
        <v/>
      </c>
      <c r="F82" s="5" t="str">
        <f t="shared" ca="1" si="2"/>
        <v/>
      </c>
      <c r="G82" s="5" t="str">
        <f ca="1">IF('03_Datos'!D82="","",IF(F82="SÍ","OK","SIN PAR"))</f>
        <v/>
      </c>
    </row>
    <row r="83" spans="1:7" ht="22.05" customHeight="1">
      <c r="A83" s="6" t="str">
        <f>IF('03_Datos'!A83="","",'03_Datos'!A83)</f>
        <v/>
      </c>
      <c r="B83" s="7" t="str">
        <f>IF('03_Datos'!B83="","",'03_Datos'!B83)</f>
        <v/>
      </c>
      <c r="C83" s="7" t="str">
        <f>IF('03_Datos'!C83="","",'03_Datos'!C83)</f>
        <v/>
      </c>
      <c r="D83" s="8" t="str">
        <f ca="1">IF(AND('03_Datos'!D83="OK",'03_Datos'!D82="OK"),'03_Datos'!B83/'03_Datos'!B82-1,"")</f>
        <v/>
      </c>
      <c r="E83" s="8" t="str">
        <f ca="1">IF(AND('03_Datos'!D83="OK",'03_Datos'!D82="OK"),'03_Datos'!C83/'03_Datos'!C82-1,"")</f>
        <v/>
      </c>
      <c r="F83" s="5" t="str">
        <f t="shared" ca="1" si="2"/>
        <v/>
      </c>
      <c r="G83" s="5" t="str">
        <f ca="1">IF('03_Datos'!D83="","",IF(F83="SÍ","OK","SIN PAR"))</f>
        <v/>
      </c>
    </row>
    <row r="84" spans="1:7" ht="22.05" customHeight="1">
      <c r="A84" s="6" t="str">
        <f>IF('03_Datos'!A84="","",'03_Datos'!A84)</f>
        <v/>
      </c>
      <c r="B84" s="7" t="str">
        <f>IF('03_Datos'!B84="","",'03_Datos'!B84)</f>
        <v/>
      </c>
      <c r="C84" s="7" t="str">
        <f>IF('03_Datos'!C84="","",'03_Datos'!C84)</f>
        <v/>
      </c>
      <c r="D84" s="8" t="str">
        <f ca="1">IF(AND('03_Datos'!D84="OK",'03_Datos'!D83="OK"),'03_Datos'!B84/'03_Datos'!B83-1,"")</f>
        <v/>
      </c>
      <c r="E84" s="8" t="str">
        <f ca="1">IF(AND('03_Datos'!D84="OK",'03_Datos'!D83="OK"),'03_Datos'!C84/'03_Datos'!C83-1,"")</f>
        <v/>
      </c>
      <c r="F84" s="5" t="str">
        <f t="shared" ca="1" si="2"/>
        <v/>
      </c>
      <c r="G84" s="5" t="str">
        <f ca="1">IF('03_Datos'!D84="","",IF(F84="SÍ","OK","SIN PAR"))</f>
        <v/>
      </c>
    </row>
    <row r="85" spans="1:7" ht="22.05" customHeight="1">
      <c r="A85" s="6" t="str">
        <f>IF('03_Datos'!A85="","",'03_Datos'!A85)</f>
        <v/>
      </c>
      <c r="B85" s="7" t="str">
        <f>IF('03_Datos'!B85="","",'03_Datos'!B85)</f>
        <v/>
      </c>
      <c r="C85" s="7" t="str">
        <f>IF('03_Datos'!C85="","",'03_Datos'!C85)</f>
        <v/>
      </c>
      <c r="D85" s="8" t="str">
        <f ca="1">IF(AND('03_Datos'!D85="OK",'03_Datos'!D84="OK"),'03_Datos'!B85/'03_Datos'!B84-1,"")</f>
        <v/>
      </c>
      <c r="E85" s="8" t="str">
        <f ca="1">IF(AND('03_Datos'!D85="OK",'03_Datos'!D84="OK"),'03_Datos'!C85/'03_Datos'!C84-1,"")</f>
        <v/>
      </c>
      <c r="F85" s="5" t="str">
        <f t="shared" ca="1" si="2"/>
        <v/>
      </c>
      <c r="G85" s="5" t="str">
        <f ca="1">IF('03_Datos'!D85="","",IF(F85="SÍ","OK","SIN PAR"))</f>
        <v/>
      </c>
    </row>
    <row r="86" spans="1:7" ht="22.05" customHeight="1">
      <c r="A86" s="6" t="str">
        <f>IF('03_Datos'!A86="","",'03_Datos'!A86)</f>
        <v/>
      </c>
      <c r="B86" s="7" t="str">
        <f>IF('03_Datos'!B86="","",'03_Datos'!B86)</f>
        <v/>
      </c>
      <c r="C86" s="7" t="str">
        <f>IF('03_Datos'!C86="","",'03_Datos'!C86)</f>
        <v/>
      </c>
      <c r="D86" s="8" t="str">
        <f ca="1">IF(AND('03_Datos'!D86="OK",'03_Datos'!D85="OK"),'03_Datos'!B86/'03_Datos'!B85-1,"")</f>
        <v/>
      </c>
      <c r="E86" s="8" t="str">
        <f ca="1">IF(AND('03_Datos'!D86="OK",'03_Datos'!D85="OK"),'03_Datos'!C86/'03_Datos'!C85-1,"")</f>
        <v/>
      </c>
      <c r="F86" s="5" t="str">
        <f t="shared" ca="1" si="2"/>
        <v/>
      </c>
      <c r="G86" s="5" t="str">
        <f ca="1">IF('03_Datos'!D86="","",IF(F86="SÍ","OK","SIN PAR"))</f>
        <v/>
      </c>
    </row>
    <row r="87" spans="1:7" ht="22.05" customHeight="1">
      <c r="A87" s="6" t="str">
        <f>IF('03_Datos'!A87="","",'03_Datos'!A87)</f>
        <v/>
      </c>
      <c r="B87" s="7" t="str">
        <f>IF('03_Datos'!B87="","",'03_Datos'!B87)</f>
        <v/>
      </c>
      <c r="C87" s="7" t="str">
        <f>IF('03_Datos'!C87="","",'03_Datos'!C87)</f>
        <v/>
      </c>
      <c r="D87" s="8" t="str">
        <f ca="1">IF(AND('03_Datos'!D87="OK",'03_Datos'!D86="OK"),'03_Datos'!B87/'03_Datos'!B86-1,"")</f>
        <v/>
      </c>
      <c r="E87" s="8" t="str">
        <f ca="1">IF(AND('03_Datos'!D87="OK",'03_Datos'!D86="OK"),'03_Datos'!C87/'03_Datos'!C86-1,"")</f>
        <v/>
      </c>
      <c r="F87" s="5" t="str">
        <f t="shared" ca="1" si="2"/>
        <v/>
      </c>
      <c r="G87" s="5" t="str">
        <f ca="1">IF('03_Datos'!D87="","",IF(F87="SÍ","OK","SIN PAR"))</f>
        <v/>
      </c>
    </row>
    <row r="88" spans="1:7" ht="22.05" customHeight="1">
      <c r="A88" s="6" t="str">
        <f>IF('03_Datos'!A88="","",'03_Datos'!A88)</f>
        <v/>
      </c>
      <c r="B88" s="7" t="str">
        <f>IF('03_Datos'!B88="","",'03_Datos'!B88)</f>
        <v/>
      </c>
      <c r="C88" s="7" t="str">
        <f>IF('03_Datos'!C88="","",'03_Datos'!C88)</f>
        <v/>
      </c>
      <c r="D88" s="8" t="str">
        <f ca="1">IF(AND('03_Datos'!D88="OK",'03_Datos'!D87="OK"),'03_Datos'!B88/'03_Datos'!B87-1,"")</f>
        <v/>
      </c>
      <c r="E88" s="8" t="str">
        <f ca="1">IF(AND('03_Datos'!D88="OK",'03_Datos'!D87="OK"),'03_Datos'!C88/'03_Datos'!C87-1,"")</f>
        <v/>
      </c>
      <c r="F88" s="5" t="str">
        <f t="shared" ca="1" si="2"/>
        <v/>
      </c>
      <c r="G88" s="5" t="str">
        <f ca="1">IF('03_Datos'!D88="","",IF(F88="SÍ","OK","SIN PAR"))</f>
        <v/>
      </c>
    </row>
    <row r="89" spans="1:7" ht="22.05" customHeight="1">
      <c r="A89" s="6" t="str">
        <f>IF('03_Datos'!A89="","",'03_Datos'!A89)</f>
        <v/>
      </c>
      <c r="B89" s="7" t="str">
        <f>IF('03_Datos'!B89="","",'03_Datos'!B89)</f>
        <v/>
      </c>
      <c r="C89" s="7" t="str">
        <f>IF('03_Datos'!C89="","",'03_Datos'!C89)</f>
        <v/>
      </c>
      <c r="D89" s="8" t="str">
        <f ca="1">IF(AND('03_Datos'!D89="OK",'03_Datos'!D88="OK"),'03_Datos'!B89/'03_Datos'!B88-1,"")</f>
        <v/>
      </c>
      <c r="E89" s="8" t="str">
        <f ca="1">IF(AND('03_Datos'!D89="OK",'03_Datos'!D88="OK"),'03_Datos'!C89/'03_Datos'!C88-1,"")</f>
        <v/>
      </c>
      <c r="F89" s="5" t="str">
        <f t="shared" ca="1" si="2"/>
        <v/>
      </c>
      <c r="G89" s="5" t="str">
        <f ca="1">IF('03_Datos'!D89="","",IF(F89="SÍ","OK","SIN PAR"))</f>
        <v/>
      </c>
    </row>
    <row r="90" spans="1:7" ht="22.05" customHeight="1">
      <c r="A90" s="6" t="str">
        <f>IF('03_Datos'!A90="","",'03_Datos'!A90)</f>
        <v/>
      </c>
      <c r="B90" s="7" t="str">
        <f>IF('03_Datos'!B90="","",'03_Datos'!B90)</f>
        <v/>
      </c>
      <c r="C90" s="7" t="str">
        <f>IF('03_Datos'!C90="","",'03_Datos'!C90)</f>
        <v/>
      </c>
      <c r="D90" s="8" t="str">
        <f ca="1">IF(AND('03_Datos'!D90="OK",'03_Datos'!D89="OK"),'03_Datos'!B90/'03_Datos'!B89-1,"")</f>
        <v/>
      </c>
      <c r="E90" s="8" t="str">
        <f ca="1">IF(AND('03_Datos'!D90="OK",'03_Datos'!D89="OK"),'03_Datos'!C90/'03_Datos'!C89-1,"")</f>
        <v/>
      </c>
      <c r="F90" s="5" t="str">
        <f t="shared" ca="1" si="2"/>
        <v/>
      </c>
      <c r="G90" s="5" t="str">
        <f ca="1">IF('03_Datos'!D90="","",IF(F90="SÍ","OK","SIN PAR"))</f>
        <v/>
      </c>
    </row>
    <row r="91" spans="1:7" ht="22.05" customHeight="1">
      <c r="A91" s="6" t="str">
        <f>IF('03_Datos'!A91="","",'03_Datos'!A91)</f>
        <v/>
      </c>
      <c r="B91" s="7" t="str">
        <f>IF('03_Datos'!B91="","",'03_Datos'!B91)</f>
        <v/>
      </c>
      <c r="C91" s="7" t="str">
        <f>IF('03_Datos'!C91="","",'03_Datos'!C91)</f>
        <v/>
      </c>
      <c r="D91" s="8" t="str">
        <f ca="1">IF(AND('03_Datos'!D91="OK",'03_Datos'!D90="OK"),'03_Datos'!B91/'03_Datos'!B90-1,"")</f>
        <v/>
      </c>
      <c r="E91" s="8" t="str">
        <f ca="1">IF(AND('03_Datos'!D91="OK",'03_Datos'!D90="OK"),'03_Datos'!C91/'03_Datos'!C90-1,"")</f>
        <v/>
      </c>
      <c r="F91" s="5" t="str">
        <f t="shared" ca="1" si="2"/>
        <v/>
      </c>
      <c r="G91" s="5" t="str">
        <f ca="1">IF('03_Datos'!D91="","",IF(F91="SÍ","OK","SIN PAR"))</f>
        <v/>
      </c>
    </row>
    <row r="92" spans="1:7" ht="22.05" customHeight="1">
      <c r="A92" s="6" t="str">
        <f>IF('03_Datos'!A92="","",'03_Datos'!A92)</f>
        <v/>
      </c>
      <c r="B92" s="7" t="str">
        <f>IF('03_Datos'!B92="","",'03_Datos'!B92)</f>
        <v/>
      </c>
      <c r="C92" s="7" t="str">
        <f>IF('03_Datos'!C92="","",'03_Datos'!C92)</f>
        <v/>
      </c>
      <c r="D92" s="8" t="str">
        <f ca="1">IF(AND('03_Datos'!D92="OK",'03_Datos'!D91="OK"),'03_Datos'!B92/'03_Datos'!B91-1,"")</f>
        <v/>
      </c>
      <c r="E92" s="8" t="str">
        <f ca="1">IF(AND('03_Datos'!D92="OK",'03_Datos'!D91="OK"),'03_Datos'!C92/'03_Datos'!C91-1,"")</f>
        <v/>
      </c>
      <c r="F92" s="5" t="str">
        <f t="shared" ca="1" si="2"/>
        <v/>
      </c>
      <c r="G92" s="5" t="str">
        <f ca="1">IF('03_Datos'!D92="","",IF(F92="SÍ","OK","SIN PAR"))</f>
        <v/>
      </c>
    </row>
    <row r="93" spans="1:7" ht="22.05" customHeight="1">
      <c r="A93" s="6" t="str">
        <f>IF('03_Datos'!A93="","",'03_Datos'!A93)</f>
        <v/>
      </c>
      <c r="B93" s="7" t="str">
        <f>IF('03_Datos'!B93="","",'03_Datos'!B93)</f>
        <v/>
      </c>
      <c r="C93" s="7" t="str">
        <f>IF('03_Datos'!C93="","",'03_Datos'!C93)</f>
        <v/>
      </c>
      <c r="D93" s="8" t="str">
        <f ca="1">IF(AND('03_Datos'!D93="OK",'03_Datos'!D92="OK"),'03_Datos'!B93/'03_Datos'!B92-1,"")</f>
        <v/>
      </c>
      <c r="E93" s="8" t="str">
        <f ca="1">IF(AND('03_Datos'!D93="OK",'03_Datos'!D92="OK"),'03_Datos'!C93/'03_Datos'!C92-1,"")</f>
        <v/>
      </c>
      <c r="F93" s="5" t="str">
        <f t="shared" ca="1" si="2"/>
        <v/>
      </c>
      <c r="G93" s="5" t="str">
        <f ca="1">IF('03_Datos'!D93="","",IF(F93="SÍ","OK","SIN PAR"))</f>
        <v/>
      </c>
    </row>
    <row r="94" spans="1:7" ht="22.05" customHeight="1">
      <c r="A94" s="6" t="str">
        <f>IF('03_Datos'!A94="","",'03_Datos'!A94)</f>
        <v/>
      </c>
      <c r="B94" s="7" t="str">
        <f>IF('03_Datos'!B94="","",'03_Datos'!B94)</f>
        <v/>
      </c>
      <c r="C94" s="7" t="str">
        <f>IF('03_Datos'!C94="","",'03_Datos'!C94)</f>
        <v/>
      </c>
      <c r="D94" s="8" t="str">
        <f ca="1">IF(AND('03_Datos'!D94="OK",'03_Datos'!D93="OK"),'03_Datos'!B94/'03_Datos'!B93-1,"")</f>
        <v/>
      </c>
      <c r="E94" s="8" t="str">
        <f ca="1">IF(AND('03_Datos'!D94="OK",'03_Datos'!D93="OK"),'03_Datos'!C94/'03_Datos'!C93-1,"")</f>
        <v/>
      </c>
      <c r="F94" s="5" t="str">
        <f t="shared" ca="1" si="2"/>
        <v/>
      </c>
      <c r="G94" s="5" t="str">
        <f ca="1">IF('03_Datos'!D94="","",IF(F94="SÍ","OK","SIN PAR"))</f>
        <v/>
      </c>
    </row>
    <row r="95" spans="1:7" ht="22.05" customHeight="1">
      <c r="A95" s="6" t="str">
        <f>IF('03_Datos'!A95="","",'03_Datos'!A95)</f>
        <v/>
      </c>
      <c r="B95" s="7" t="str">
        <f>IF('03_Datos'!B95="","",'03_Datos'!B95)</f>
        <v/>
      </c>
      <c r="C95" s="7" t="str">
        <f>IF('03_Datos'!C95="","",'03_Datos'!C95)</f>
        <v/>
      </c>
      <c r="D95" s="8" t="str">
        <f ca="1">IF(AND('03_Datos'!D95="OK",'03_Datos'!D94="OK"),'03_Datos'!B95/'03_Datos'!B94-1,"")</f>
        <v/>
      </c>
      <c r="E95" s="8" t="str">
        <f ca="1">IF(AND('03_Datos'!D95="OK",'03_Datos'!D94="OK"),'03_Datos'!C95/'03_Datos'!C94-1,"")</f>
        <v/>
      </c>
      <c r="F95" s="5" t="str">
        <f t="shared" ca="1" si="2"/>
        <v/>
      </c>
      <c r="G95" s="5" t="str">
        <f ca="1">IF('03_Datos'!D95="","",IF(F95="SÍ","OK","SIN PAR"))</f>
        <v/>
      </c>
    </row>
    <row r="96" spans="1:7" ht="22.05" customHeight="1">
      <c r="A96" s="6" t="str">
        <f>IF('03_Datos'!A96="","",'03_Datos'!A96)</f>
        <v/>
      </c>
      <c r="B96" s="7" t="str">
        <f>IF('03_Datos'!B96="","",'03_Datos'!B96)</f>
        <v/>
      </c>
      <c r="C96" s="7" t="str">
        <f>IF('03_Datos'!C96="","",'03_Datos'!C96)</f>
        <v/>
      </c>
      <c r="D96" s="8" t="str">
        <f ca="1">IF(AND('03_Datos'!D96="OK",'03_Datos'!D95="OK"),'03_Datos'!B96/'03_Datos'!B95-1,"")</f>
        <v/>
      </c>
      <c r="E96" s="8" t="str">
        <f ca="1">IF(AND('03_Datos'!D96="OK",'03_Datos'!D95="OK"),'03_Datos'!C96/'03_Datos'!C95-1,"")</f>
        <v/>
      </c>
      <c r="F96" s="5" t="str">
        <f t="shared" ca="1" si="2"/>
        <v/>
      </c>
      <c r="G96" s="5" t="str">
        <f ca="1">IF('03_Datos'!D96="","",IF(F96="SÍ","OK","SIN PAR"))</f>
        <v/>
      </c>
    </row>
    <row r="97" spans="1:7" ht="22.05" customHeight="1">
      <c r="A97" s="6" t="str">
        <f>IF('03_Datos'!A97="","",'03_Datos'!A97)</f>
        <v/>
      </c>
      <c r="B97" s="7" t="str">
        <f>IF('03_Datos'!B97="","",'03_Datos'!B97)</f>
        <v/>
      </c>
      <c r="C97" s="7" t="str">
        <f>IF('03_Datos'!C97="","",'03_Datos'!C97)</f>
        <v/>
      </c>
      <c r="D97" s="8" t="str">
        <f ca="1">IF(AND('03_Datos'!D97="OK",'03_Datos'!D96="OK"),'03_Datos'!B97/'03_Datos'!B96-1,"")</f>
        <v/>
      </c>
      <c r="E97" s="8" t="str">
        <f ca="1">IF(AND('03_Datos'!D97="OK",'03_Datos'!D96="OK"),'03_Datos'!C97/'03_Datos'!C96-1,"")</f>
        <v/>
      </c>
      <c r="F97" s="5" t="str">
        <f t="shared" ca="1" si="2"/>
        <v/>
      </c>
      <c r="G97" s="5" t="str">
        <f ca="1">IF('03_Datos'!D97="","",IF(F97="SÍ","OK","SIN PAR"))</f>
        <v/>
      </c>
    </row>
    <row r="98" spans="1:7" ht="22.05" customHeight="1">
      <c r="A98" s="6" t="str">
        <f>IF('03_Datos'!A98="","",'03_Datos'!A98)</f>
        <v/>
      </c>
      <c r="B98" s="7" t="str">
        <f>IF('03_Datos'!B98="","",'03_Datos'!B98)</f>
        <v/>
      </c>
      <c r="C98" s="7" t="str">
        <f>IF('03_Datos'!C98="","",'03_Datos'!C98)</f>
        <v/>
      </c>
      <c r="D98" s="8" t="str">
        <f ca="1">IF(AND('03_Datos'!D98="OK",'03_Datos'!D97="OK"),'03_Datos'!B98/'03_Datos'!B97-1,"")</f>
        <v/>
      </c>
      <c r="E98" s="8" t="str">
        <f ca="1">IF(AND('03_Datos'!D98="OK",'03_Datos'!D97="OK"),'03_Datos'!C98/'03_Datos'!C97-1,"")</f>
        <v/>
      </c>
      <c r="F98" s="5" t="str">
        <f t="shared" ca="1" si="2"/>
        <v/>
      </c>
      <c r="G98" s="5" t="str">
        <f ca="1">IF('03_Datos'!D98="","",IF(F98="SÍ","OK","SIN PAR"))</f>
        <v/>
      </c>
    </row>
    <row r="99" spans="1:7" ht="22.05" customHeight="1">
      <c r="A99" s="6" t="str">
        <f>IF('03_Datos'!A99="","",'03_Datos'!A99)</f>
        <v/>
      </c>
      <c r="B99" s="7" t="str">
        <f>IF('03_Datos'!B99="","",'03_Datos'!B99)</f>
        <v/>
      </c>
      <c r="C99" s="7" t="str">
        <f>IF('03_Datos'!C99="","",'03_Datos'!C99)</f>
        <v/>
      </c>
      <c r="D99" s="8" t="str">
        <f ca="1">IF(AND('03_Datos'!D99="OK",'03_Datos'!D98="OK"),'03_Datos'!B99/'03_Datos'!B98-1,"")</f>
        <v/>
      </c>
      <c r="E99" s="8" t="str">
        <f ca="1">IF(AND('03_Datos'!D99="OK",'03_Datos'!D98="OK"),'03_Datos'!C99/'03_Datos'!C98-1,"")</f>
        <v/>
      </c>
      <c r="F99" s="5" t="str">
        <f t="shared" ca="1" si="2"/>
        <v/>
      </c>
      <c r="G99" s="5" t="str">
        <f ca="1">IF('03_Datos'!D99="","",IF(F99="SÍ","OK","SIN PAR"))</f>
        <v/>
      </c>
    </row>
    <row r="100" spans="1:7" ht="22.05" customHeight="1">
      <c r="A100" s="6" t="str">
        <f>IF('03_Datos'!A100="","",'03_Datos'!A100)</f>
        <v/>
      </c>
      <c r="B100" s="7" t="str">
        <f>IF('03_Datos'!B100="","",'03_Datos'!B100)</f>
        <v/>
      </c>
      <c r="C100" s="7" t="str">
        <f>IF('03_Datos'!C100="","",'03_Datos'!C100)</f>
        <v/>
      </c>
      <c r="D100" s="8" t="str">
        <f ca="1">IF(AND('03_Datos'!D100="OK",'03_Datos'!D99="OK"),'03_Datos'!B100/'03_Datos'!B99-1,"")</f>
        <v/>
      </c>
      <c r="E100" s="8" t="str">
        <f ca="1">IF(AND('03_Datos'!D100="OK",'03_Datos'!D99="OK"),'03_Datos'!C100/'03_Datos'!C99-1,"")</f>
        <v/>
      </c>
      <c r="F100" s="5" t="str">
        <f t="shared" ca="1" si="2"/>
        <v/>
      </c>
      <c r="G100" s="5" t="str">
        <f ca="1">IF('03_Datos'!D100="","",IF(F100="SÍ","OK","SIN PAR"))</f>
        <v/>
      </c>
    </row>
    <row r="101" spans="1:7" ht="22.05" customHeight="1">
      <c r="A101" s="6" t="str">
        <f>IF('03_Datos'!A101="","",'03_Datos'!A101)</f>
        <v/>
      </c>
      <c r="B101" s="7" t="str">
        <f>IF('03_Datos'!B101="","",'03_Datos'!B101)</f>
        <v/>
      </c>
      <c r="C101" s="7" t="str">
        <f>IF('03_Datos'!C101="","",'03_Datos'!C101)</f>
        <v/>
      </c>
      <c r="D101" s="8" t="str">
        <f ca="1">IF(AND('03_Datos'!D101="OK",'03_Datos'!D100="OK"),'03_Datos'!B101/'03_Datos'!B100-1,"")</f>
        <v/>
      </c>
      <c r="E101" s="8" t="str">
        <f ca="1">IF(AND('03_Datos'!D101="OK",'03_Datos'!D100="OK"),'03_Datos'!C101/'03_Datos'!C100-1,"")</f>
        <v/>
      </c>
      <c r="F101" s="5" t="str">
        <f t="shared" ca="1" si="2"/>
        <v/>
      </c>
      <c r="G101" s="5" t="str">
        <f ca="1">IF('03_Datos'!D101="","",IF(F101="SÍ","OK","SIN PAR"))</f>
        <v/>
      </c>
    </row>
    <row r="102" spans="1:7" ht="22.05" customHeight="1">
      <c r="A102" s="6" t="str">
        <f>IF('03_Datos'!A102="","",'03_Datos'!A102)</f>
        <v/>
      </c>
      <c r="B102" s="7" t="str">
        <f>IF('03_Datos'!B102="","",'03_Datos'!B102)</f>
        <v/>
      </c>
      <c r="C102" s="7" t="str">
        <f>IF('03_Datos'!C102="","",'03_Datos'!C102)</f>
        <v/>
      </c>
      <c r="D102" s="8" t="str">
        <f ca="1">IF(AND('03_Datos'!D102="OK",'03_Datos'!D101="OK"),'03_Datos'!B102/'03_Datos'!B101-1,"")</f>
        <v/>
      </c>
      <c r="E102" s="8" t="str">
        <f ca="1">IF(AND('03_Datos'!D102="OK",'03_Datos'!D101="OK"),'03_Datos'!C102/'03_Datos'!C101-1,"")</f>
        <v/>
      </c>
      <c r="F102" s="5" t="str">
        <f t="shared" ca="1" si="2"/>
        <v/>
      </c>
      <c r="G102" s="5" t="str">
        <f ca="1">IF('03_Datos'!D102="","",IF(F102="SÍ","OK","SIN PAR"))</f>
        <v/>
      </c>
    </row>
    <row r="103" spans="1:7" ht="22.05" customHeight="1">
      <c r="A103" s="6" t="str">
        <f>IF('03_Datos'!A103="","",'03_Datos'!A103)</f>
        <v/>
      </c>
      <c r="B103" s="7" t="str">
        <f>IF('03_Datos'!B103="","",'03_Datos'!B103)</f>
        <v/>
      </c>
      <c r="C103" s="7" t="str">
        <f>IF('03_Datos'!C103="","",'03_Datos'!C103)</f>
        <v/>
      </c>
      <c r="D103" s="8" t="str">
        <f ca="1">IF(AND('03_Datos'!D103="OK",'03_Datos'!D102="OK"),'03_Datos'!B103/'03_Datos'!B102-1,"")</f>
        <v/>
      </c>
      <c r="E103" s="8" t="str">
        <f ca="1">IF(AND('03_Datos'!D103="OK",'03_Datos'!D102="OK"),'03_Datos'!C103/'03_Datos'!C102-1,"")</f>
        <v/>
      </c>
      <c r="F103" s="5" t="str">
        <f t="shared" ca="1" si="2"/>
        <v/>
      </c>
      <c r="G103" s="5" t="str">
        <f ca="1">IF('03_Datos'!D103="","",IF(F103="SÍ","OK","SIN PAR"))</f>
        <v/>
      </c>
    </row>
    <row r="104" spans="1:7" ht="22.05" customHeight="1">
      <c r="A104" s="6" t="str">
        <f>IF('03_Datos'!A104="","",'03_Datos'!A104)</f>
        <v/>
      </c>
      <c r="B104" s="7" t="str">
        <f>IF('03_Datos'!B104="","",'03_Datos'!B104)</f>
        <v/>
      </c>
      <c r="C104" s="7" t="str">
        <f>IF('03_Datos'!C104="","",'03_Datos'!C104)</f>
        <v/>
      </c>
      <c r="D104" s="8" t="str">
        <f ca="1">IF(AND('03_Datos'!D104="OK",'03_Datos'!D103="OK"),'03_Datos'!B104/'03_Datos'!B103-1,"")</f>
        <v/>
      </c>
      <c r="E104" s="8" t="str">
        <f ca="1">IF(AND('03_Datos'!D104="OK",'03_Datos'!D103="OK"),'03_Datos'!C104/'03_Datos'!C103-1,"")</f>
        <v/>
      </c>
      <c r="F104" s="5" t="str">
        <f t="shared" ca="1" si="2"/>
        <v/>
      </c>
      <c r="G104" s="5" t="str">
        <f ca="1">IF('03_Datos'!D104="","",IF(F104="SÍ","OK","SIN PAR"))</f>
        <v/>
      </c>
    </row>
    <row r="105" spans="1:7" ht="22.05" customHeight="1">
      <c r="A105" s="6" t="str">
        <f>IF('03_Datos'!A105="","",'03_Datos'!A105)</f>
        <v/>
      </c>
      <c r="B105" s="7" t="str">
        <f>IF('03_Datos'!B105="","",'03_Datos'!B105)</f>
        <v/>
      </c>
      <c r="C105" s="7" t="str">
        <f>IF('03_Datos'!C105="","",'03_Datos'!C105)</f>
        <v/>
      </c>
      <c r="D105" s="8" t="str">
        <f ca="1">IF(AND('03_Datos'!D105="OK",'03_Datos'!D104="OK"),'03_Datos'!B105/'03_Datos'!B104-1,"")</f>
        <v/>
      </c>
      <c r="E105" s="8" t="str">
        <f ca="1">IF(AND('03_Datos'!D105="OK",'03_Datos'!D104="OK"),'03_Datos'!C105/'03_Datos'!C104-1,"")</f>
        <v/>
      </c>
      <c r="F105" s="5" t="str">
        <f t="shared" ca="1" si="2"/>
        <v/>
      </c>
      <c r="G105" s="5" t="str">
        <f ca="1">IF('03_Datos'!D105="","",IF(F105="SÍ","OK","SIN PAR"))</f>
        <v/>
      </c>
    </row>
    <row r="106" spans="1:7" ht="22.05" customHeight="1">
      <c r="A106" s="6" t="str">
        <f>IF('03_Datos'!A106="","",'03_Datos'!A106)</f>
        <v/>
      </c>
      <c r="B106" s="7" t="str">
        <f>IF('03_Datos'!B106="","",'03_Datos'!B106)</f>
        <v/>
      </c>
      <c r="C106" s="7" t="str">
        <f>IF('03_Datos'!C106="","",'03_Datos'!C106)</f>
        <v/>
      </c>
      <c r="D106" s="8" t="str">
        <f ca="1">IF(AND('03_Datos'!D106="OK",'03_Datos'!D105="OK"),'03_Datos'!B106/'03_Datos'!B105-1,"")</f>
        <v/>
      </c>
      <c r="E106" s="8" t="str">
        <f ca="1">IF(AND('03_Datos'!D106="OK",'03_Datos'!D105="OK"),'03_Datos'!C106/'03_Datos'!C105-1,"")</f>
        <v/>
      </c>
      <c r="F106" s="5" t="str">
        <f t="shared" ca="1" si="2"/>
        <v/>
      </c>
      <c r="G106" s="5" t="str">
        <f ca="1">IF('03_Datos'!D106="","",IF(F106="SÍ","OK","SIN PAR"))</f>
        <v/>
      </c>
    </row>
    <row r="107" spans="1:7" ht="22.05" customHeight="1">
      <c r="A107" s="6" t="str">
        <f>IF('03_Datos'!A107="","",'03_Datos'!A107)</f>
        <v/>
      </c>
      <c r="B107" s="7" t="str">
        <f>IF('03_Datos'!B107="","",'03_Datos'!B107)</f>
        <v/>
      </c>
      <c r="C107" s="7" t="str">
        <f>IF('03_Datos'!C107="","",'03_Datos'!C107)</f>
        <v/>
      </c>
      <c r="D107" s="8" t="str">
        <f ca="1">IF(AND('03_Datos'!D107="OK",'03_Datos'!D106="OK"),'03_Datos'!B107/'03_Datos'!B106-1,"")</f>
        <v/>
      </c>
      <c r="E107" s="8" t="str">
        <f ca="1">IF(AND('03_Datos'!D107="OK",'03_Datos'!D106="OK"),'03_Datos'!C107/'03_Datos'!C106-1,"")</f>
        <v/>
      </c>
      <c r="F107" s="5" t="str">
        <f t="shared" ca="1" si="2"/>
        <v/>
      </c>
      <c r="G107" s="5" t="str">
        <f ca="1">IF('03_Datos'!D107="","",IF(F107="SÍ","OK","SIN PAR"))</f>
        <v/>
      </c>
    </row>
    <row r="108" spans="1:7" ht="22.05" customHeight="1">
      <c r="A108" s="6" t="str">
        <f>IF('03_Datos'!A108="","",'03_Datos'!A108)</f>
        <v/>
      </c>
      <c r="B108" s="7" t="str">
        <f>IF('03_Datos'!B108="","",'03_Datos'!B108)</f>
        <v/>
      </c>
      <c r="C108" s="7" t="str">
        <f>IF('03_Datos'!C108="","",'03_Datos'!C108)</f>
        <v/>
      </c>
      <c r="D108" s="8" t="str">
        <f ca="1">IF(AND('03_Datos'!D108="OK",'03_Datos'!D107="OK"),'03_Datos'!B108/'03_Datos'!B107-1,"")</f>
        <v/>
      </c>
      <c r="E108" s="8" t="str">
        <f ca="1">IF(AND('03_Datos'!D108="OK",'03_Datos'!D107="OK"),'03_Datos'!C108/'03_Datos'!C107-1,"")</f>
        <v/>
      </c>
      <c r="F108" s="5" t="str">
        <f t="shared" ca="1" si="2"/>
        <v/>
      </c>
      <c r="G108" s="5" t="str">
        <f ca="1">IF('03_Datos'!D108="","",IF(F108="SÍ","OK","SIN PAR"))</f>
        <v/>
      </c>
    </row>
    <row r="109" spans="1:7" ht="22.05" customHeight="1">
      <c r="A109" s="6" t="str">
        <f>IF('03_Datos'!A109="","",'03_Datos'!A109)</f>
        <v/>
      </c>
      <c r="B109" s="7" t="str">
        <f>IF('03_Datos'!B109="","",'03_Datos'!B109)</f>
        <v/>
      </c>
      <c r="C109" s="7" t="str">
        <f>IF('03_Datos'!C109="","",'03_Datos'!C109)</f>
        <v/>
      </c>
      <c r="D109" s="8" t="str">
        <f ca="1">IF(AND('03_Datos'!D109="OK",'03_Datos'!D108="OK"),'03_Datos'!B109/'03_Datos'!B108-1,"")</f>
        <v/>
      </c>
      <c r="E109" s="8" t="str">
        <f ca="1">IF(AND('03_Datos'!D109="OK",'03_Datos'!D108="OK"),'03_Datos'!C109/'03_Datos'!C108-1,"")</f>
        <v/>
      </c>
      <c r="F109" s="5" t="str">
        <f t="shared" ca="1" si="2"/>
        <v/>
      </c>
      <c r="G109" s="5" t="str">
        <f ca="1">IF('03_Datos'!D109="","",IF(F109="SÍ","OK","SIN PAR"))</f>
        <v/>
      </c>
    </row>
    <row r="110" spans="1:7" ht="22.05" customHeight="1">
      <c r="A110" s="6" t="str">
        <f>IF('03_Datos'!A110="","",'03_Datos'!A110)</f>
        <v/>
      </c>
      <c r="B110" s="7" t="str">
        <f>IF('03_Datos'!B110="","",'03_Datos'!B110)</f>
        <v/>
      </c>
      <c r="C110" s="7" t="str">
        <f>IF('03_Datos'!C110="","",'03_Datos'!C110)</f>
        <v/>
      </c>
      <c r="D110" s="8" t="str">
        <f ca="1">IF(AND('03_Datos'!D110="OK",'03_Datos'!D109="OK"),'03_Datos'!B110/'03_Datos'!B109-1,"")</f>
        <v/>
      </c>
      <c r="E110" s="8" t="str">
        <f ca="1">IF(AND('03_Datos'!D110="OK",'03_Datos'!D109="OK"),'03_Datos'!C110/'03_Datos'!C109-1,"")</f>
        <v/>
      </c>
      <c r="F110" s="5" t="str">
        <f t="shared" ca="1" si="2"/>
        <v/>
      </c>
      <c r="G110" s="5" t="str">
        <f ca="1">IF('03_Datos'!D110="","",IF(F110="SÍ","OK","SIN PAR"))</f>
        <v/>
      </c>
    </row>
    <row r="111" spans="1:7" ht="22.05" customHeight="1">
      <c r="A111" s="6" t="str">
        <f>IF('03_Datos'!A111="","",'03_Datos'!A111)</f>
        <v/>
      </c>
      <c r="B111" s="7" t="str">
        <f>IF('03_Datos'!B111="","",'03_Datos'!B111)</f>
        <v/>
      </c>
      <c r="C111" s="7" t="str">
        <f>IF('03_Datos'!C111="","",'03_Datos'!C111)</f>
        <v/>
      </c>
      <c r="D111" s="8" t="str">
        <f ca="1">IF(AND('03_Datos'!D111="OK",'03_Datos'!D110="OK"),'03_Datos'!B111/'03_Datos'!B110-1,"")</f>
        <v/>
      </c>
      <c r="E111" s="8" t="str">
        <f ca="1">IF(AND('03_Datos'!D111="OK",'03_Datos'!D110="OK"),'03_Datos'!C111/'03_Datos'!C110-1,"")</f>
        <v/>
      </c>
      <c r="F111" s="5" t="str">
        <f t="shared" ca="1" si="2"/>
        <v/>
      </c>
      <c r="G111" s="5" t="str">
        <f ca="1">IF('03_Datos'!D111="","",IF(F111="SÍ","OK","SIN PAR"))</f>
        <v/>
      </c>
    </row>
    <row r="112" spans="1:7" ht="22.05" customHeight="1">
      <c r="A112" s="6" t="str">
        <f>IF('03_Datos'!A112="","",'03_Datos'!A112)</f>
        <v/>
      </c>
      <c r="B112" s="7" t="str">
        <f>IF('03_Datos'!B112="","",'03_Datos'!B112)</f>
        <v/>
      </c>
      <c r="C112" s="7" t="str">
        <f>IF('03_Datos'!C112="","",'03_Datos'!C112)</f>
        <v/>
      </c>
      <c r="D112" s="8" t="str">
        <f ca="1">IF(AND('03_Datos'!D112="OK",'03_Datos'!D111="OK"),'03_Datos'!B112/'03_Datos'!B111-1,"")</f>
        <v/>
      </c>
      <c r="E112" s="8" t="str">
        <f ca="1">IF(AND('03_Datos'!D112="OK",'03_Datos'!D111="OK"),'03_Datos'!C112/'03_Datos'!C111-1,"")</f>
        <v/>
      </c>
      <c r="F112" s="5" t="str">
        <f t="shared" ref="F112:F143" ca="1" si="3">IF(AND(ISNUMBER(D112),ISNUMBER(E112)),"SÍ","")</f>
        <v/>
      </c>
      <c r="G112" s="5" t="str">
        <f ca="1">IF('03_Datos'!D112="","",IF(F112="SÍ","OK","SIN PAR"))</f>
        <v/>
      </c>
    </row>
    <row r="113" spans="1:7" ht="22.05" customHeight="1">
      <c r="A113" s="6" t="str">
        <f>IF('03_Datos'!A113="","",'03_Datos'!A113)</f>
        <v/>
      </c>
      <c r="B113" s="7" t="str">
        <f>IF('03_Datos'!B113="","",'03_Datos'!B113)</f>
        <v/>
      </c>
      <c r="C113" s="7" t="str">
        <f>IF('03_Datos'!C113="","",'03_Datos'!C113)</f>
        <v/>
      </c>
      <c r="D113" s="8" t="str">
        <f ca="1">IF(AND('03_Datos'!D113="OK",'03_Datos'!D112="OK"),'03_Datos'!B113/'03_Datos'!B112-1,"")</f>
        <v/>
      </c>
      <c r="E113" s="8" t="str">
        <f ca="1">IF(AND('03_Datos'!D113="OK",'03_Datos'!D112="OK"),'03_Datos'!C113/'03_Datos'!C112-1,"")</f>
        <v/>
      </c>
      <c r="F113" s="5" t="str">
        <f t="shared" ca="1" si="3"/>
        <v/>
      </c>
      <c r="G113" s="5" t="str">
        <f ca="1">IF('03_Datos'!D113="","",IF(F113="SÍ","OK","SIN PAR"))</f>
        <v/>
      </c>
    </row>
    <row r="114" spans="1:7" ht="22.05" customHeight="1">
      <c r="A114" s="6" t="str">
        <f>IF('03_Datos'!A114="","",'03_Datos'!A114)</f>
        <v/>
      </c>
      <c r="B114" s="7" t="str">
        <f>IF('03_Datos'!B114="","",'03_Datos'!B114)</f>
        <v/>
      </c>
      <c r="C114" s="7" t="str">
        <f>IF('03_Datos'!C114="","",'03_Datos'!C114)</f>
        <v/>
      </c>
      <c r="D114" s="8" t="str">
        <f ca="1">IF(AND('03_Datos'!D114="OK",'03_Datos'!D113="OK"),'03_Datos'!B114/'03_Datos'!B113-1,"")</f>
        <v/>
      </c>
      <c r="E114" s="8" t="str">
        <f ca="1">IF(AND('03_Datos'!D114="OK",'03_Datos'!D113="OK"),'03_Datos'!C114/'03_Datos'!C113-1,"")</f>
        <v/>
      </c>
      <c r="F114" s="5" t="str">
        <f t="shared" ca="1" si="3"/>
        <v/>
      </c>
      <c r="G114" s="5" t="str">
        <f ca="1">IF('03_Datos'!D114="","",IF(F114="SÍ","OK","SIN PAR"))</f>
        <v/>
      </c>
    </row>
    <row r="115" spans="1:7" ht="22.05" customHeight="1">
      <c r="A115" s="6" t="str">
        <f>IF('03_Datos'!A115="","",'03_Datos'!A115)</f>
        <v/>
      </c>
      <c r="B115" s="7" t="str">
        <f>IF('03_Datos'!B115="","",'03_Datos'!B115)</f>
        <v/>
      </c>
      <c r="C115" s="7" t="str">
        <f>IF('03_Datos'!C115="","",'03_Datos'!C115)</f>
        <v/>
      </c>
      <c r="D115" s="8" t="str">
        <f ca="1">IF(AND('03_Datos'!D115="OK",'03_Datos'!D114="OK"),'03_Datos'!B115/'03_Datos'!B114-1,"")</f>
        <v/>
      </c>
      <c r="E115" s="8" t="str">
        <f ca="1">IF(AND('03_Datos'!D115="OK",'03_Datos'!D114="OK"),'03_Datos'!C115/'03_Datos'!C114-1,"")</f>
        <v/>
      </c>
      <c r="F115" s="5" t="str">
        <f t="shared" ca="1" si="3"/>
        <v/>
      </c>
      <c r="G115" s="5" t="str">
        <f ca="1">IF('03_Datos'!D115="","",IF(F115="SÍ","OK","SIN PAR"))</f>
        <v/>
      </c>
    </row>
    <row r="116" spans="1:7" ht="22.05" customHeight="1">
      <c r="A116" s="6" t="str">
        <f>IF('03_Datos'!A116="","",'03_Datos'!A116)</f>
        <v/>
      </c>
      <c r="B116" s="7" t="str">
        <f>IF('03_Datos'!B116="","",'03_Datos'!B116)</f>
        <v/>
      </c>
      <c r="C116" s="7" t="str">
        <f>IF('03_Datos'!C116="","",'03_Datos'!C116)</f>
        <v/>
      </c>
      <c r="D116" s="8" t="str">
        <f ca="1">IF(AND('03_Datos'!D116="OK",'03_Datos'!D115="OK"),'03_Datos'!B116/'03_Datos'!B115-1,"")</f>
        <v/>
      </c>
      <c r="E116" s="8" t="str">
        <f ca="1">IF(AND('03_Datos'!D116="OK",'03_Datos'!D115="OK"),'03_Datos'!C116/'03_Datos'!C115-1,"")</f>
        <v/>
      </c>
      <c r="F116" s="5" t="str">
        <f t="shared" ca="1" si="3"/>
        <v/>
      </c>
      <c r="G116" s="5" t="str">
        <f ca="1">IF('03_Datos'!D116="","",IF(F116="SÍ","OK","SIN PAR"))</f>
        <v/>
      </c>
    </row>
    <row r="117" spans="1:7" ht="22.05" customHeight="1">
      <c r="A117" s="6" t="str">
        <f>IF('03_Datos'!A117="","",'03_Datos'!A117)</f>
        <v/>
      </c>
      <c r="B117" s="7" t="str">
        <f>IF('03_Datos'!B117="","",'03_Datos'!B117)</f>
        <v/>
      </c>
      <c r="C117" s="7" t="str">
        <f>IF('03_Datos'!C117="","",'03_Datos'!C117)</f>
        <v/>
      </c>
      <c r="D117" s="8" t="str">
        <f ca="1">IF(AND('03_Datos'!D117="OK",'03_Datos'!D116="OK"),'03_Datos'!B117/'03_Datos'!B116-1,"")</f>
        <v/>
      </c>
      <c r="E117" s="8" t="str">
        <f ca="1">IF(AND('03_Datos'!D117="OK",'03_Datos'!D116="OK"),'03_Datos'!C117/'03_Datos'!C116-1,"")</f>
        <v/>
      </c>
      <c r="F117" s="5" t="str">
        <f t="shared" ca="1" si="3"/>
        <v/>
      </c>
      <c r="G117" s="5" t="str">
        <f ca="1">IF('03_Datos'!D117="","",IF(F117="SÍ","OK","SIN PAR"))</f>
        <v/>
      </c>
    </row>
    <row r="118" spans="1:7" ht="22.05" customHeight="1">
      <c r="A118" s="6" t="str">
        <f>IF('03_Datos'!A118="","",'03_Datos'!A118)</f>
        <v/>
      </c>
      <c r="B118" s="7" t="str">
        <f>IF('03_Datos'!B118="","",'03_Datos'!B118)</f>
        <v/>
      </c>
      <c r="C118" s="7" t="str">
        <f>IF('03_Datos'!C118="","",'03_Datos'!C118)</f>
        <v/>
      </c>
      <c r="D118" s="8" t="str">
        <f ca="1">IF(AND('03_Datos'!D118="OK",'03_Datos'!D117="OK"),'03_Datos'!B118/'03_Datos'!B117-1,"")</f>
        <v/>
      </c>
      <c r="E118" s="8" t="str">
        <f ca="1">IF(AND('03_Datos'!D118="OK",'03_Datos'!D117="OK"),'03_Datos'!C118/'03_Datos'!C117-1,"")</f>
        <v/>
      </c>
      <c r="F118" s="5" t="str">
        <f t="shared" ca="1" si="3"/>
        <v/>
      </c>
      <c r="G118" s="5" t="str">
        <f ca="1">IF('03_Datos'!D118="","",IF(F118="SÍ","OK","SIN PAR"))</f>
        <v/>
      </c>
    </row>
    <row r="119" spans="1:7" ht="22.05" customHeight="1">
      <c r="A119" s="6" t="str">
        <f>IF('03_Datos'!A119="","",'03_Datos'!A119)</f>
        <v/>
      </c>
      <c r="B119" s="7" t="str">
        <f>IF('03_Datos'!B119="","",'03_Datos'!B119)</f>
        <v/>
      </c>
      <c r="C119" s="7" t="str">
        <f>IF('03_Datos'!C119="","",'03_Datos'!C119)</f>
        <v/>
      </c>
      <c r="D119" s="8" t="str">
        <f ca="1">IF(AND('03_Datos'!D119="OK",'03_Datos'!D118="OK"),'03_Datos'!B119/'03_Datos'!B118-1,"")</f>
        <v/>
      </c>
      <c r="E119" s="8" t="str">
        <f ca="1">IF(AND('03_Datos'!D119="OK",'03_Datos'!D118="OK"),'03_Datos'!C119/'03_Datos'!C118-1,"")</f>
        <v/>
      </c>
      <c r="F119" s="5" t="str">
        <f t="shared" ca="1" si="3"/>
        <v/>
      </c>
      <c r="G119" s="5" t="str">
        <f ca="1">IF('03_Datos'!D119="","",IF(F119="SÍ","OK","SIN PAR"))</f>
        <v/>
      </c>
    </row>
    <row r="120" spans="1:7" ht="22.05" customHeight="1">
      <c r="A120" s="6" t="str">
        <f>IF('03_Datos'!A120="","",'03_Datos'!A120)</f>
        <v/>
      </c>
      <c r="B120" s="7" t="str">
        <f>IF('03_Datos'!B120="","",'03_Datos'!B120)</f>
        <v/>
      </c>
      <c r="C120" s="7" t="str">
        <f>IF('03_Datos'!C120="","",'03_Datos'!C120)</f>
        <v/>
      </c>
      <c r="D120" s="8" t="str">
        <f ca="1">IF(AND('03_Datos'!D120="OK",'03_Datos'!D119="OK"),'03_Datos'!B120/'03_Datos'!B119-1,"")</f>
        <v/>
      </c>
      <c r="E120" s="8" t="str">
        <f ca="1">IF(AND('03_Datos'!D120="OK",'03_Datos'!D119="OK"),'03_Datos'!C120/'03_Datos'!C119-1,"")</f>
        <v/>
      </c>
      <c r="F120" s="5" t="str">
        <f t="shared" ca="1" si="3"/>
        <v/>
      </c>
      <c r="G120" s="5" t="str">
        <f ca="1">IF('03_Datos'!D120="","",IF(F120="SÍ","OK","SIN PAR"))</f>
        <v/>
      </c>
    </row>
    <row r="121" spans="1:7" ht="22.05" customHeight="1">
      <c r="A121" s="6" t="str">
        <f>IF('03_Datos'!A121="","",'03_Datos'!A121)</f>
        <v/>
      </c>
      <c r="B121" s="7" t="str">
        <f>IF('03_Datos'!B121="","",'03_Datos'!B121)</f>
        <v/>
      </c>
      <c r="C121" s="7" t="str">
        <f>IF('03_Datos'!C121="","",'03_Datos'!C121)</f>
        <v/>
      </c>
      <c r="D121" s="8" t="str">
        <f ca="1">IF(AND('03_Datos'!D121="OK",'03_Datos'!D120="OK"),'03_Datos'!B121/'03_Datos'!B120-1,"")</f>
        <v/>
      </c>
      <c r="E121" s="8" t="str">
        <f ca="1">IF(AND('03_Datos'!D121="OK",'03_Datos'!D120="OK"),'03_Datos'!C121/'03_Datos'!C120-1,"")</f>
        <v/>
      </c>
      <c r="F121" s="5" t="str">
        <f t="shared" ca="1" si="3"/>
        <v/>
      </c>
      <c r="G121" s="5" t="str">
        <f ca="1">IF('03_Datos'!D121="","",IF(F121="SÍ","OK","SIN PAR"))</f>
        <v/>
      </c>
    </row>
    <row r="122" spans="1:7" ht="22.05" customHeight="1">
      <c r="A122" s="6" t="str">
        <f>IF('03_Datos'!A122="","",'03_Datos'!A122)</f>
        <v/>
      </c>
      <c r="B122" s="7" t="str">
        <f>IF('03_Datos'!B122="","",'03_Datos'!B122)</f>
        <v/>
      </c>
      <c r="C122" s="7" t="str">
        <f>IF('03_Datos'!C122="","",'03_Datos'!C122)</f>
        <v/>
      </c>
      <c r="D122" s="8" t="str">
        <f ca="1">IF(AND('03_Datos'!D122="OK",'03_Datos'!D121="OK"),'03_Datos'!B122/'03_Datos'!B121-1,"")</f>
        <v/>
      </c>
      <c r="E122" s="8" t="str">
        <f ca="1">IF(AND('03_Datos'!D122="OK",'03_Datos'!D121="OK"),'03_Datos'!C122/'03_Datos'!C121-1,"")</f>
        <v/>
      </c>
      <c r="F122" s="5" t="str">
        <f t="shared" ca="1" si="3"/>
        <v/>
      </c>
      <c r="G122" s="5" t="str">
        <f ca="1">IF('03_Datos'!D122="","",IF(F122="SÍ","OK","SIN PAR"))</f>
        <v/>
      </c>
    </row>
    <row r="123" spans="1:7" ht="22.05" customHeight="1">
      <c r="A123" s="6" t="str">
        <f>IF('03_Datos'!A123="","",'03_Datos'!A123)</f>
        <v/>
      </c>
      <c r="B123" s="7" t="str">
        <f>IF('03_Datos'!B123="","",'03_Datos'!B123)</f>
        <v/>
      </c>
      <c r="C123" s="7" t="str">
        <f>IF('03_Datos'!C123="","",'03_Datos'!C123)</f>
        <v/>
      </c>
      <c r="D123" s="8" t="str">
        <f ca="1">IF(AND('03_Datos'!D123="OK",'03_Datos'!D122="OK"),'03_Datos'!B123/'03_Datos'!B122-1,"")</f>
        <v/>
      </c>
      <c r="E123" s="8" t="str">
        <f ca="1">IF(AND('03_Datos'!D123="OK",'03_Datos'!D122="OK"),'03_Datos'!C123/'03_Datos'!C122-1,"")</f>
        <v/>
      </c>
      <c r="F123" s="5" t="str">
        <f t="shared" ca="1" si="3"/>
        <v/>
      </c>
      <c r="G123" s="5" t="str">
        <f ca="1">IF('03_Datos'!D123="","",IF(F123="SÍ","OK","SIN PAR"))</f>
        <v/>
      </c>
    </row>
    <row r="124" spans="1:7" ht="22.05" customHeight="1">
      <c r="A124" s="6" t="str">
        <f>IF('03_Datos'!A124="","",'03_Datos'!A124)</f>
        <v/>
      </c>
      <c r="B124" s="7" t="str">
        <f>IF('03_Datos'!B124="","",'03_Datos'!B124)</f>
        <v/>
      </c>
      <c r="C124" s="7" t="str">
        <f>IF('03_Datos'!C124="","",'03_Datos'!C124)</f>
        <v/>
      </c>
      <c r="D124" s="8" t="str">
        <f ca="1">IF(AND('03_Datos'!D124="OK",'03_Datos'!D123="OK"),'03_Datos'!B124/'03_Datos'!B123-1,"")</f>
        <v/>
      </c>
      <c r="E124" s="8" t="str">
        <f ca="1">IF(AND('03_Datos'!D124="OK",'03_Datos'!D123="OK"),'03_Datos'!C124/'03_Datos'!C123-1,"")</f>
        <v/>
      </c>
      <c r="F124" s="5" t="str">
        <f t="shared" ca="1" si="3"/>
        <v/>
      </c>
      <c r="G124" s="5" t="str">
        <f ca="1">IF('03_Datos'!D124="","",IF(F124="SÍ","OK","SIN PAR"))</f>
        <v/>
      </c>
    </row>
    <row r="125" spans="1:7" ht="22.05" customHeight="1">
      <c r="A125" s="6" t="str">
        <f>IF('03_Datos'!A125="","",'03_Datos'!A125)</f>
        <v/>
      </c>
      <c r="B125" s="7" t="str">
        <f>IF('03_Datos'!B125="","",'03_Datos'!B125)</f>
        <v/>
      </c>
      <c r="C125" s="7" t="str">
        <f>IF('03_Datos'!C125="","",'03_Datos'!C125)</f>
        <v/>
      </c>
      <c r="D125" s="8" t="str">
        <f ca="1">IF(AND('03_Datos'!D125="OK",'03_Datos'!D124="OK"),'03_Datos'!B125/'03_Datos'!B124-1,"")</f>
        <v/>
      </c>
      <c r="E125" s="8" t="str">
        <f ca="1">IF(AND('03_Datos'!D125="OK",'03_Datos'!D124="OK"),'03_Datos'!C125/'03_Datos'!C124-1,"")</f>
        <v/>
      </c>
      <c r="F125" s="5" t="str">
        <f t="shared" ca="1" si="3"/>
        <v/>
      </c>
      <c r="G125" s="5" t="str">
        <f ca="1">IF('03_Datos'!D125="","",IF(F125="SÍ","OK","SIN PAR"))</f>
        <v/>
      </c>
    </row>
    <row r="126" spans="1:7" ht="22.05" customHeight="1">
      <c r="A126" s="6" t="str">
        <f>IF('03_Datos'!A126="","",'03_Datos'!A126)</f>
        <v/>
      </c>
      <c r="B126" s="7" t="str">
        <f>IF('03_Datos'!B126="","",'03_Datos'!B126)</f>
        <v/>
      </c>
      <c r="C126" s="7" t="str">
        <f>IF('03_Datos'!C126="","",'03_Datos'!C126)</f>
        <v/>
      </c>
      <c r="D126" s="8" t="str">
        <f ca="1">IF(AND('03_Datos'!D126="OK",'03_Datos'!D125="OK"),'03_Datos'!B126/'03_Datos'!B125-1,"")</f>
        <v/>
      </c>
      <c r="E126" s="8" t="str">
        <f ca="1">IF(AND('03_Datos'!D126="OK",'03_Datos'!D125="OK"),'03_Datos'!C126/'03_Datos'!C125-1,"")</f>
        <v/>
      </c>
      <c r="F126" s="5" t="str">
        <f t="shared" ca="1" si="3"/>
        <v/>
      </c>
      <c r="G126" s="5" t="str">
        <f ca="1">IF('03_Datos'!D126="","",IF(F126="SÍ","OK","SIN PAR"))</f>
        <v/>
      </c>
    </row>
    <row r="127" spans="1:7" ht="22.05" customHeight="1">
      <c r="A127" s="6" t="str">
        <f>IF('03_Datos'!A127="","",'03_Datos'!A127)</f>
        <v/>
      </c>
      <c r="B127" s="7" t="str">
        <f>IF('03_Datos'!B127="","",'03_Datos'!B127)</f>
        <v/>
      </c>
      <c r="C127" s="7" t="str">
        <f>IF('03_Datos'!C127="","",'03_Datos'!C127)</f>
        <v/>
      </c>
      <c r="D127" s="8" t="str">
        <f ca="1">IF(AND('03_Datos'!D127="OK",'03_Datos'!D126="OK"),'03_Datos'!B127/'03_Datos'!B126-1,"")</f>
        <v/>
      </c>
      <c r="E127" s="8" t="str">
        <f ca="1">IF(AND('03_Datos'!D127="OK",'03_Datos'!D126="OK"),'03_Datos'!C127/'03_Datos'!C126-1,"")</f>
        <v/>
      </c>
      <c r="F127" s="5" t="str">
        <f t="shared" ca="1" si="3"/>
        <v/>
      </c>
      <c r="G127" s="5" t="str">
        <f ca="1">IF('03_Datos'!D127="","",IF(F127="SÍ","OK","SIN PAR"))</f>
        <v/>
      </c>
    </row>
    <row r="128" spans="1:7" ht="22.05" customHeight="1">
      <c r="A128" s="6" t="str">
        <f>IF('03_Datos'!A128="","",'03_Datos'!A128)</f>
        <v/>
      </c>
      <c r="B128" s="7" t="str">
        <f>IF('03_Datos'!B128="","",'03_Datos'!B128)</f>
        <v/>
      </c>
      <c r="C128" s="7" t="str">
        <f>IF('03_Datos'!C128="","",'03_Datos'!C128)</f>
        <v/>
      </c>
      <c r="D128" s="8" t="str">
        <f ca="1">IF(AND('03_Datos'!D128="OK",'03_Datos'!D127="OK"),'03_Datos'!B128/'03_Datos'!B127-1,"")</f>
        <v/>
      </c>
      <c r="E128" s="8" t="str">
        <f ca="1">IF(AND('03_Datos'!D128="OK",'03_Datos'!D127="OK"),'03_Datos'!C128/'03_Datos'!C127-1,"")</f>
        <v/>
      </c>
      <c r="F128" s="5" t="str">
        <f t="shared" ca="1" si="3"/>
        <v/>
      </c>
      <c r="G128" s="5" t="str">
        <f ca="1">IF('03_Datos'!D128="","",IF(F128="SÍ","OK","SIN PAR"))</f>
        <v/>
      </c>
    </row>
    <row r="129" spans="1:7" ht="22.05" customHeight="1">
      <c r="A129" s="6" t="str">
        <f>IF('03_Datos'!A129="","",'03_Datos'!A129)</f>
        <v/>
      </c>
      <c r="B129" s="7" t="str">
        <f>IF('03_Datos'!B129="","",'03_Datos'!B129)</f>
        <v/>
      </c>
      <c r="C129" s="7" t="str">
        <f>IF('03_Datos'!C129="","",'03_Datos'!C129)</f>
        <v/>
      </c>
      <c r="D129" s="8" t="str">
        <f ca="1">IF(AND('03_Datos'!D129="OK",'03_Datos'!D128="OK"),'03_Datos'!B129/'03_Datos'!B128-1,"")</f>
        <v/>
      </c>
      <c r="E129" s="8" t="str">
        <f ca="1">IF(AND('03_Datos'!D129="OK",'03_Datos'!D128="OK"),'03_Datos'!C129/'03_Datos'!C128-1,"")</f>
        <v/>
      </c>
      <c r="F129" s="5" t="str">
        <f t="shared" ca="1" si="3"/>
        <v/>
      </c>
      <c r="G129" s="5" t="str">
        <f ca="1">IF('03_Datos'!D129="","",IF(F129="SÍ","OK","SIN PAR"))</f>
        <v/>
      </c>
    </row>
    <row r="130" spans="1:7" ht="22.05" customHeight="1">
      <c r="A130" s="6" t="str">
        <f>IF('03_Datos'!A130="","",'03_Datos'!A130)</f>
        <v/>
      </c>
      <c r="B130" s="7" t="str">
        <f>IF('03_Datos'!B130="","",'03_Datos'!B130)</f>
        <v/>
      </c>
      <c r="C130" s="7" t="str">
        <f>IF('03_Datos'!C130="","",'03_Datos'!C130)</f>
        <v/>
      </c>
      <c r="D130" s="8" t="str">
        <f ca="1">IF(AND('03_Datos'!D130="OK",'03_Datos'!D129="OK"),'03_Datos'!B130/'03_Datos'!B129-1,"")</f>
        <v/>
      </c>
      <c r="E130" s="8" t="str">
        <f ca="1">IF(AND('03_Datos'!D130="OK",'03_Datos'!D129="OK"),'03_Datos'!C130/'03_Datos'!C129-1,"")</f>
        <v/>
      </c>
      <c r="F130" s="5" t="str">
        <f t="shared" ca="1" si="3"/>
        <v/>
      </c>
      <c r="G130" s="5" t="str">
        <f ca="1">IF('03_Datos'!D130="","",IF(F130="SÍ","OK","SIN PAR"))</f>
        <v/>
      </c>
    </row>
    <row r="131" spans="1:7" ht="22.05" customHeight="1">
      <c r="A131" s="6" t="str">
        <f>IF('03_Datos'!A131="","",'03_Datos'!A131)</f>
        <v/>
      </c>
      <c r="B131" s="7" t="str">
        <f>IF('03_Datos'!B131="","",'03_Datos'!B131)</f>
        <v/>
      </c>
      <c r="C131" s="7" t="str">
        <f>IF('03_Datos'!C131="","",'03_Datos'!C131)</f>
        <v/>
      </c>
      <c r="D131" s="8" t="str">
        <f ca="1">IF(AND('03_Datos'!D131="OK",'03_Datos'!D130="OK"),'03_Datos'!B131/'03_Datos'!B130-1,"")</f>
        <v/>
      </c>
      <c r="E131" s="8" t="str">
        <f ca="1">IF(AND('03_Datos'!D131="OK",'03_Datos'!D130="OK"),'03_Datos'!C131/'03_Datos'!C130-1,"")</f>
        <v/>
      </c>
      <c r="F131" s="5" t="str">
        <f t="shared" ca="1" si="3"/>
        <v/>
      </c>
      <c r="G131" s="5" t="str">
        <f ca="1">IF('03_Datos'!D131="","",IF(F131="SÍ","OK","SIN PAR"))</f>
        <v/>
      </c>
    </row>
    <row r="132" spans="1:7" ht="22.05" customHeight="1">
      <c r="A132" s="6" t="str">
        <f>IF('03_Datos'!A132="","",'03_Datos'!A132)</f>
        <v/>
      </c>
      <c r="B132" s="7" t="str">
        <f>IF('03_Datos'!B132="","",'03_Datos'!B132)</f>
        <v/>
      </c>
      <c r="C132" s="7" t="str">
        <f>IF('03_Datos'!C132="","",'03_Datos'!C132)</f>
        <v/>
      </c>
      <c r="D132" s="8" t="str">
        <f ca="1">IF(AND('03_Datos'!D132="OK",'03_Datos'!D131="OK"),'03_Datos'!B132/'03_Datos'!B131-1,"")</f>
        <v/>
      </c>
      <c r="E132" s="8" t="str">
        <f ca="1">IF(AND('03_Datos'!D132="OK",'03_Datos'!D131="OK"),'03_Datos'!C132/'03_Datos'!C131-1,"")</f>
        <v/>
      </c>
      <c r="F132" s="5" t="str">
        <f t="shared" ca="1" si="3"/>
        <v/>
      </c>
      <c r="G132" s="5" t="str">
        <f ca="1">IF('03_Datos'!D132="","",IF(F132="SÍ","OK","SIN PAR"))</f>
        <v/>
      </c>
    </row>
    <row r="133" spans="1:7" ht="22.05" customHeight="1">
      <c r="A133" s="6" t="str">
        <f>IF('03_Datos'!A133="","",'03_Datos'!A133)</f>
        <v/>
      </c>
      <c r="B133" s="7" t="str">
        <f>IF('03_Datos'!B133="","",'03_Datos'!B133)</f>
        <v/>
      </c>
      <c r="C133" s="7" t="str">
        <f>IF('03_Datos'!C133="","",'03_Datos'!C133)</f>
        <v/>
      </c>
      <c r="D133" s="8" t="str">
        <f ca="1">IF(AND('03_Datos'!D133="OK",'03_Datos'!D132="OK"),'03_Datos'!B133/'03_Datos'!B132-1,"")</f>
        <v/>
      </c>
      <c r="E133" s="8" t="str">
        <f ca="1">IF(AND('03_Datos'!D133="OK",'03_Datos'!D132="OK"),'03_Datos'!C133/'03_Datos'!C132-1,"")</f>
        <v/>
      </c>
      <c r="F133" s="5" t="str">
        <f t="shared" ca="1" si="3"/>
        <v/>
      </c>
      <c r="G133" s="5" t="str">
        <f ca="1">IF('03_Datos'!D133="","",IF(F133="SÍ","OK","SIN PAR"))</f>
        <v/>
      </c>
    </row>
    <row r="134" spans="1:7" ht="22.05" customHeight="1">
      <c r="A134" s="6" t="str">
        <f>IF('03_Datos'!A134="","",'03_Datos'!A134)</f>
        <v/>
      </c>
      <c r="B134" s="7" t="str">
        <f>IF('03_Datos'!B134="","",'03_Datos'!B134)</f>
        <v/>
      </c>
      <c r="C134" s="7" t="str">
        <f>IF('03_Datos'!C134="","",'03_Datos'!C134)</f>
        <v/>
      </c>
      <c r="D134" s="8" t="str">
        <f ca="1">IF(AND('03_Datos'!D134="OK",'03_Datos'!D133="OK"),'03_Datos'!B134/'03_Datos'!B133-1,"")</f>
        <v/>
      </c>
      <c r="E134" s="8" t="str">
        <f ca="1">IF(AND('03_Datos'!D134="OK",'03_Datos'!D133="OK"),'03_Datos'!C134/'03_Datos'!C133-1,"")</f>
        <v/>
      </c>
      <c r="F134" s="5" t="str">
        <f t="shared" ca="1" si="3"/>
        <v/>
      </c>
      <c r="G134" s="5" t="str">
        <f ca="1">IF('03_Datos'!D134="","",IF(F134="SÍ","OK","SIN PAR"))</f>
        <v/>
      </c>
    </row>
  </sheetData>
  <mergeCells count="8">
    <mergeCell ref="J11:K11"/>
    <mergeCell ref="A1:K3"/>
    <mergeCell ref="A4:K4"/>
    <mergeCell ref="A7:G10"/>
    <mergeCell ref="I6:K6"/>
    <mergeCell ref="J7:K7"/>
    <mergeCell ref="J8:K8"/>
    <mergeCell ref="J9:K9"/>
  </mergeCells>
  <conditionalFormatting sqref="F16:G134">
    <cfRule type="expression" dxfId="1" priority="1">
      <formula>F16="SÍ"</formula>
    </cfRule>
  </conditionalFormatting>
  <conditionalFormatting sqref="G16:G134">
    <cfRule type="expression" dxfId="0" priority="2">
      <formula>AND(G16&lt;&gt;"",G16&lt;&gt;"OK")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70"/>
  <sheetViews>
    <sheetView showGridLines="0" workbookViewId="0">
      <selection sqref="A1:M3"/>
    </sheetView>
  </sheetViews>
  <sheetFormatPr baseColWidth="10" defaultColWidth="8.796875" defaultRowHeight="13.8"/>
  <cols>
    <col min="1" max="1" width="3" customWidth="1"/>
    <col min="2" max="13" width="14" customWidth="1"/>
  </cols>
  <sheetData>
    <row r="1" spans="1:13" ht="24" customHeight="1">
      <c r="A1" s="10" t="s">
        <v>133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24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24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ht="28.95" customHeight="1">
      <c r="A4" s="11" t="s">
        <v>134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4.9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8.05" customHeight="1">
      <c r="A7" s="1"/>
      <c r="B7" s="28" t="s">
        <v>135</v>
      </c>
      <c r="C7" s="28"/>
      <c r="D7" s="28"/>
      <c r="E7" s="28" t="s">
        <v>136</v>
      </c>
      <c r="F7" s="28"/>
      <c r="G7" s="28"/>
      <c r="H7" s="28" t="s">
        <v>137</v>
      </c>
      <c r="I7" s="28"/>
      <c r="J7" s="28"/>
      <c r="K7" s="28" t="s">
        <v>138</v>
      </c>
      <c r="L7" s="28"/>
      <c r="M7" s="28"/>
    </row>
    <row r="8" spans="1:13" ht="24" customHeight="1">
      <c r="A8" s="1"/>
      <c r="B8" s="29">
        <f ca="1">IF(OR('03_Datos'!$F$21&gt;0,OR(LEN(TRIM('03_Datos'!$B$7))=0,LEN(TRIM('03_Datos'!$F$7))=0,LEN(TRIM('03_Datos'!$B$10))=0),NOT(OR('03_Datos'!$J$7="Mensual",'03_Datos'!$J$7="Semanal",'03_Datos'!$J$7="Diaria")),OR('04_Calculos'!$J$7&lt;&gt;MAX(0,'03_Datos'!$F$16-1),COUNT('04_Calculos'!$E$16:$E$134)&lt;&gt;'04_Calculos'!$J$7),'04_Calculos'!$J$7&lt;3,'04_Calculos'!$J$8&lt;=0),"",SLOPE('04_Calculos'!$D$16:$D$134,'04_Calculos'!$E$16:$E$134))</f>
        <v>1.2499999999999998</v>
      </c>
      <c r="C8" s="30"/>
      <c r="D8" s="30"/>
      <c r="E8" s="31">
        <f ca="1">IF(AND(ISNUMBER(B8),'04_Calculos'!$J$9&gt;0),MIN(1,MAX(0,RSQ('04_Calculos'!$D$16:$D$134,'04_Calculos'!$E$16:$E$134))),"")</f>
        <v>0.96500000000000019</v>
      </c>
      <c r="F8" s="30"/>
      <c r="G8" s="30"/>
      <c r="H8" s="32">
        <f ca="1">'04_Calculos'!J7</f>
        <v>36</v>
      </c>
      <c r="I8" s="30"/>
      <c r="J8" s="30"/>
      <c r="K8" s="33" t="str">
        <f ca="1">IF('03_Datos'!F21&gt;0,"CORRIGE DATOS",IF(OR(LEN(TRIM('03_Datos'!$B$7))=0,LEN(TRIM('03_Datos'!$F$7))=0,LEN(TRIM('03_Datos'!$B$10))=0),"COMPLETA FICHA",IF(NOT(OR('03_Datos'!$J$7="Mensual",'03_Datos'!$J$7="Semanal",'03_Datos'!$J$7="Diaria")),"REVISAR FRECUENCIA",IF(OR('04_Calculos'!$J$7&lt;&gt;MAX(0,'03_Datos'!$F$16-1),COUNT('04_Calculos'!$E$16:$E$134)&lt;&gt;'04_Calculos'!$J$7),"REVISAR FÓRMULAS",IF(H8&lt;3,"SIN DATOS",IF('04_Calculos'!J8&lt;=0,"SIN VARIACIÓN ÍNDICE",IF('04_Calculos'!J9&lt;=0,"R² NO DEFINIDO",IF(H8&lt;24,"MUESTRA CORTA","CÁLCULO LISTO"))))))))</f>
        <v>CÁLCULO LISTO</v>
      </c>
      <c r="L8" s="33"/>
      <c r="M8" s="33"/>
    </row>
    <row r="9" spans="1:13" ht="24" customHeight="1">
      <c r="A9" s="1"/>
      <c r="B9" s="30"/>
      <c r="C9" s="30"/>
      <c r="D9" s="30"/>
      <c r="E9" s="30"/>
      <c r="F9" s="30"/>
      <c r="G9" s="30"/>
      <c r="H9" s="30"/>
      <c r="I9" s="30"/>
      <c r="J9" s="30"/>
      <c r="K9" s="33"/>
      <c r="L9" s="33"/>
      <c r="M9" s="33"/>
    </row>
    <row r="10" spans="1:13" ht="24" customHeight="1">
      <c r="A10" s="1"/>
      <c r="B10" s="30"/>
      <c r="C10" s="30"/>
      <c r="D10" s="30"/>
      <c r="E10" s="30"/>
      <c r="F10" s="30"/>
      <c r="G10" s="30"/>
      <c r="H10" s="30"/>
      <c r="I10" s="30"/>
      <c r="J10" s="30"/>
      <c r="K10" s="33"/>
      <c r="L10" s="33"/>
      <c r="M10" s="33"/>
    </row>
    <row r="11" spans="1:1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30" customHeight="1">
      <c r="A12" s="1"/>
      <c r="B12" s="14" t="s">
        <v>139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3" ht="24" customHeight="1">
      <c r="A13" s="1"/>
      <c r="B13" s="34" t="str">
        <f ca="1">IF(NOT(ISNUMBER(B8)),"Aún no se puede interpretar beta. Corrige los datos o añade suficientes rendimientos válidos.",IF(B8&lt;0,"La acción presentó una relación lineal inversa con el índice; no implica protección garantizada.",IF(B8=0,"La acción no mostró sensibilidad lineal estimada al índice; todavía puede tener otros riesgos.",IF(B8&lt;1,"Sensibilidad positiva inferior a la del índice en la muestra.",IF(B8=1,"Sensibilidad estimada equivalente a la del índice.","Sensibilidad positiva superior a la del índice en la muestra.")))))</f>
        <v>Sensibilidad positiva superior a la del índice en la muestra.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</row>
    <row r="14" spans="1:13" ht="24" customHeight="1">
      <c r="A14" s="1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</row>
    <row r="15" spans="1:13" ht="24" customHeight="1">
      <c r="A15" s="1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</row>
    <row r="16" spans="1:1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30" customHeight="1">
      <c r="A17" s="1"/>
      <c r="B17" s="14" t="s">
        <v>140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28.95" customHeight="1">
      <c r="A19" s="1"/>
      <c r="B19" s="35" t="s">
        <v>141</v>
      </c>
      <c r="C19" s="35"/>
      <c r="D19" s="36" t="str">
        <f>'03_Datos'!B7</f>
        <v>Acción Alfa</v>
      </c>
      <c r="E19" s="36"/>
      <c r="F19" s="36"/>
      <c r="G19" s="37" t="s">
        <v>142</v>
      </c>
      <c r="H19" s="37"/>
      <c r="I19" s="38" t="str">
        <f>'03_Datos'!F7</f>
        <v>Índice Mercado Alfa</v>
      </c>
      <c r="J19" s="38"/>
      <c r="K19" s="38"/>
      <c r="L19" s="38"/>
      <c r="M19" s="38"/>
    </row>
    <row r="20" spans="1:13" ht="28.95" customHeight="1">
      <c r="A20" s="1"/>
      <c r="B20" s="35" t="s">
        <v>104</v>
      </c>
      <c r="C20" s="35"/>
      <c r="D20" s="36" t="str">
        <f>'03_Datos'!J7</f>
        <v>Mensual</v>
      </c>
      <c r="E20" s="36"/>
      <c r="F20" s="36"/>
      <c r="G20" s="37" t="s">
        <v>143</v>
      </c>
      <c r="H20" s="37"/>
      <c r="I20" s="38" t="str">
        <f>'03_Datos'!B10</f>
        <v>SIMULACIÓN DIDÁCTICA · NO SON COTIZACIONES REALES</v>
      </c>
      <c r="J20" s="38"/>
      <c r="K20" s="38"/>
      <c r="L20" s="38"/>
      <c r="M20" s="38"/>
    </row>
    <row r="21" spans="1:1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ht="25.05" customHeight="1">
      <c r="A22" s="1"/>
      <c r="B22" s="39" t="str">
        <f ca="1">IF('03_Datos'!F21&gt;0,"ATENCIÓN: revisa las alertas en 03_Datos. Corrige las fechas, los precios o la frecuencia.",IF(OR(LEN(TRIM('03_Datos'!$B$7))=0,LEN(TRIM('03_Datos'!$F$7))=0,LEN(TRIM('03_Datos'!$B$10))=0),"ATENCIÓN: completa nombre de acción, índice y origen de datos en 03_Datos.",IF(NOT(OR('03_Datos'!$J$7="Mensual",'03_Datos'!$J$7="Semanal",'03_Datos'!$J$7="Diaria")),"ATENCIÓN: elige una frecuencia válida en 03_Datos.",IF(OR('04_Calculos'!$J$7&lt;&gt;MAX(0,'03_Datos'!$F$16-1),COUNT('04_Calculos'!$E$16:$E$134)&lt;&gt;'04_Calculos'!$J$7),"REVISAR FÓRMULAS: el número de rendimientos no coincide con los precios válidos. Evita borrar fórmulas de las hojas 03 y 04.",IF(H8&lt;3,"ATENCIÓN: necesitas al menos 3 rendimientos válidos para estimar beta.",IF('04_Calculos'!J8&lt;=0,"SIN VARIACIÓN: el índice no varió; no es posible calcular beta.",IF('04_Calculos'!J9&lt;=0,"ACCIÓN CONSTANTE: beta es 0, pero R² no está definido. Revisa la información.",IF(H8&lt;24,"MUESTRA LIMITADA: resultado exploratorio. Se recomienda un historial mayor para evaluar estabilidad.","MUESTRA CON 24 O MÁS RENDIMIENTOS: el resultado sigue siendo histórico; revisa estabilidad, índice y metodología."))))))))</f>
        <v>MUESTRA CON 24 O MÁS RENDIMIENTOS: el resultado sigue siendo histórico; revisa estabilidad, índice y metodología.</v>
      </c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</row>
    <row r="23" spans="1:13" ht="25.05" customHeight="1">
      <c r="A23" s="1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</row>
    <row r="24" spans="1:1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ht="30" customHeight="1">
      <c r="A25" s="1"/>
      <c r="B25" s="14" t="s">
        <v>144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</row>
    <row r="26" spans="1:1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28.95" customHeight="1">
      <c r="A27" s="1"/>
      <c r="B27" s="40" t="s">
        <v>145</v>
      </c>
      <c r="C27" s="40"/>
      <c r="D27" s="40"/>
      <c r="E27" s="40" t="s">
        <v>146</v>
      </c>
      <c r="F27" s="40"/>
      <c r="G27" s="40"/>
      <c r="H27" s="40" t="s">
        <v>147</v>
      </c>
      <c r="I27" s="40"/>
      <c r="J27" s="40"/>
      <c r="K27" s="40" t="s">
        <v>148</v>
      </c>
      <c r="L27" s="40"/>
      <c r="M27" s="40"/>
    </row>
    <row r="28" spans="1:13" ht="25.05" customHeight="1">
      <c r="A28" s="1"/>
      <c r="B28" s="41">
        <f ca="1">IF(ISNUMBER(B8),(SUMPRODUCT('04_Calculos'!D16:D134,'04_Calculos'!E16:E134)-SUM('04_Calculos'!D16:D134)*SUM('04_Calculos'!E16:E134)/COUNT('04_Calculos'!D16:D134))/(SUMSQ('04_Calculos'!E16:E134)-SUM('04_Calculos'!E16:E134)^2/COUNT('04_Calculos'!E16:E134)),"")</f>
        <v>1.2500000000000002</v>
      </c>
      <c r="C28" s="42"/>
      <c r="D28" s="42"/>
      <c r="E28" s="43">
        <f ca="1">IF(ISNUMBER(B8),ABS(B8-B28),"")</f>
        <v>4.4408920985006262E-16</v>
      </c>
      <c r="F28" s="42"/>
      <c r="G28" s="42"/>
      <c r="H28" s="42" t="str">
        <f ca="1">IF(NOT(ISNUMBER(B8)),"NO EVALUABLE",IF(E28&lt;0.000001,"COINCIDEN","REVISAR"))</f>
        <v>COINCIDEN</v>
      </c>
      <c r="I28" s="42"/>
      <c r="J28" s="42"/>
      <c r="K28" s="42" t="str">
        <f ca="1">IF('03_Datos'!F21&gt;0,"HAY ALERTAS",IF(OR(LEN(TRIM('03_Datos'!$B$7))=0,LEN(TRIM('03_Datos'!$F$7))=0,LEN(TRIM('03_Datos'!$B$10))=0),"FICHA INCOMPLETA",IF(NOT(OR('03_Datos'!$J$7="Mensual",'03_Datos'!$J$7="Semanal",'03_Datos'!$J$7="Diaria")),"FRECUENCIA",IF(OR('04_Calculos'!$J$7&lt;&gt;MAX(0,'03_Datos'!$F$16-1),COUNT('04_Calculos'!$E$16:$E$134)&lt;&gt;'04_Calculos'!$J$7),"FÓRMULAS",IF(H8&lt;3,"SIN DATOS",IF('04_Calculos'!J8&lt;=0,"REVISAR ÍNDICE",IF('04_Calculos'!J9&lt;=0,"SIN R²",IF(H8&lt;24,"LIMITADA","SIN ALERTAS"))))))))</f>
        <v>SIN ALERTAS</v>
      </c>
      <c r="L28" s="42"/>
      <c r="M28" s="42"/>
    </row>
    <row r="29" spans="1:13" ht="25.05" customHeight="1">
      <c r="A29" s="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</row>
    <row r="30" spans="1:1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ht="30" customHeight="1">
      <c r="A31" s="1"/>
      <c r="B31" s="14" t="s">
        <v>149</v>
      </c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</row>
    <row r="32" spans="1:13" ht="22.95" customHeight="1">
      <c r="A32" s="1"/>
      <c r="B32" s="44" t="s">
        <v>150</v>
      </c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</row>
    <row r="33" spans="1:13" ht="22.95" customHeight="1">
      <c r="A33" s="1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</row>
    <row r="34" spans="1:1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ht="22.0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45" t="s">
        <v>151</v>
      </c>
      <c r="L35" s="45"/>
      <c r="M35" s="45"/>
    </row>
    <row r="36" spans="1:13" ht="22.0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45"/>
      <c r="L36" s="45"/>
      <c r="M36" s="45"/>
    </row>
    <row r="37" spans="1:13" ht="19.9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9" t="s">
        <v>152</v>
      </c>
      <c r="L37" s="19"/>
      <c r="M37" s="19"/>
    </row>
    <row r="38" spans="1:13" ht="19.9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9"/>
      <c r="L38" s="19"/>
      <c r="M38" s="19"/>
    </row>
    <row r="39" spans="1:13" ht="19.9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9"/>
      <c r="L39" s="19"/>
      <c r="M39" s="19"/>
    </row>
    <row r="40" spans="1:13" ht="19.9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9"/>
      <c r="L40" s="19"/>
      <c r="M40" s="19"/>
    </row>
    <row r="41" spans="1:13" ht="22.0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45" t="s">
        <v>153</v>
      </c>
      <c r="L41" s="45"/>
      <c r="M41" s="45"/>
    </row>
    <row r="42" spans="1:13" ht="22.0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45"/>
      <c r="L42" s="45"/>
      <c r="M42" s="45"/>
    </row>
    <row r="43" spans="1:13" ht="19.9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9" t="s">
        <v>154</v>
      </c>
      <c r="L43" s="19"/>
      <c r="M43" s="19"/>
    </row>
    <row r="44" spans="1:13" ht="19.9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9"/>
      <c r="L44" s="19"/>
      <c r="M44" s="19"/>
    </row>
    <row r="45" spans="1:13" ht="19.9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9"/>
      <c r="L45" s="19"/>
      <c r="M45" s="19"/>
    </row>
    <row r="46" spans="1:13" ht="19.9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9"/>
      <c r="L46" s="19"/>
      <c r="M46" s="19"/>
    </row>
    <row r="47" spans="1:13" ht="22.0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45" t="s">
        <v>155</v>
      </c>
      <c r="L47" s="45"/>
      <c r="M47" s="45"/>
    </row>
    <row r="48" spans="1:13" ht="22.0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45"/>
      <c r="L48" s="45"/>
      <c r="M48" s="45"/>
    </row>
    <row r="49" spans="1:13" ht="19.9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9" t="s">
        <v>156</v>
      </c>
      <c r="L49" s="19"/>
      <c r="M49" s="19"/>
    </row>
    <row r="50" spans="1:13" ht="19.9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9"/>
      <c r="L50" s="19"/>
      <c r="M50" s="19"/>
    </row>
    <row r="51" spans="1:13" ht="19.9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9"/>
      <c r="L51" s="19"/>
      <c r="M51" s="19"/>
    </row>
    <row r="52" spans="1:13" ht="19.9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9"/>
      <c r="L52" s="19"/>
      <c r="M52" s="19"/>
    </row>
    <row r="53" spans="1:1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 ht="30" customHeight="1">
      <c r="A57" s="1"/>
      <c r="B57" s="14" t="s">
        <v>157</v>
      </c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ht="22.05" customHeight="1">
      <c r="A58" s="1"/>
      <c r="B58" s="16" t="s">
        <v>158</v>
      </c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  <row r="59" spans="1:13" ht="22.05" customHeight="1">
      <c r="A59" s="1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spans="1:13" ht="22.05" customHeight="1">
      <c r="A60" s="1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spans="1:1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ht="25.05" customHeight="1">
      <c r="A62" s="1"/>
      <c r="B62" s="46" t="s">
        <v>159</v>
      </c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</row>
    <row r="63" spans="1:1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</sheetData>
  <mergeCells count="42">
    <mergeCell ref="K47:M48"/>
    <mergeCell ref="K49:M52"/>
    <mergeCell ref="B57:M57"/>
    <mergeCell ref="B58:M60"/>
    <mergeCell ref="B62:M62"/>
    <mergeCell ref="B32:M33"/>
    <mergeCell ref="K35:M36"/>
    <mergeCell ref="K37:M40"/>
    <mergeCell ref="K41:M42"/>
    <mergeCell ref="K43:M46"/>
    <mergeCell ref="B28:D29"/>
    <mergeCell ref="E28:G29"/>
    <mergeCell ref="H28:J29"/>
    <mergeCell ref="K28:M29"/>
    <mergeCell ref="B31:M31"/>
    <mergeCell ref="B25:M25"/>
    <mergeCell ref="B27:D27"/>
    <mergeCell ref="E27:G27"/>
    <mergeCell ref="H27:J27"/>
    <mergeCell ref="K27:M27"/>
    <mergeCell ref="B20:C20"/>
    <mergeCell ref="D20:F20"/>
    <mergeCell ref="G20:H20"/>
    <mergeCell ref="I20:M20"/>
    <mergeCell ref="B22:M23"/>
    <mergeCell ref="B12:M12"/>
    <mergeCell ref="B13:M15"/>
    <mergeCell ref="B17:M17"/>
    <mergeCell ref="B19:C19"/>
    <mergeCell ref="D19:F19"/>
    <mergeCell ref="G19:H19"/>
    <mergeCell ref="I19:M19"/>
    <mergeCell ref="A1:M3"/>
    <mergeCell ref="A4:M4"/>
    <mergeCell ref="B7:D7"/>
    <mergeCell ref="B8:D10"/>
    <mergeCell ref="E7:G7"/>
    <mergeCell ref="E8:G10"/>
    <mergeCell ref="H7:J7"/>
    <mergeCell ref="H8:J10"/>
    <mergeCell ref="K7:M7"/>
    <mergeCell ref="K8:M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01_Instrucciones</vt:lpstr>
      <vt:lpstr>02_Glosario</vt:lpstr>
      <vt:lpstr>03_Datos</vt:lpstr>
      <vt:lpstr>04_Calculos</vt:lpstr>
      <vt:lpstr>05_Resultados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2026-10-10T11:43:09Z</dcterms:modified>
</cp:coreProperties>
</file>