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63fc8b9a98a447db" /></Relationships>
</file>

<file path=xl/workbook.xml><?xml version="1.0" encoding="utf-8"?>
<x:workbook xmlns:x="http://schemas.openxmlformats.org/spreadsheetml/2006/main">
  <x:sheets>
    <x:sheet xmlns:r="http://schemas.openxmlformats.org/officeDocument/2006/relationships" name="Instructions" sheetId="1" r:id="R20cdbfec21d64bdc"/>
    <x:sheet xmlns:r="http://schemas.openxmlformats.org/officeDocument/2006/relationships" name="Glossary" sheetId="2" r:id="Rb6f2729865214e3c"/>
    <x:sheet xmlns:r="http://schemas.openxmlformats.org/officeDocument/2006/relationships" name="Model 1 - Sales" sheetId="3" r:id="R49ade59f0cca4eda"/>
    <x:sheet xmlns:r="http://schemas.openxmlformats.org/officeDocument/2006/relationships" name="Model 2 - Margin" sheetId="4" r:id="R2c6b3d8c24324a0c"/>
    <x:sheet xmlns:r="http://schemas.openxmlformats.org/officeDocument/2006/relationships" name="Model 3 - Accelerators" sheetId="5" r:id="R98acc38192c74031"/>
  </x:sheets>
</x:workbook>
</file>

<file path=xl/sharedStrings.xml><?xml version="1.0" encoding="utf-8"?>
<x:sst xmlns:x="http://schemas.openxmlformats.org/spreadsheetml/2006/main">
  <x:si>
    <x:t xml:space="preserve">2026-01-01</x:t>
  </x:si>
  <x:si>
    <x:t xml:space="preserve">V-001</x:t>
  </x:si>
  <x:si>
    <x:t xml:space="preserve">2026-01-02</x:t>
  </x:si>
  <x:si>
    <x:t xml:space="preserve">V-002</x:t>
  </x:si>
  <x:si>
    <x:t xml:space="preserve">2026-01-03</x:t>
  </x:si>
  <x:si>
    <x:t xml:space="preserve">V-003</x:t>
  </x:si>
  <x:si>
    <x:t xml:space="preserve">O-001</x:t>
  </x:si>
  <x:si>
    <x:t xml:space="preserve">O-002</x:t>
  </x:si>
  <x:si>
    <x:t xml:space="preserve">O-003</x:t>
  </x:si>
  <x:si>
    <x:t xml:space="preserve">F-001</x:t>
  </x:si>
  <x:si>
    <x:t xml:space="preserve">2026-01-10</x:t>
  </x:si>
  <x:si>
    <x:t xml:space="preserve">F-002</x:t>
  </x:si>
  <x:si>
    <x:t xml:space="preserve">2026-01-18</x:t>
  </x:si>
  <x:si>
    <x:t xml:space="preserve">F-003</x:t>
  </x:si>
</x:sst>
</file>

<file path=xl/styles.xml><?xml version="1.0" encoding="utf-8"?>
<x:styleSheet xmlns:x="http://schemas.openxmlformats.org/spreadsheetml/2006/main">
  <x:numFmts count="1">
    <x:numFmt numFmtId="164" formatCode="&quot;$&quot;#,##0.00;[Red]\-&quot;$&quot;#,##0.00"/>
  </x:numFmts>
  <x:fonts count="7">
    <x:font>
      <x:sz val="11"/>
      <x:color theme="1"/>
      <x:name val="Calibri"/>
    </x:font>
    <x:font>
      <x:b/>
      <x:sz val="16"/>
      <x:name val="Calibri"/>
    </x:font>
    <x:font>
      <x:b/>
      <x:sz val="12"/>
      <x:name val="Calibri"/>
    </x:font>
    <x:font>
      <x:b/>
      <x:sz val="11"/>
      <x:color rgb="FFFFFFFF"/>
      <x:name val="Calibri"/>
    </x:font>
    <x:font>
      <x:b/>
      <x:sz val="11"/>
      <x:name val="Calibri"/>
    </x:font>
    <x:font>
      <x:i/>
      <x:sz val="10"/>
      <x:name val="Calibri"/>
    </x:font>
    <x:font>
      <x:b/>
      <x:sz val="16"/>
      <x:color theme="0"/>
      <x:name val="Calibri"/>
    </x:font>
  </x:fonts>
  <x:fills count="9">
    <x:fill>
      <x:patternFill patternType="none"/>
    </x:fill>
    <x:fill>
      <x:patternFill patternType="gray125"/>
    </x:fill>
    <x:fill>
      <x:patternFill patternType="solid">
        <x:fgColor indexed="65"/>
      </x:patternFill>
    </x:fill>
    <x:fill>
      <x:patternFill patternType="solid">
        <x:fgColor theme="3" tint="-0.24998"/>
      </x:patternFill>
    </x:fill>
    <x:fill>
      <x:patternFill patternType="solid">
        <x:fgColor rgb="FF1F4E79"/>
      </x:patternFill>
    </x:fill>
    <x:fill>
      <x:patternFill patternType="solid">
        <x:fgColor rgb="FFFFF2CC"/>
      </x:patternFill>
    </x:fill>
    <x:fill>
      <x:patternFill patternType="solid">
        <x:fgColor rgb="FFF2F2F2"/>
      </x:patternFill>
    </x:fill>
    <x:fill>
      <x:patternFill patternType="solid">
        <x:fgColor rgb="FFE2F0D9"/>
      </x:patternFill>
    </x:fill>
    <x:fill>
      <x:patternFill patternType="solid">
        <x:fgColor rgb="FFD9E1F2"/>
      </x:patternFill>
    </x:fill>
  </x:fills>
  <x:borders count="2">
    <x:border/>
    <x:border>
      <x:left style="thin">
        <x:color rgb="FFA6A6A6"/>
      </x:left>
      <x:right style="thin">
        <x:color rgb="FFA6A6A6"/>
      </x:right>
      <x:top style="thin">
        <x:color rgb="FFA6A6A6"/>
      </x:top>
      <x:bottom style="thin">
        <x:color rgb="FFA6A6A6"/>
      </x:bottom>
    </x:border>
  </x:borders>
  <x:cellStyleXfs count="1">
    <x:xf numFmtId="0" fontId="0" fillId="0" borderId="0"/>
  </x:cellStyleXfs>
  <x:cellXfs count="30">
    <x:xf numFmtId="0" fontId="0" fillId="0" borderId="0" xfId="0"/>
    <x:xf numFmtId="0" fontId="1" fillId="2" borderId="0" xfId="0" applyFont="1" applyFill="1"/>
    <x:xf numFmtId="0" fontId="0" fillId="2" borderId="0" xfId="0" applyFill="1"/>
    <x:xf numFmtId="0" fontId="2" fillId="2" borderId="0" xfId="0" applyFont="1" applyFill="1"/>
    <x:xf numFmtId="0" fontId="0" fillId="2" borderId="0" xfId="0" applyFill="1" applyAlignment="1">
      <x:alignment horizontal="left" vertical="top" wrapText="1"/>
    </x:xf>
    <x:xf numFmtId="0" fontId="6" fillId="3" borderId="0" xfId="0" applyFont="1" applyFill="1"/>
    <x:xf numFmtId="0" fontId="3" fillId="4" borderId="1" xfId="0" applyFont="1" applyFill="1" applyBorder="1" applyAlignment="1">
      <x:alignment horizontal="center" vertical="center" wrapText="1"/>
    </x:xf>
    <x:xf numFmtId="0" fontId="0" fillId="2" borderId="1" xfId="0" applyFill="1" applyBorder="1" applyAlignment="1">
      <x:alignment horizontal="left" vertical="top" wrapText="1"/>
    </x:xf>
    <x:xf numFmtId="0" fontId="4" fillId="2" borderId="1" xfId="0" applyFont="1" applyFill="1" applyBorder="1" applyAlignment="1">
      <x:alignment vertical="center" wrapText="1"/>
    </x:xf>
    <x:xf numFmtId="0" fontId="5" fillId="2" borderId="0" xfId="0" applyFont="1" applyFill="1" applyAlignment="1">
      <x:alignment horizontal="left" vertical="top" wrapText="1"/>
    </x:xf>
    <x:xf numFmtId="10" fontId="0" fillId="5" borderId="1" xfId="0" applyNumberFormat="1" applyFill="1" applyBorder="1" applyAlignment="1">
      <x:alignment horizontal="right" vertical="center"/>
    </x:xf>
    <x:xf numFmtId="0" fontId="4" fillId="2" borderId="0" xfId="0" applyFont="1" applyFill="1"/>
    <x:xf numFmtId="0" fontId="4" fillId="8" borderId="1" xfId="0" applyFont="1" applyFill="1" applyBorder="1" applyAlignment="1">
      <x:alignment horizontal="center" vertical="center" wrapText="1"/>
    </x:xf>
    <x:xf numFmtId="0" fontId="0" fillId="2" borderId="0" xfId="0" applyFill="1"/>
    <x:xf numFmtId="0" fontId="0" fillId="5" borderId="1" xfId="0" applyFill="1" applyBorder="1" applyAlignment="1">
      <x:alignment vertical="center" wrapText="1"/>
    </x:xf>
    <x:xf numFmtId="0" fontId="2" fillId="2" borderId="0" xfId="0" applyFont="1" applyFill="1"/>
    <x:xf numFmtId="164" fontId="0" fillId="5" borderId="1" xfId="0" applyNumberFormat="1" applyFill="1" applyBorder="1" applyAlignment="1">
      <x:alignment horizontal="right" vertical="center"/>
    </x:xf>
    <x:xf numFmtId="0" fontId="4" fillId="2" borderId="1" xfId="0" applyFont="1" applyFill="1" applyBorder="1" applyAlignment="1">
      <x:alignment vertical="center" wrapText="1"/>
    </x:xf>
    <x:xf numFmtId="164" fontId="0" fillId="6" borderId="1" xfId="0" applyNumberFormat="1" applyFill="1" applyBorder="1" applyAlignment="1">
      <x:alignment horizontal="right" vertical="center"/>
    </x:xf>
    <x:xf numFmtId="0" fontId="0" fillId="7" borderId="1" xfId="0" applyFill="1" applyBorder="1" applyAlignment="1">
      <x:alignment horizontal="right" vertical="center"/>
    </x:xf>
    <x:xf numFmtId="10" fontId="0" fillId="5" borderId="1" xfId="0" applyNumberFormat="1" applyFill="1" applyBorder="1" applyAlignment="1">
      <x:alignment horizontal="right" vertical="center"/>
    </x:xf>
    <x:xf numFmtId="164" fontId="4" fillId="7" borderId="1" xfId="0" applyNumberFormat="1" applyFont="1" applyFill="1" applyBorder="1" applyAlignment="1">
      <x:alignment horizontal="right" vertical="center"/>
    </x:xf>
    <x:xf numFmtId="164" fontId="0" fillId="5" borderId="1" xfId="0" applyNumberFormat="1" applyFill="1" applyBorder="1" applyAlignment="1">
      <x:alignment vertical="center" wrapText="1"/>
    </x:xf>
    <x:xf numFmtId="10" fontId="0" fillId="6" borderId="1" xfId="0" applyNumberFormat="1" applyFill="1" applyBorder="1" applyAlignment="1">
      <x:alignment horizontal="right" vertical="center"/>
    </x:xf>
    <x:xf numFmtId="10" fontId="0" fillId="5" borderId="1" xfId="0" applyNumberFormat="1" applyFill="1" applyBorder="1" applyAlignment="1">
      <x:alignment vertical="center" wrapText="1"/>
    </x:xf>
    <x:xf numFmtId="164" fontId="0" fillId="7" borderId="1" xfId="0" applyNumberFormat="1" applyFill="1" applyBorder="1" applyAlignment="1">
      <x:alignment horizontal="right" vertical="center"/>
    </x:xf>
    <x:xf numFmtId="0" fontId="6" fillId="3" borderId="0" xfId="0" applyFont="1" applyFill="1"/>
    <x:xf numFmtId="0" fontId="5" fillId="2" borderId="0" xfId="0" applyFont="1" applyFill="1" applyAlignment="1">
      <x:alignment horizontal="left" vertical="top" wrapText="1"/>
    </x:xf>
    <x:xf numFmtId="0" fontId="3" fillId="4" borderId="1" xfId="0" applyFont="1" applyFill="1" applyBorder="1" applyAlignment="1">
      <x:alignment horizontal="center" vertical="center" wrapText="1"/>
    </x:xf>
    <x:xf numFmtId="0" fontId="4" fillId="8" borderId="1" xfId="0"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49bfe114a94417f" /><Relationship Type="http://schemas.openxmlformats.org/officeDocument/2006/relationships/theme" Target="/xl/theme/theme1.xml" Id="Rb7dc8d038940457a" /><Relationship Type="http://schemas.openxmlformats.org/officeDocument/2006/relationships/sharedStrings" Target="/xl/sharedStrings.xml" Id="Rb93fbab438724077" /><Relationship Type="http://schemas.openxmlformats.org/officeDocument/2006/relationships/worksheet" Target="/xl/worksheets/sheet1.xml" Id="R20cdbfec21d64bdc" /><Relationship Type="http://schemas.openxmlformats.org/officeDocument/2006/relationships/worksheet" Target="/xl/worksheets/sheet2.xml" Id="Rb6f2729865214e3c" /><Relationship Type="http://schemas.openxmlformats.org/officeDocument/2006/relationships/worksheet" Target="/xl/worksheets/sheet3.xml" Id="R49ade59f0cca4eda" /><Relationship Type="http://schemas.openxmlformats.org/officeDocument/2006/relationships/worksheet" Target="/xl/worksheets/sheet4.xml" Id="R2c6b3d8c24324a0c" /><Relationship Type="http://schemas.openxmlformats.org/officeDocument/2006/relationships/worksheet" Target="/xl/worksheets/sheet5.xml" Id="R98acc38192c74031" /></Relationships>
</file>

<file path=xl/drawings/_rels/drawing1.xml.rels>&#65279;<?xml version="1.0" encoding="utf-8"?><Relationships xmlns="http://schemas.openxmlformats.org/package/2006/relationships"><Relationship Type="http://schemas.openxmlformats.org/officeDocument/2006/relationships/image" Target="/xl/media/image.png" Id="R0ac22747df704167" /></Relationships>
</file>

<file path=xl/drawings/_rels/drawing2.xml.rels>&#65279;<?xml version="1.0" encoding="utf-8"?><Relationships xmlns="http://schemas.openxmlformats.org/package/2006/relationships"><Relationship Type="http://schemas.openxmlformats.org/officeDocument/2006/relationships/image" Target="/xl/media/image2.png" Id="R3453b15936734eb5" /></Relationships>
</file>

<file path=xl/drawings/_rels/drawing3.xml.rels>&#65279;<?xml version="1.0" encoding="utf-8"?><Relationships xmlns="http://schemas.openxmlformats.org/package/2006/relationships"><Relationship Type="http://schemas.openxmlformats.org/officeDocument/2006/relationships/image" Target="/xl/media/image3.png" Id="Rb1df96b728c3461d" /></Relationships>
</file>

<file path=xl/drawings/_rels/drawing4.xml.rels>&#65279;<?xml version="1.0" encoding="utf-8"?><Relationships xmlns="http://schemas.openxmlformats.org/package/2006/relationships"><Relationship Type="http://schemas.openxmlformats.org/officeDocument/2006/relationships/image" Target="/xl/media/image4.png" Id="R15613a9810384eb8" /></Relationships>
</file>

<file path=xl/drawings/_rels/drawing5.xml.rels>&#65279;<?xml version="1.0" encoding="utf-8"?><Relationships xmlns="http://schemas.openxmlformats.org/package/2006/relationships"><Relationship Type="http://schemas.openxmlformats.org/officeDocument/2006/relationships/image" Target="/xl/media/image5.png" Id="R6d7ec9e6c8194742" /></Relationships>
</file>

<file path=xl/drawings/drawing1.xml><?xml version="1.0" encoding="utf-8"?>
<xdr:wsDr xmlns:xdr="http://schemas.openxmlformats.org/drawingml/2006/spreadsheetDrawing">
  <xdr:twoCellAnchor editAs="oneCell">
    <xdr:from>
      <xdr:col>2</xdr:col>
      <xdr:colOff>0</xdr:colOff>
      <xdr:row>2</xdr:row>
      <xdr:rowOff>0</xdr:rowOff>
    </xdr:from>
    <xdr:to>
      <xdr:col>5</xdr:col>
      <xdr:colOff>278422</xdr:colOff>
      <xdr:row>3</xdr:row>
      <xdr:rowOff>310515</xdr:rowOff>
    </xdr:to>
    <xdr:pic>
      <xdr:nvPicPr>
        <xdr:cNvPr id="1" name="/xl/media/image.png"/>
        <xdr:cNvPicPr>
          <a:picLocks xmlns:a="http://schemas.openxmlformats.org/drawingml/2006/main" noChangeAspect="1"/>
        </xdr:cNvPicPr>
      </xdr:nvPicPr>
      <xdr:blipFill>
        <a:blip xmlns:r="http://schemas.openxmlformats.org/officeDocument/2006/relationships" xmlns:a="http://schemas.openxmlformats.org/drawingml/2006/main" r:embed="R0ac22747df704167"/>
        <a:stretch xmlns:a="http://schemas.openxmlformats.org/drawingml/2006/main">
          <a:fillRect/>
        </a:stretch>
      </xdr:blipFill>
      <xdr:spPr>
        <a:prstGeom xmlns:a="http://schemas.openxmlformats.org/drawingml/2006/main" prst="rect"/>
      </xdr:spPr>
    </xdr:pic>
    <xdr:clientData/>
  </xdr:twoCellAnchor>
</xdr:wsDr>
</file>

<file path=xl/drawings/drawing2.xml><?xml version="1.0" encoding="utf-8"?>
<xdr:wsDr xmlns:xdr="http://schemas.openxmlformats.org/drawingml/2006/spreadsheetDrawing">
  <xdr:twoCellAnchor editAs="oneCell">
    <xdr:from>
      <xdr:col>11</xdr:col>
      <xdr:colOff>0</xdr:colOff>
      <xdr:row>0</xdr:row>
      <xdr:rowOff>0</xdr:rowOff>
    </xdr:from>
    <xdr:to>
      <xdr:col>14</xdr:col>
      <xdr:colOff>278422</xdr:colOff>
      <xdr:row>2</xdr:row>
      <xdr:rowOff>62865</xdr:rowOff>
    </xdr:to>
    <xdr:pic>
      <xdr:nvPicPr>
        <xdr:cNvPr id="1" name="/xl/media/image2.png"/>
        <xdr:cNvPicPr>
          <a:picLocks xmlns:a="http://schemas.openxmlformats.org/drawingml/2006/main" noChangeAspect="1"/>
        </xdr:cNvPicPr>
      </xdr:nvPicPr>
      <xdr:blipFill>
        <a:blip xmlns:r="http://schemas.openxmlformats.org/officeDocument/2006/relationships" xmlns:a="http://schemas.openxmlformats.org/drawingml/2006/main" r:embed="R3453b15936734eb5"/>
        <a:stretch xmlns:a="http://schemas.openxmlformats.org/drawingml/2006/main">
          <a:fillRect/>
        </a:stretch>
      </xdr:blipFill>
      <xdr:spPr>
        <a:prstGeom xmlns:a="http://schemas.openxmlformats.org/drawingml/2006/main" prst="rect"/>
      </xdr:spPr>
    </xdr:pic>
    <xdr:clientData/>
  </xdr:twoCellAnchor>
</xdr:wsDr>
</file>

<file path=xl/drawings/drawing3.xml><?xml version="1.0" encoding="utf-8"?>
<xdr:wsDr xmlns:xdr="http://schemas.openxmlformats.org/drawingml/2006/spreadsheetDrawing">
  <xdr:twoCellAnchor editAs="oneCell">
    <xdr:from>
      <xdr:col>13</xdr:col>
      <xdr:colOff>0</xdr:colOff>
      <xdr:row>0</xdr:row>
      <xdr:rowOff>0</xdr:rowOff>
    </xdr:from>
    <xdr:to>
      <xdr:col>15</xdr:col>
      <xdr:colOff>402247</xdr:colOff>
      <xdr:row>2</xdr:row>
      <xdr:rowOff>62865</xdr:rowOff>
    </xdr:to>
    <xdr:pic>
      <xdr:nvPicPr>
        <xdr:cNvPr id="1" name="/xl/media/image3.png"/>
        <xdr:cNvPicPr>
          <a:picLocks xmlns:a="http://schemas.openxmlformats.org/drawingml/2006/main" noChangeAspect="1"/>
        </xdr:cNvPicPr>
      </xdr:nvPicPr>
      <xdr:blipFill>
        <a:blip xmlns:r="http://schemas.openxmlformats.org/officeDocument/2006/relationships" xmlns:a="http://schemas.openxmlformats.org/drawingml/2006/main" r:embed="Rb1df96b728c3461d"/>
        <a:stretch xmlns:a="http://schemas.openxmlformats.org/drawingml/2006/main">
          <a:fillRect/>
        </a:stretch>
      </xdr:blipFill>
      <xdr:spPr>
        <a:prstGeom xmlns:a="http://schemas.openxmlformats.org/drawingml/2006/main" prst="rect"/>
      </xdr:spPr>
    </xdr:pic>
    <xdr:clientData/>
  </xdr:twoCellAnchor>
</xdr:wsDr>
</file>

<file path=xl/drawings/drawing4.xml><?xml version="1.0" encoding="utf-8"?>
<xdr:wsDr xmlns:xdr="http://schemas.openxmlformats.org/drawingml/2006/spreadsheetDrawing">
  <xdr:twoCellAnchor editAs="oneCell">
    <xdr:from>
      <xdr:col>12</xdr:col>
      <xdr:colOff>0</xdr:colOff>
      <xdr:row>0</xdr:row>
      <xdr:rowOff>0</xdr:rowOff>
    </xdr:from>
    <xdr:to>
      <xdr:col>13</xdr:col>
      <xdr:colOff>1011847</xdr:colOff>
      <xdr:row>2</xdr:row>
      <xdr:rowOff>62865</xdr:rowOff>
    </xdr:to>
    <xdr:pic>
      <xdr:nvPicPr>
        <xdr:cNvPr id="1" name="/xl/media/image4.png"/>
        <xdr:cNvPicPr>
          <a:picLocks xmlns:a="http://schemas.openxmlformats.org/drawingml/2006/main" noChangeAspect="1"/>
        </xdr:cNvPicPr>
      </xdr:nvPicPr>
      <xdr:blipFill>
        <a:blip xmlns:r="http://schemas.openxmlformats.org/officeDocument/2006/relationships" xmlns:a="http://schemas.openxmlformats.org/drawingml/2006/main" r:embed="R15613a9810384eb8"/>
        <a:stretch xmlns:a="http://schemas.openxmlformats.org/drawingml/2006/main">
          <a:fillRect/>
        </a:stretch>
      </xdr:blipFill>
      <xdr:spPr>
        <a:prstGeom xmlns:a="http://schemas.openxmlformats.org/drawingml/2006/main" prst="rect"/>
      </xdr:spPr>
    </xdr:pic>
    <xdr:clientData/>
  </xdr:twoCellAnchor>
</xdr:wsDr>
</file>

<file path=xl/drawings/drawing5.xml><?xml version="1.0" encoding="utf-8"?>
<xdr:wsDr xmlns:xdr="http://schemas.openxmlformats.org/drawingml/2006/spreadsheetDrawing">
  <xdr:twoCellAnchor editAs="oneCell">
    <xdr:from>
      <xdr:col>10</xdr:col>
      <xdr:colOff>0</xdr:colOff>
      <xdr:row>0</xdr:row>
      <xdr:rowOff>0</xdr:rowOff>
    </xdr:from>
    <xdr:to>
      <xdr:col>11</xdr:col>
      <xdr:colOff>1145197</xdr:colOff>
      <xdr:row>2</xdr:row>
      <xdr:rowOff>62865</xdr:rowOff>
    </xdr:to>
    <xdr:pic>
      <xdr:nvPicPr>
        <xdr:cNvPr id="1" name="/xl/media/image5.png"/>
        <xdr:cNvPicPr>
          <a:picLocks xmlns:a="http://schemas.openxmlformats.org/drawingml/2006/main" noChangeAspect="1"/>
        </xdr:cNvPicPr>
      </xdr:nvPicPr>
      <xdr:blipFill>
        <a:blip xmlns:r="http://schemas.openxmlformats.org/officeDocument/2006/relationships" xmlns:a="http://schemas.openxmlformats.org/drawingml/2006/main" r:embed="R6d7ec9e6c8194742"/>
        <a:stretch xmlns:a="http://schemas.openxmlformats.org/drawingml/2006/main">
          <a:fillRect/>
        </a:stretch>
      </xdr:blipFill>
      <xdr:spPr>
        <a:prstGeom xmlns:a="http://schemas.openxmlformats.org/drawingml/2006/main" prst="rec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443a4edec1cb4773" /></Relationships>
</file>

<file path=xl/worksheets/_rels/sheet2.xml.rels>&#65279;<?xml version="1.0" encoding="utf-8"?><Relationships xmlns="http://schemas.openxmlformats.org/package/2006/relationships"><Relationship Type="http://schemas.openxmlformats.org/officeDocument/2006/relationships/drawing" Target="/xl/drawings/drawing2.xml" Id="Rb08dd3325be4481a" /></Relationships>
</file>

<file path=xl/worksheets/_rels/sheet3.xml.rels>&#65279;<?xml version="1.0" encoding="utf-8"?><Relationships xmlns="http://schemas.openxmlformats.org/package/2006/relationships"><Relationship Type="http://schemas.openxmlformats.org/officeDocument/2006/relationships/drawing" Target="/xl/drawings/drawing3.xml" Id="Re1377382970349b9" /></Relationships>
</file>

<file path=xl/worksheets/_rels/sheet4.xml.rels>&#65279;<?xml version="1.0" encoding="utf-8"?><Relationships xmlns="http://schemas.openxmlformats.org/package/2006/relationships"><Relationship Type="http://schemas.openxmlformats.org/officeDocument/2006/relationships/drawing" Target="/xl/drawings/drawing4.xml" Id="Raa043f6ff46a4017" /></Relationships>
</file>

<file path=xl/worksheets/_rels/sheet5.xml.rels>&#65279;<?xml version="1.0" encoding="utf-8"?><Relationships xmlns="http://schemas.openxmlformats.org/package/2006/relationships"><Relationship Type="http://schemas.openxmlformats.org/officeDocument/2006/relationships/drawing" Target="/xl/drawings/drawing5.xml" Id="R2e20fde116c944a1" /></Relationships>
</file>

<file path=xl/worksheets/sheet1.xml><?xml version="1.0" encoding="utf-8"?>
<x:worksheet xmlns:x="http://schemas.openxmlformats.org/spreadsheetml/2006/main">
  <x:sheetFormatPr baseColWidth="10" defaultColWidth="8.88671875" defaultRowHeight="14.399999618530273"/>
  <x:cols>
    <x:col min="1" max="1" width="114.33203125" style="2" customWidth="1"/>
    <x:col min="2" max="2" width="110" style="2" customWidth="1"/>
    <x:col min="3" max="16384" width="8.88671875" style="2" customWidth="0"/>
  </x:cols>
  <x:sheetData>
    <x:row r="1" ht="21">
      <x:c r="A1" s="5" t="str">
        <x:v>SALES COMMISSION WORKBOOK — QUICK OPERATING GUIDE</x:v>
      </x:c>
    </x:row>
    <x:row r="3" ht="15.600000381469727">
      <x:c r="A3" s="3" t="str">
        <x:v>Quick start (one minute)</x:v>
      </x:c>
    </x:row>
    <x:row r="4" ht="72">
      <x:c r="A4" s="4" t="str">
        <x:v>1. Open the model you intend to use (1, 2, or 3).
2. Enter the Commission Pool inputs (yellow cells).
3. Set model parameters (yellow cells).
4. Enter each sale in the Sales Log (one row per invoice or order).
5. Review CONTROL: compare Total Commissions with Payable Pool before payment.</x:v>
      </x:c>
    </x:row>
    <x:row r="6" ht="15.600000381469727">
      <x:c r="A6" s="3" t="str">
        <x:v>Color key</x:v>
      </x:c>
    </x:row>
    <x:row r="7" ht="43.20000076293945">
      <x:c r="A7" s="4" t="str">
        <x:v>Yellow = editable input. Gray = automatic calculation: do not edit. Green = key result to review.</x:v>
      </x:c>
    </x:row>
    <x:row r="9" ht="15.600000381469727">
      <x:c r="A9" s="3" t="str">
        <x:v>Complete the Commission Pool (financial ceiling)</x:v>
      </x:c>
    </x:row>
    <x:row r="10" ht="100.80000305175781">
      <x:c r="A10" s="4" t="str">
        <x:v>Enter tax-exclusive sales, COGS, variable costs, allocated fixed costs and target profit. Optionally set the collected share (B2B) and subscription eligibility share. Available Pool = Gross Profit − Variable Costs − Allocated Fixed Costs − Target Profit. Payable Pool = Available Pool × collection factor × eligibility factor.</x:v>
      </x:c>
    </x:row>
    <x:row r="12" ht="15.600000381469727">
      <x:c r="A12" s="3" t="str">
        <x:v>CONTROL — check before making payments</x:v>
      </x:c>
    </x:row>
    <x:row r="13" ht="115.19999694824219">
      <x:c r="A13" s="4" t="str">
        <x:v>CONTROL compares total calculated commissions with the payable pool. If exceeded, check the Sales Log and underlying costs first; then review the commission rules. Do not approve payments solely because individual commissions appear reasonable.</x:v>
      </x:c>
    </x:row>
    <x:row r="15" ht="15.600000381469727">
      <x:c r="A15" s="3" t="str">
        <x:v>Sales reps — consistent identifiers</x:v>
      </x:c>
    </x:row>
    <x:row r="16" ht="86.4000015258789">
      <x:c r="A16" s="4" t="str">
        <x:v>Always use the same sales rep identifier (for example, V001 - Ana Perez). Do not leave a commissioned transaction without a rep. Filter the Sales Log to summarize commissions by rep; use a pivot table if available.</x:v>
      </x:c>
    </x:row>
    <x:row r="18" ht="15.600000381469727">
      <x:c r="A18" s="3" t="str">
        <x:v>Subscription eligibility rule</x:v>
      </x:c>
    </x:row>
    <x:row r="19" ht="43.20000076293945">
      <x:c r="A19" s="4" t="str">
        <x:v>For subscription transactions that require a minimum active period, Active after X days (Yes/No) must be set. Yes = verified eligible; No = ineligible or unverified, which blocks the commission. Leave blank only when the eligibility rule does not apply.</x:v>
      </x:c>
    </x:row>
  </x:sheetData>
  <x:pageMargins left="0.7" right="0.7" top="0.75" bottom="0.75" header="0.3" footer="0.3"/>
  <x:drawing xmlns:r="http://schemas.openxmlformats.org/officeDocument/2006/relationships" r:id="R443a4edec1cb4773"/>
</x:worksheet>
</file>

<file path=xl/worksheets/sheet2.xml><?xml version="1.0" encoding="utf-8"?>
<x:worksheet xmlns:x="http://schemas.openxmlformats.org/spreadsheetml/2006/main">
  <x:sheetFormatPr baseColWidth="10" defaultColWidth="8.88671875" defaultRowHeight="14.399999618530273"/>
  <x:cols>
    <x:col min="1" max="1" width="30" style="2" customWidth="1"/>
    <x:col min="2" max="2" width="110" style="2" customWidth="1"/>
    <x:col min="3" max="16384" width="8.88671875" style="2" customWidth="0"/>
  </x:cols>
  <x:sheetData>
    <x:row r="1" ht="21">
      <x:c r="A1" s="1" t="str">
        <x:v>Glossary</x:v>
      </x:c>
    </x:row>
    <x:row r="2">
      <x:c r="A2" s="6" t="str">
        <x:v>Term</x:v>
      </x:c>
      <x:c r="B2" s="6" t="str">
        <x:v>Plain-language definition</x:v>
      </x:c>
    </x:row>
    <x:row r="3">
      <x:c r="A3" s="7" t="str">
        <x:v>COGS / Cost</x:v>
      </x:c>
      <x:c r="B3" s="7" t="str">
        <x:v>Cost of goods or services sold; excludes fixed overhead.</x:v>
      </x:c>
    </x:row>
    <x:row r="4">
      <x:c r="A4" s="7" t="str">
        <x:v>Gross profit</x:v>
      </x:c>
      <x:c r="B4" s="7" t="str">
        <x:v>Net sales less COGS, before variable and fixed operating costs.</x:v>
      </x:c>
    </x:row>
    <x:row r="5">
      <x:c r="A5" s="7" t="str">
        <x:v>Variable costs</x:v>
      </x:c>
      <x:c r="B5" s="7" t="str">
        <x:v>Costs that change with sales, such as payment fees, variable shipping or packaging.</x:v>
      </x:c>
    </x:row>
    <x:row r="6">
      <x:c r="A6" s="7" t="str">
        <x:v>Allocated fixed costs</x:v>
      </x:c>
      <x:c r="B6" s="7" t="str">
        <x:v>Period overhead such as rent, base salaries and software licenses.</x:v>
      </x:c>
    </x:row>
    <x:row r="7">
      <x:c r="A7" s="7" t="str">
        <x:v>Target profit</x:v>
      </x:c>
      <x:c r="B7" s="7" t="str">
        <x:v>Minimum profit the business intends to retain before commissions.</x:v>
      </x:c>
    </x:row>
    <x:row r="8">
      <x:c r="A8" s="7" t="str">
        <x:v>Commission pool</x:v>
      </x:c>
      <x:c r="B8" s="7" t="str">
        <x:v>Financial ceiling available for commission payments during a period.</x:v>
      </x:c>
    </x:row>
    <x:row r="9">
      <x:c r="A9" s="7" t="str">
        <x:v>Margin safeguard</x:v>
      </x:c>
      <x:c r="B9" s="7" t="str">
        <x:v>Minimum gross margin percentage below which a sale earns no commission.</x:v>
      </x:c>
    </x:row>
    <x:row r="10">
      <x:c r="A10" s="7" t="str">
        <x:v>Credit note</x:v>
      </x:c>
      <x:c r="B10" s="7" t="str">
        <x:v>A current-period adjustment for a return, cancellation or subsequent discount.</x:v>
      </x:c>
    </x:row>
    <x:row r="11">
      <x:c r="A11" s="7" t="str">
        <x:v>Clawback adjustment</x:v>
      </x:c>
      <x:c r="B11" s="7" t="str">
        <x:v>A later-period deduction when commission was already paid on a reversed sale.</x:v>
      </x:c>
    </x:row>
    <x:row r="12">
      <x:c r="A12" s="7" t="str">
        <x:v>% collected (B2B)</x:v>
      </x:c>
      <x:c r="B12" s="7" t="str">
        <x:v>Optional factor linking the commission calculation to amounts actually collected.</x:v>
      </x:c>
    </x:row>
    <x:row r="13">
      <x:c r="A13" s="7" t="str">
        <x:v>Active after X days</x:v>
      </x:c>
      <x:c r="B13" s="7" t="str">
        <x:v>Subscription eligibility check. An unverified subscription must be marked No.</x:v>
      </x:c>
    </x:row>
  </x:sheetData>
  <x:pageMargins left="0.7" right="0.7" top="0.75" bottom="0.75" header="0.3" footer="0.3"/>
  <x:drawing xmlns:r="http://schemas.openxmlformats.org/officeDocument/2006/relationships" r:id="Rb08dd3325be4481a"/>
</x:worksheet>
</file>

<file path=xl/worksheets/sheet3.xml><?xml version="1.0" encoding="utf-8"?>
<x:worksheet xmlns:x="http://schemas.openxmlformats.org/spreadsheetml/2006/main">
  <x:sheetFormatPr baseColWidth="10" defaultColWidth="8.88671875" defaultRowHeight="14.399999618530273"/>
  <x:cols>
    <x:col min="1" max="1" width="23.77734375" style="2" customWidth="1"/>
    <x:col min="2" max="2" width="18" style="2" customWidth="1"/>
    <x:col min="3" max="3" width="14" style="2" customWidth="1"/>
    <x:col min="4" max="4" width="23" style="2" hidden="0" customWidth="1"/>
    <x:col min="5" max="5" width="29" style="2" hidden="0" customWidth="1"/>
    <x:col min="6" max="6" width="16" style="2" customWidth="1"/>
    <x:col min="7" max="7" width="18" style="2" customWidth="1"/>
    <x:col min="8" max="9" width="16" style="2" customWidth="1"/>
    <x:col min="10" max="10" width="12" style="2" customWidth="1"/>
    <x:col min="11" max="11" width="14" style="2" customWidth="1"/>
    <x:col min="12" max="12" width="20" style="2" customWidth="1"/>
    <x:col min="13" max="14" width="16" style="2" customWidth="1"/>
    <x:col min="15" max="16384" width="8.88671875" style="2" customWidth="0"/>
    <x:col min="15" max="15" width="24" hidden="0" customWidth="1"/>
  </x:cols>
  <x:sheetData>
    <x:row r="1" ht="21">
      <x:c r="A1" s="5" t="str">
        <x:v>Model 1 - Sales</x:v>
      </x:c>
      <x:c r="B1" s="13"/>
      <x:c r="C1" s="13"/>
      <x:c r="D1" s="13"/>
      <x:c r="E1" s="13"/>
      <x:c r="F1" s="13"/>
    </x:row>
    <x:row r="2">
      <x:c r="B2" s="13"/>
      <x:c r="C2" s="13"/>
      <x:c r="D2" s="13"/>
      <x:c r="E2" s="13"/>
      <x:c r="F2" s="13"/>
    </x:row>
    <x:row r="3" ht="15.600000381469727">
      <x:c r="A3" s="3" t="str">
        <x:v>Setup</x:v>
      </x:c>
      <x:c r="B3" s="13"/>
      <x:c r="C3" s="13"/>
      <x:c r="D3" s="13"/>
      <x:c r="E3" s="13"/>
      <x:c r="F3" s="13"/>
    </x:row>
    <x:row r="4">
      <x:c r="A4" s="8" t="str">
        <x:v>Company / Business Unit</x:v>
      </x:c>
      <x:c r="B4" s="14"/>
      <x:c r="C4" s="13"/>
      <x:c r="D4" s="13"/>
      <x:c r="E4" s="13"/>
      <x:c r="F4" s="13"/>
    </x:row>
    <x:row r="5">
      <x:c r="A5" s="8" t="str">
        <x:v>Period (month)</x:v>
      </x:c>
      <x:c r="B5" s="14"/>
      <x:c r="C5" s="13"/>
      <x:c r="D5" s="13"/>
      <x:c r="E5" s="13"/>
      <x:c r="F5" s="13"/>
    </x:row>
    <x:row r="6">
      <x:c r="A6" s="8" t="str">
        <x:v>Currency</x:v>
      </x:c>
      <x:c r="B6" s="14"/>
      <x:c r="C6" s="13"/>
      <x:c r="D6" s="13"/>
      <x:c r="E6" s="13"/>
      <x:c r="F6" s="13"/>
    </x:row>
    <x:row r="7">
      <x:c r="B7" s="13"/>
      <x:c r="C7" s="13"/>
      <x:c r="D7" s="13"/>
      <x:c r="E7" s="13"/>
      <x:c r="F7" s="13"/>
    </x:row>
    <x:row r="8" ht="41.400001525878906">
      <x:c r="A8" s="9" t="str">
        <x:v>Recommended workflow: Pool → Parameters → Sales Log → CONTROL.</x:v>
      </x:c>
      <x:c r="B8" s="13"/>
      <x:c r="C8" s="13"/>
      <x:c r="D8" s="13"/>
      <x:c r="E8" s="13"/>
      <x:c r="F8" s="13"/>
    </x:row>
    <x:row r="9">
      <x:c r="B9" s="13"/>
      <x:c r="C9" s="13"/>
      <x:c r="D9" s="13"/>
      <x:c r="E9" s="13"/>
      <x:c r="F9" s="13"/>
    </x:row>
    <x:row r="10" ht="15.600000381469727">
      <x:c r="A10" s="3" t="str">
        <x:v>Commission Pool (limit)</x:v>
      </x:c>
      <x:c r="B10" s="13"/>
      <x:c r="C10" s="13"/>
      <x:c r="D10" s="15" t="str">
        <x:v>CONTROL</x:v>
      </x:c>
      <x:c r="E10" s="13"/>
      <x:c r="F10" s="13"/>
    </x:row>
    <x:row r="11" ht="28.799999237060547">
      <x:c r="A11" s="8" t="str">
        <x:v>Total sales (excluding tax)</x:v>
      </x:c>
      <x:c r="B11" s="16">
        <x:v>100000</x:v>
      </x:c>
      <x:c r="C11" s="13"/>
      <x:c r="D11" s="17" t="str">
        <x:v>Total Commissions</x:v>
      </x:c>
      <x:c r="E11" s="18" t="n">
        <x:f>SUM($N$30:$N$229)</x:f>
        <x:v>50</x:v>
      </x:c>
      <x:c r="F11" s="13"/>
    </x:row>
    <x:row r="12">
      <x:c r="A12" s="8" t="str">
        <x:v>COGS / Total Cost</x:v>
      </x:c>
      <x:c r="B12" s="16">
        <x:v>65000</x:v>
      </x:c>
      <x:c r="C12" s="13"/>
      <x:c r="D12" s="17" t="str">
        <x:v>Payable Pool</x:v>
      </x:c>
      <x:c r="E12" s="18" t="n">
        <x:f>B20</x:f>
        <x:v>5000</x:v>
      </x:c>
      <x:c r="F12" s="13"/>
    </x:row>
    <x:row r="13">
      <x:c r="A13" s="8" t="str">
        <x:v>Gross Profit</x:v>
      </x:c>
      <x:c r="B13" s="18" t="n">
        <x:f>B11-B12</x:f>
        <x:v>35000</x:v>
      </x:c>
      <x:c r="C13" s="13"/>
      <x:c r="D13" s="17" t="str">
        <x:v>Exceeds Pool?</x:v>
      </x:c>
      <x:c r="E13" s="19" t="str">
        <x:f>IF(E11&gt;E12,"YES — REVIEW","NO")</x:f>
        <x:v>NO</x:v>
      </x:c>
      <x:c r="F13" s="13"/>
    </x:row>
    <x:row r="14">
      <x:c r="A14" s="8" t="str">
        <x:v>Variable Costs</x:v>
      </x:c>
      <x:c r="B14" s="16">
        <x:v>3000</x:v>
      </x:c>
      <x:c r="C14" s="13"/>
      <x:c r="D14" s="13" t="str">
        <x:v>Input checks</x:v>
      </x:c>
      <x:c r="E14" s="13" t="n">
        <x:f>COUNTIF(O30:O229,"MISSING INFO")+COUNTIF(O30:O229,"CHECK INPUTS")+COUNTIF(O30:O229,"DUPLICATE ID")+COUNTIF(O30:O229,"CHECK ELIGIBILITY")</x:f>
        <x:v>0</x:v>
      </x:c>
      <x:c r="F14" s="13"/>
    </x:row>
    <x:row r="15">
      <x:c r="A15" s="8" t="str">
        <x:v>Allocated Fixed Costs</x:v>
      </x:c>
      <x:c r="B15" s="16">
        <x:v>25000</x:v>
      </x:c>
      <x:c r="C15" s="13"/>
      <x:c r="D15" s="13" t="str">
        <x:v>Blocked / ineligible</x:v>
      </x:c>
      <x:c r="E15" s="13" t="n">
        <x:f>COUNTIF(O30:O229,"INELIGIBLE")</x:f>
        <x:v>0</x:v>
      </x:c>
      <x:c r="F15" s="13"/>
    </x:row>
    <x:row r="16">
      <x:c r="A16" s="8" t="str">
        <x:v>Target Profit</x:v>
      </x:c>
      <x:c r="B16" s="16">
        <x:v>2000</x:v>
      </x:c>
      <x:c r="C16" s="13"/>
      <x:c r="D16" s="13" t="str">
        <x:v>Plan status</x:v>
      </x:c>
      <x:c r="E16" s="13" t="str">
        <x:f>IF(OR(OR(NOT(ISNUMBER(B11)),NOT(ISNUMBER(B12)),NOT(ISNUMBER(B14)),NOT(ISNUMBER(B15)),NOT(ISNUMBER(B16)),MIN(B11,B12,B14,B15,B16)&lt;0),OR(AND(B18&lt;&gt;"",OR(NOT(ISNUMBER(B18)),B18&lt;0,B18&gt;1)),AND(B19&lt;&gt;"",OR(NOT(ISNUMBER(B19)),B19&lt;0,B19&gt;1))),B17&lt;0,OR(NOT(ISNUMBER(B23)),NOT(ISNUMBER(B24)),B23&lt;0,B23&gt;1,B24&lt;0,B24&gt;1),E14&gt;0),"REVIEW — DO NOT PAY",IF(E11&gt;E12,"EXCEEDS POOL — DO NOT PAY","READY FOR REVIEW"))</x:f>
        <x:v>READY FOR REVIEW</x:v>
      </x:c>
      <x:c r="F16" s="13"/>
    </x:row>
    <x:row r="17">
      <x:c r="A17" s="8" t="str">
        <x:v>Available Pool</x:v>
      </x:c>
      <x:c r="B17" s="18" t="n">
        <x:f>B13-B14-(B15+B16)</x:f>
        <x:v>5000</x:v>
      </x:c>
      <x:c r="C17" s="13"/>
      <x:c r="D17" s="13"/>
      <x:c r="E17" s="13"/>
      <x:c r="F17" s="13"/>
    </x:row>
    <x:row r="18" ht="28.799999237060547">
      <x:c r="A18" s="8" t="str">
        <x:v>Collected in period (B2B) %</x:v>
      </x:c>
      <x:c r="B18" s="20">
        <x:v>1</x:v>
      </x:c>
      <x:c r="C18" s="13"/>
      <x:c r="D18" s="13"/>
      <x:c r="E18" s="13"/>
      <x:c r="F18" s="13"/>
    </x:row>
    <x:row r="19" ht="28.799999237060547">
      <x:c r="A19" s="8" t="str">
        <x:v>Eligible after X days (subscriptions) %</x:v>
      </x:c>
      <x:c r="B19" s="20">
        <x:v>1</x:v>
      </x:c>
      <x:c r="C19" s="13"/>
      <x:c r="D19" s="13"/>
      <x:c r="E19" s="13"/>
      <x:c r="F19" s="13"/>
    </x:row>
    <x:row r="20" ht="28.799999237060547">
      <x:c r="A20" s="8" t="str">
        <x:v>Payable Pool (after controls)</x:v>
      </x:c>
      <x:c r="B20" s="21" t="n">
        <x:f>B17*IF(B18="",1,B18)*IF(B19="",1,B19)</x:f>
        <x:v>5000</x:v>
      </x:c>
      <x:c r="C20" s="13"/>
      <x:c r="D20" s="13"/>
      <x:c r="E20" s="13"/>
      <x:c r="F20" s="13"/>
    </x:row>
    <x:row r="21">
      <x:c r="B21" s="13"/>
      <x:c r="C21" s="13"/>
      <x:c r="D21" s="13"/>
      <x:c r="E21" s="13"/>
      <x:c r="F21" s="13"/>
    </x:row>
    <x:row r="22" ht="15.600000381469727">
      <x:c r="A22" s="3" t="str">
        <x:v>Model Parameters</x:v>
      </x:c>
      <x:c r="B22" s="13"/>
      <x:c r="C22" s="13"/>
      <x:c r="D22" s="13"/>
      <x:c r="E22" s="13"/>
      <x:c r="F22" s="13"/>
    </x:row>
    <x:row r="23">
      <x:c r="A23" s="8" t="str">
        <x:v>Commission rate on sales</x:v>
      </x:c>
      <x:c r="B23" s="20">
        <x:v>0.02</x:v>
      </x:c>
      <x:c r="C23" s="13"/>
      <x:c r="D23" s="13"/>
      <x:c r="E23" s="13"/>
      <x:c r="F23" s="13"/>
    </x:row>
    <x:row r="24" ht="28.799999237060547">
      <x:c r="A24" s="8" t="str">
        <x:v>Minimum gross margin % (safeguard)</x:v>
      </x:c>
      <x:c r="B24" s="20">
        <x:v>0.2</x:v>
      </x:c>
      <x:c r="C24" s="13"/>
      <x:c r="D24" s="13"/>
      <x:c r="E24" s="13"/>
      <x:c r="F24" s="13"/>
    </x:row>
    <x:row r="25">
      <x:c r="B25" s="13"/>
      <x:c r="C25" s="13"/>
      <x:c r="D25" s="13"/>
      <x:c r="E25" s="13"/>
      <x:c r="F25" s="13"/>
    </x:row>
    <x:row r="26" ht="15.600000381469727">
      <x:c r="A26" s="3" t="str">
        <x:v>Sales Log — one row per sale, order or invoice</x:v>
      </x:c>
      <x:c r="B26" s="13"/>
      <x:c r="C26" s="13"/>
      <x:c r="D26" s="13"/>
      <x:c r="E26" s="13"/>
      <x:c r="F26" s="13"/>
    </x:row>
    <x:row r="27" ht="55.20000076293945">
      <x:c r="A27" s="9" t="str">
        <x:v>Credit notes reduce sales in the current period. Clawbacks reverse previously paid commissions in a later period.</x:v>
      </x:c>
      <x:c r="B27" s="13"/>
      <x:c r="C27" s="13"/>
      <x:c r="D27" s="13"/>
      <x:c r="E27" s="13"/>
      <x:c r="F27" s="13"/>
    </x:row>
    <x:row r="29" ht="28.799999237060547">
      <x:c r="A29" s="6" t="str">
        <x:v>Date</x:v>
      </x:c>
      <x:c r="B29" s="6" t="str">
        <x:v>Sales Rep</x:v>
      </x:c>
      <x:c r="C29" s="6" t="str">
        <x:v>Channel</x:v>
      </x:c>
      <x:c r="D29" s="6" t="str">
        <x:v>Transaction ID</x:v>
      </x:c>
      <x:c r="E29" s="6" t="str">
        <x:v>Net Sales</x:v>
      </x:c>
      <x:c r="F29" s="6" t="str">
        <x:v>Credit Note</x:v>
      </x:c>
      <x:c r="G29" s="6" t="str">
        <x:v>Commissionable Sales</x:v>
      </x:c>
      <x:c r="H29" s="6" t="str">
        <x:v>COGS</x:v>
      </x:c>
      <x:c r="I29" s="6" t="str">
        <x:v>Gross Margin</x:v>
      </x:c>
      <x:c r="J29" s="6" t="str">
        <x:v>Margin %</x:v>
      </x:c>
      <x:c r="K29" s="6" t="str">
        <x:v>% Collected (B2B)</x:v>
      </x:c>
      <x:c r="L29" s="6" t="str">
        <x:v>Active after X days (Yes/No)</x:v>
      </x:c>
      <x:c r="M29" s="6" t="str">
        <x:v>Clawback Adjustment</x:v>
      </x:c>
      <x:c r="N29" s="6" t="str">
        <x:v>Commission</x:v>
      </x:c>
      <x:c r="O29" t="str">
        <x:v>Validation / Action</x:v>
      </x:c>
    </x:row>
    <x:row r="30">
      <x:c r="A30" s="14" t="s">
        <x:v>0</x:v>
      </x:c>
      <x:c r="B30" s="14" t="str">
        <x:v>V001 - Ana Perez</x:v>
      </x:c>
      <x:c r="C30" s="14" t="str">
        <x:v>Store</x:v>
      </x:c>
      <x:c r="D30" s="14" t="s">
        <x:v>1</x:v>
      </x:c>
      <x:c r="E30" s="22">
        <x:v>1000</x:v>
      </x:c>
      <x:c r="F30" s="22">
        <x:v>0</x:v>
      </x:c>
      <x:c r="G30" s="18" t="n">
        <x:f t="shared" ref="G30:G61" si="0">E30-F30</x:f>
        <x:v>1000</x:v>
      </x:c>
      <x:c r="H30" s="22">
        <x:v>800</x:v>
      </x:c>
      <x:c r="I30" s="18" t="n">
        <x:f t="shared" ref="I30:I61" si="1">G30-H30</x:f>
        <x:v>200</x:v>
      </x:c>
      <x:c r="J30" s="23" t="n">
        <x:f t="shared" ref="J30:J61" si="2">IF(G30=0,0,I30/G30)</x:f>
        <x:v>0.2</x:v>
      </x:c>
      <x:c r="K30" s="24">
        <x:v>1</x:v>
      </x:c>
      <x:c r="L30" s="14" t="str">
        <x:v>Yes</x:v>
      </x:c>
      <x:c r="M30" s="22">
        <x:v>0</x:v>
      </x:c>
      <x:c r="N30" s="25" t="n">
        <x:f t="shared" ref="N30:N61" si="3">IF(O30="","",IF(O30="OK",IF(L30="No",0,IF(J30&gt;=$B$24,G30*$B$23,0)*IF(K30="",1,K30) + M30) ,0))</x:f>
        <x:v>20</x:v>
      </x:c>
      <x:c r="O30" t="str">
        <x:f>IF(COUNTA(A30:F30,H30,K30:M30)=0,"",IF(OR(A30="",B30="",D30="",E30="",H30=""),"MISSING INFO",IF(OR(NOT(ISNUMBER(E30)),NOT(ISNUMBER(F30)),NOT(ISNUMBER(H30)),AND(K30&lt;&gt;"",NOT(ISNUMBER(K30))),AND(M30&lt;&gt;"",NOT(ISNUMBER(M30)))), "CHECK INPUTS",IF(OR(E30&lt;=0,F30&lt;0,F30&gt;E30,H30&lt;0,H30&gt;E30-F30,AND(K30&lt;&gt;"",OR(K30&lt;0,K30&gt;1)),AND(M30&lt;&gt;"",M30&gt;0)), "CHECK INPUTS",IF(COUNTIF($D$30:$D$229,D30)&gt;1,"DUPLICATE ID",IF(AND(L30&lt;&gt;"",L30&lt;&gt;"Yes",L30&lt;&gt;"No"),"CHECK ELIGIBILITY",IF(L30="No","INELIGIBLE","OK")))))))</x:f>
        <x:v>OK</x:v>
      </x:c>
    </x:row>
    <x:row r="31">
      <x:c r="A31" s="14" t="s">
        <x:v>2</x:v>
      </x:c>
      <x:c r="B31" s="14" t="str">
        <x:v>V001 - Ana Perez</x:v>
      </x:c>
      <x:c r="C31" s="14" t="str">
        <x:v>Store</x:v>
      </x:c>
      <x:c r="D31" s="14" t="s">
        <x:v>3</x:v>
      </x:c>
      <x:c r="E31" s="22">
        <x:v>1000</x:v>
      </x:c>
      <x:c r="F31" s="22">
        <x:v>0</x:v>
      </x:c>
      <x:c r="G31" s="18" t="n">
        <x:f t="shared" si="0">E31-F31</x:f>
        <x:v>1000</x:v>
      </x:c>
      <x:c r="H31" s="22">
        <x:v>850</x:v>
      </x:c>
      <x:c r="I31" s="18" t="n">
        <x:f t="shared" si="1">G31-H31</x:f>
        <x:v>150</x:v>
      </x:c>
      <x:c r="J31" s="23" t="n">
        <x:f t="shared" si="2">IF(G31=0,0,I31/G31)</x:f>
        <x:v>0.15</x:v>
      </x:c>
      <x:c r="K31" s="24">
        <x:v>1</x:v>
      </x:c>
      <x:c r="L31" s="14" t="str">
        <x:v>Yes</x:v>
      </x:c>
      <x:c r="M31" s="22">
        <x:v>0</x:v>
      </x:c>
      <x:c r="N31" s="25" t="n">
        <x:f t="shared" si="3">IF(O31="","",IF(O31="OK",IF(L31="No",0,IF(J31&gt;=$B$24,G31*$B$23,0)*IF(K31="",1,K31) + M31) ,0))</x:f>
        <x:v>0</x:v>
      </x:c>
      <x:c r="O31" t="str">
        <x:f>IF(COUNTA(A31:F31,H31,K31:M31)=0,"",IF(OR(A31="",B31="",D31="",E31="",H31=""),"MISSING INFO",IF(OR(NOT(ISNUMBER(E31)),NOT(ISNUMBER(F31)),NOT(ISNUMBER(H31)),AND(K31&lt;&gt;"",NOT(ISNUMBER(K31))),AND(M31&lt;&gt;"",NOT(ISNUMBER(M31)))), "CHECK INPUTS",IF(OR(E31&lt;=0,F31&lt;0,F31&gt;E31,H31&lt;0,H31&gt;E31-F31,AND(K31&lt;&gt;"",OR(K31&lt;0,K31&gt;1)),AND(M31&lt;&gt;"",M31&gt;0)), "CHECK INPUTS",IF(COUNTIF($D$30:$D$229,D31)&gt;1,"DUPLICATE ID",IF(AND(L31&lt;&gt;"",L31&lt;&gt;"Yes",L31&lt;&gt;"No"),"CHECK ELIGIBILITY",IF(L31="No","INELIGIBLE","OK")))))))</x:f>
        <x:v>OK</x:v>
      </x:c>
    </x:row>
    <x:row r="32">
      <x:c r="A32" s="14" t="s">
        <x:v>4</x:v>
      </x:c>
      <x:c r="B32" s="14" t="str">
        <x:v>V002 - Luis Gomez</x:v>
      </x:c>
      <x:c r="C32" s="14" t="str">
        <x:v>Store</x:v>
      </x:c>
      <x:c r="D32" s="14" t="s">
        <x:v>5</x:v>
      </x:c>
      <x:c r="E32" s="22">
        <x:v>1500</x:v>
      </x:c>
      <x:c r="F32" s="22">
        <x:v>0</x:v>
      </x:c>
      <x:c r="G32" s="18" t="n">
        <x:f t="shared" si="0">E32-F32</x:f>
        <x:v>1500</x:v>
      </x:c>
      <x:c r="H32" s="22">
        <x:v>1100</x:v>
      </x:c>
      <x:c r="I32" s="18" t="n">
        <x:f t="shared" si="1">G32-H32</x:f>
        <x:v>400</x:v>
      </x:c>
      <x:c r="J32" s="23" t="n">
        <x:f t="shared" si="2">IF(G32=0,0,I32/G32)</x:f>
        <x:v>0.26666666666666666</x:v>
      </x:c>
      <x:c r="K32" s="24">
        <x:v>1</x:v>
      </x:c>
      <x:c r="L32" s="14" t="str">
        <x:v>Yes</x:v>
      </x:c>
      <x:c r="M32" s="22">
        <x:v>0</x:v>
      </x:c>
      <x:c r="N32" s="25" t="n">
        <x:f t="shared" si="3">IF(O32="","",IF(O32="OK",IF(L32="No",0,IF(J32&gt;=$B$24,G32*$B$23,0)*IF(K32="",1,K32) + M32) ,0))</x:f>
        <x:v>30</x:v>
      </x:c>
      <x:c r="O32" t="str">
        <x:f>IF(COUNTA(A32:F32,H32,K32:M32)=0,"",IF(OR(A32="",B32="",D32="",E32="",H32=""),"MISSING INFO",IF(OR(NOT(ISNUMBER(E32)),NOT(ISNUMBER(F32)),NOT(ISNUMBER(H32)),AND(K32&lt;&gt;"",NOT(ISNUMBER(K32))),AND(M32&lt;&gt;"",NOT(ISNUMBER(M32)))), "CHECK INPUTS",IF(OR(E32&lt;=0,F32&lt;0,F32&gt;E32,H32&lt;0,H32&gt;E32-F32,AND(K32&lt;&gt;"",OR(K32&lt;0,K32&gt;1)),AND(M32&lt;&gt;"",M32&gt;0)), "CHECK INPUTS",IF(COUNTIF($D$30:$D$229,D32)&gt;1,"DUPLICATE ID",IF(AND(L32&lt;&gt;"",L32&lt;&gt;"Yes",L32&lt;&gt;"No"),"CHECK ELIGIBILITY",IF(L32="No","INELIGIBLE","OK")))))))</x:f>
        <x:v>OK</x:v>
      </x:c>
    </x:row>
    <x:row r="33">
      <x:c r="A33" s="14"/>
      <x:c r="B33" s="14"/>
      <x:c r="C33" s="14"/>
      <x:c r="D33" s="14"/>
      <x:c r="E33" s="22"/>
      <x:c r="F33" s="22"/>
      <x:c r="G33" s="18" t="n">
        <x:f t="shared" si="0">E33-F33</x:f>
        <x:v>0</x:v>
      </x:c>
      <x:c r="H33" s="22"/>
      <x:c r="I33" s="18" t="n">
        <x:f t="shared" si="1">G33-H33</x:f>
        <x:v>0</x:v>
      </x:c>
      <x:c r="J33" s="23" t="n">
        <x:f t="shared" si="2">IF(G33=0,0,I33/G33)</x:f>
        <x:v>0</x:v>
      </x:c>
      <x:c r="K33" s="24"/>
      <x:c r="L33" s="14"/>
      <x:c r="M33" s="22"/>
      <x:c r="N33" s="25" t="str">
        <x:f t="shared" si="3">IF(O33="","",IF(O33="OK",IF(L33="No",0,IF(J33&gt;=$B$24,G33*$B$23,0)*IF(K33="",1,K33) + M33) ,0))</x:f>
      </x:c>
      <x:c r="O33" t="str">
        <x:f>IF(COUNTA(A33:F33,H33,K33:M33)=0,"",IF(OR(A33="",B33="",D33="",E33="",H33=""),"MISSING INFO",IF(OR(NOT(ISNUMBER(E33)),NOT(ISNUMBER(F33)),NOT(ISNUMBER(H33)),AND(K33&lt;&gt;"",NOT(ISNUMBER(K33))),AND(M33&lt;&gt;"",NOT(ISNUMBER(M33)))), "CHECK INPUTS",IF(OR(E33&lt;=0,F33&lt;0,F33&gt;E33,H33&lt;0,H33&gt;E33-F33,AND(K33&lt;&gt;"",OR(K33&lt;0,K33&gt;1)),AND(M33&lt;&gt;"",M33&gt;0)), "CHECK INPUTS",IF(COUNTIF($D$30:$D$229,D33)&gt;1,"DUPLICATE ID",IF(AND(L33&lt;&gt;"",L33&lt;&gt;"Yes",L33&lt;&gt;"No"),"CHECK ELIGIBILITY",IF(L33="No","INELIGIBLE","OK")))))))</x:f>
      </x:c>
    </x:row>
    <x:row r="34">
      <x:c r="A34" s="14"/>
      <x:c r="B34" s="14"/>
      <x:c r="C34" s="14"/>
      <x:c r="D34" s="14"/>
      <x:c r="E34" s="22"/>
      <x:c r="F34" s="22"/>
      <x:c r="G34" s="18" t="n">
        <x:f t="shared" si="0">E34-F34</x:f>
        <x:v>0</x:v>
      </x:c>
      <x:c r="H34" s="22"/>
      <x:c r="I34" s="18" t="n">
        <x:f t="shared" si="1">G34-H34</x:f>
        <x:v>0</x:v>
      </x:c>
      <x:c r="J34" s="23" t="n">
        <x:f t="shared" si="2">IF(G34=0,0,I34/G34)</x:f>
        <x:v>0</x:v>
      </x:c>
      <x:c r="K34" s="24"/>
      <x:c r="L34" s="14"/>
      <x:c r="M34" s="22"/>
      <x:c r="N34" s="25" t="str">
        <x:f t="shared" si="3">IF(O34="","",IF(O34="OK",IF(L34="No",0,IF(J34&gt;=$B$24,G34*$B$23,0)*IF(K34="",1,K34) + M34) ,0))</x:f>
      </x:c>
      <x:c r="O34" t="str">
        <x:f>IF(COUNTA(A34:F34,H34,K34:M34)=0,"",IF(OR(A34="",B34="",D34="",E34="",H34=""),"MISSING INFO",IF(OR(NOT(ISNUMBER(E34)),NOT(ISNUMBER(F34)),NOT(ISNUMBER(H34)),AND(K34&lt;&gt;"",NOT(ISNUMBER(K34))),AND(M34&lt;&gt;"",NOT(ISNUMBER(M34)))), "CHECK INPUTS",IF(OR(E34&lt;=0,F34&lt;0,F34&gt;E34,H34&lt;0,H34&gt;E34-F34,AND(K34&lt;&gt;"",OR(K34&lt;0,K34&gt;1)),AND(M34&lt;&gt;"",M34&gt;0)), "CHECK INPUTS",IF(COUNTIF($D$30:$D$229,D34)&gt;1,"DUPLICATE ID",IF(AND(L34&lt;&gt;"",L34&lt;&gt;"Yes",L34&lt;&gt;"No"),"CHECK ELIGIBILITY",IF(L34="No","INELIGIBLE","OK")))))))</x:f>
      </x:c>
    </x:row>
    <x:row r="35">
      <x:c r="A35" s="14"/>
      <x:c r="B35" s="14"/>
      <x:c r="C35" s="14"/>
      <x:c r="D35" s="14"/>
      <x:c r="E35" s="22"/>
      <x:c r="F35" s="22"/>
      <x:c r="G35" s="18" t="n">
        <x:f t="shared" si="0">E35-F35</x:f>
        <x:v>0</x:v>
      </x:c>
      <x:c r="H35" s="22"/>
      <x:c r="I35" s="18" t="n">
        <x:f t="shared" si="1">G35-H35</x:f>
        <x:v>0</x:v>
      </x:c>
      <x:c r="J35" s="23" t="n">
        <x:f t="shared" si="2">IF(G35=0,0,I35/G35)</x:f>
        <x:v>0</x:v>
      </x:c>
      <x:c r="K35" s="24"/>
      <x:c r="L35" s="14"/>
      <x:c r="M35" s="22"/>
      <x:c r="N35" s="25" t="str">
        <x:f t="shared" si="3">IF(O35="","",IF(O35="OK",IF(L35="No",0,IF(J35&gt;=$B$24,G35*$B$23,0)*IF(K35="",1,K35) + M35) ,0))</x:f>
      </x:c>
      <x:c r="O35" t="str">
        <x:f>IF(COUNTA(A35:F35,H35,K35:M35)=0,"",IF(OR(A35="",B35="",D35="",E35="",H35=""),"MISSING INFO",IF(OR(NOT(ISNUMBER(E35)),NOT(ISNUMBER(F35)),NOT(ISNUMBER(H35)),AND(K35&lt;&gt;"",NOT(ISNUMBER(K35))),AND(M35&lt;&gt;"",NOT(ISNUMBER(M35)))), "CHECK INPUTS",IF(OR(E35&lt;=0,F35&lt;0,F35&gt;E35,H35&lt;0,H35&gt;E35-F35,AND(K35&lt;&gt;"",OR(K35&lt;0,K35&gt;1)),AND(M35&lt;&gt;"",M35&gt;0)), "CHECK INPUTS",IF(COUNTIF($D$30:$D$229,D35)&gt;1,"DUPLICATE ID",IF(AND(L35&lt;&gt;"",L35&lt;&gt;"Yes",L35&lt;&gt;"No"),"CHECK ELIGIBILITY",IF(L35="No","INELIGIBLE","OK")))))))</x:f>
      </x:c>
    </x:row>
    <x:row r="36">
      <x:c r="A36" s="14"/>
      <x:c r="B36" s="14"/>
      <x:c r="C36" s="14"/>
      <x:c r="D36" s="14"/>
      <x:c r="E36" s="22"/>
      <x:c r="F36" s="22"/>
      <x:c r="G36" s="18" t="n">
        <x:f t="shared" si="0">E36-F36</x:f>
        <x:v>0</x:v>
      </x:c>
      <x:c r="H36" s="22"/>
      <x:c r="I36" s="18" t="n">
        <x:f t="shared" si="1">G36-H36</x:f>
        <x:v>0</x:v>
      </x:c>
      <x:c r="J36" s="23" t="n">
        <x:f t="shared" si="2">IF(G36=0,0,I36/G36)</x:f>
        <x:v>0</x:v>
      </x:c>
      <x:c r="K36" s="24"/>
      <x:c r="L36" s="14"/>
      <x:c r="M36" s="22"/>
      <x:c r="N36" s="25" t="str">
        <x:f t="shared" si="3">IF(O36="","",IF(O36="OK",IF(L36="No",0,IF(J36&gt;=$B$24,G36*$B$23,0)*IF(K36="",1,K36) + M36) ,0))</x:f>
      </x:c>
      <x:c r="O36" t="str">
        <x:f>IF(COUNTA(A36:F36,H36,K36:M36)=0,"",IF(OR(A36="",B36="",D36="",E36="",H36=""),"MISSING INFO",IF(OR(NOT(ISNUMBER(E36)),NOT(ISNUMBER(F36)),NOT(ISNUMBER(H36)),AND(K36&lt;&gt;"",NOT(ISNUMBER(K36))),AND(M36&lt;&gt;"",NOT(ISNUMBER(M36)))), "CHECK INPUTS",IF(OR(E36&lt;=0,F36&lt;0,F36&gt;E36,H36&lt;0,H36&gt;E36-F36,AND(K36&lt;&gt;"",OR(K36&lt;0,K36&gt;1)),AND(M36&lt;&gt;"",M36&gt;0)), "CHECK INPUTS",IF(COUNTIF($D$30:$D$229,D36)&gt;1,"DUPLICATE ID",IF(AND(L36&lt;&gt;"",L36&lt;&gt;"Yes",L36&lt;&gt;"No"),"CHECK ELIGIBILITY",IF(L36="No","INELIGIBLE","OK")))))))</x:f>
      </x:c>
    </x:row>
    <x:row r="37">
      <x:c r="A37" s="14"/>
      <x:c r="B37" s="14"/>
      <x:c r="C37" s="14"/>
      <x:c r="D37" s="14"/>
      <x:c r="E37" s="22"/>
      <x:c r="F37" s="22"/>
      <x:c r="G37" s="18" t="n">
        <x:f t="shared" si="0">E37-F37</x:f>
        <x:v>0</x:v>
      </x:c>
      <x:c r="H37" s="22"/>
      <x:c r="I37" s="18" t="n">
        <x:f t="shared" si="1">G37-H37</x:f>
        <x:v>0</x:v>
      </x:c>
      <x:c r="J37" s="23" t="n">
        <x:f t="shared" si="2">IF(G37=0,0,I37/G37)</x:f>
        <x:v>0</x:v>
      </x:c>
      <x:c r="K37" s="24"/>
      <x:c r="L37" s="14"/>
      <x:c r="M37" s="22"/>
      <x:c r="N37" s="25" t="str">
        <x:f t="shared" si="3">IF(O37="","",IF(O37="OK",IF(L37="No",0,IF(J37&gt;=$B$24,G37*$B$23,0)*IF(K37="",1,K37) + M37) ,0))</x:f>
      </x:c>
      <x:c r="O37" t="str">
        <x:f>IF(COUNTA(A37:F37,H37,K37:M37)=0,"",IF(OR(A37="",B37="",D37="",E37="",H37=""),"MISSING INFO",IF(OR(NOT(ISNUMBER(E37)),NOT(ISNUMBER(F37)),NOT(ISNUMBER(H37)),AND(K37&lt;&gt;"",NOT(ISNUMBER(K37))),AND(M37&lt;&gt;"",NOT(ISNUMBER(M37)))), "CHECK INPUTS",IF(OR(E37&lt;=0,F37&lt;0,F37&gt;E37,H37&lt;0,H37&gt;E37-F37,AND(K37&lt;&gt;"",OR(K37&lt;0,K37&gt;1)),AND(M37&lt;&gt;"",M37&gt;0)), "CHECK INPUTS",IF(COUNTIF($D$30:$D$229,D37)&gt;1,"DUPLICATE ID",IF(AND(L37&lt;&gt;"",L37&lt;&gt;"Yes",L37&lt;&gt;"No"),"CHECK ELIGIBILITY",IF(L37="No","INELIGIBLE","OK")))))))</x:f>
      </x:c>
    </x:row>
    <x:row r="38">
      <x:c r="A38" s="14"/>
      <x:c r="B38" s="14"/>
      <x:c r="C38" s="14"/>
      <x:c r="D38" s="14"/>
      <x:c r="E38" s="22"/>
      <x:c r="F38" s="22"/>
      <x:c r="G38" s="18" t="n">
        <x:f t="shared" si="0">E38-F38</x:f>
        <x:v>0</x:v>
      </x:c>
      <x:c r="H38" s="22"/>
      <x:c r="I38" s="18" t="n">
        <x:f t="shared" si="1">G38-H38</x:f>
        <x:v>0</x:v>
      </x:c>
      <x:c r="J38" s="23" t="n">
        <x:f t="shared" si="2">IF(G38=0,0,I38/G38)</x:f>
        <x:v>0</x:v>
      </x:c>
      <x:c r="K38" s="24"/>
      <x:c r="L38" s="14"/>
      <x:c r="M38" s="22"/>
      <x:c r="N38" s="25" t="str">
        <x:f t="shared" si="3">IF(O38="","",IF(O38="OK",IF(L38="No",0,IF(J38&gt;=$B$24,G38*$B$23,0)*IF(K38="",1,K38) + M38) ,0))</x:f>
      </x:c>
      <x:c r="O38" t="str">
        <x:f>IF(COUNTA(A38:F38,H38,K38:M38)=0,"",IF(OR(A38="",B38="",D38="",E38="",H38=""),"MISSING INFO",IF(OR(NOT(ISNUMBER(E38)),NOT(ISNUMBER(F38)),NOT(ISNUMBER(H38)),AND(K38&lt;&gt;"",NOT(ISNUMBER(K38))),AND(M38&lt;&gt;"",NOT(ISNUMBER(M38)))), "CHECK INPUTS",IF(OR(E38&lt;=0,F38&lt;0,F38&gt;E38,H38&lt;0,H38&gt;E38-F38,AND(K38&lt;&gt;"",OR(K38&lt;0,K38&gt;1)),AND(M38&lt;&gt;"",M38&gt;0)), "CHECK INPUTS",IF(COUNTIF($D$30:$D$229,D38)&gt;1,"DUPLICATE ID",IF(AND(L38&lt;&gt;"",L38&lt;&gt;"Yes",L38&lt;&gt;"No"),"CHECK ELIGIBILITY",IF(L38="No","INELIGIBLE","OK")))))))</x:f>
      </x:c>
    </x:row>
    <x:row r="39">
      <x:c r="A39" s="14"/>
      <x:c r="B39" s="14"/>
      <x:c r="C39" s="14"/>
      <x:c r="D39" s="14"/>
      <x:c r="E39" s="22"/>
      <x:c r="F39" s="22"/>
      <x:c r="G39" s="18" t="n">
        <x:f t="shared" si="0">E39-F39</x:f>
        <x:v>0</x:v>
      </x:c>
      <x:c r="H39" s="22"/>
      <x:c r="I39" s="18" t="n">
        <x:f t="shared" si="1">G39-H39</x:f>
        <x:v>0</x:v>
      </x:c>
      <x:c r="J39" s="23" t="n">
        <x:f t="shared" si="2">IF(G39=0,0,I39/G39)</x:f>
        <x:v>0</x:v>
      </x:c>
      <x:c r="K39" s="24"/>
      <x:c r="L39" s="14"/>
      <x:c r="M39" s="22"/>
      <x:c r="N39" s="25" t="str">
        <x:f t="shared" si="3">IF(O39="","",IF(O39="OK",IF(L39="No",0,IF(J39&gt;=$B$24,G39*$B$23,0)*IF(K39="",1,K39) + M39) ,0))</x:f>
      </x:c>
      <x:c r="O39" t="str">
        <x:f>IF(COUNTA(A39:F39,H39,K39:M39)=0,"",IF(OR(A39="",B39="",D39="",E39="",H39=""),"MISSING INFO",IF(OR(NOT(ISNUMBER(E39)),NOT(ISNUMBER(F39)),NOT(ISNUMBER(H39)),AND(K39&lt;&gt;"",NOT(ISNUMBER(K39))),AND(M39&lt;&gt;"",NOT(ISNUMBER(M39)))), "CHECK INPUTS",IF(OR(E39&lt;=0,F39&lt;0,F39&gt;E39,H39&lt;0,H39&gt;E39-F39,AND(K39&lt;&gt;"",OR(K39&lt;0,K39&gt;1)),AND(M39&lt;&gt;"",M39&gt;0)), "CHECK INPUTS",IF(COUNTIF($D$30:$D$229,D39)&gt;1,"DUPLICATE ID",IF(AND(L39&lt;&gt;"",L39&lt;&gt;"Yes",L39&lt;&gt;"No"),"CHECK ELIGIBILITY",IF(L39="No","INELIGIBLE","OK")))))))</x:f>
      </x:c>
    </x:row>
    <x:row r="40">
      <x:c r="A40" s="14"/>
      <x:c r="B40" s="14"/>
      <x:c r="C40" s="14"/>
      <x:c r="D40" s="14"/>
      <x:c r="E40" s="22"/>
      <x:c r="F40" s="22"/>
      <x:c r="G40" s="18" t="n">
        <x:f t="shared" si="0">E40-F40</x:f>
        <x:v>0</x:v>
      </x:c>
      <x:c r="H40" s="22"/>
      <x:c r="I40" s="18" t="n">
        <x:f t="shared" si="1">G40-H40</x:f>
        <x:v>0</x:v>
      </x:c>
      <x:c r="J40" s="23" t="n">
        <x:f t="shared" si="2">IF(G40=0,0,I40/G40)</x:f>
        <x:v>0</x:v>
      </x:c>
      <x:c r="K40" s="24"/>
      <x:c r="L40" s="14"/>
      <x:c r="M40" s="22"/>
      <x:c r="N40" s="25" t="str">
        <x:f t="shared" si="3">IF(O40="","",IF(O40="OK",IF(L40="No",0,IF(J40&gt;=$B$24,G40*$B$23,0)*IF(K40="",1,K40) + M40) ,0))</x:f>
      </x:c>
      <x:c r="O40" t="str">
        <x:f>IF(COUNTA(A40:F40,H40,K40:M40)=0,"",IF(OR(A40="",B40="",D40="",E40="",H40=""),"MISSING INFO",IF(OR(NOT(ISNUMBER(E40)),NOT(ISNUMBER(F40)),NOT(ISNUMBER(H40)),AND(K40&lt;&gt;"",NOT(ISNUMBER(K40))),AND(M40&lt;&gt;"",NOT(ISNUMBER(M40)))), "CHECK INPUTS",IF(OR(E40&lt;=0,F40&lt;0,F40&gt;E40,H40&lt;0,H40&gt;E40-F40,AND(K40&lt;&gt;"",OR(K40&lt;0,K40&gt;1)),AND(M40&lt;&gt;"",M40&gt;0)), "CHECK INPUTS",IF(COUNTIF($D$30:$D$229,D40)&gt;1,"DUPLICATE ID",IF(AND(L40&lt;&gt;"",L40&lt;&gt;"Yes",L40&lt;&gt;"No"),"CHECK ELIGIBILITY",IF(L40="No","INELIGIBLE","OK")))))))</x:f>
      </x:c>
    </x:row>
    <x:row r="41">
      <x:c r="A41" s="14"/>
      <x:c r="B41" s="14"/>
      <x:c r="C41" s="14"/>
      <x:c r="D41" s="14"/>
      <x:c r="E41" s="22"/>
      <x:c r="F41" s="22"/>
      <x:c r="G41" s="18" t="n">
        <x:f t="shared" si="0">E41-F41</x:f>
        <x:v>0</x:v>
      </x:c>
      <x:c r="H41" s="22"/>
      <x:c r="I41" s="18" t="n">
        <x:f t="shared" si="1">G41-H41</x:f>
        <x:v>0</x:v>
      </x:c>
      <x:c r="J41" s="23" t="n">
        <x:f t="shared" si="2">IF(G41=0,0,I41/G41)</x:f>
        <x:v>0</x:v>
      </x:c>
      <x:c r="K41" s="24"/>
      <x:c r="L41" s="14"/>
      <x:c r="M41" s="22"/>
      <x:c r="N41" s="25" t="str">
        <x:f t="shared" si="3">IF(O41="","",IF(O41="OK",IF(L41="No",0,IF(J41&gt;=$B$24,G41*$B$23,0)*IF(K41="",1,K41) + M41) ,0))</x:f>
      </x:c>
      <x:c r="O41" t="str">
        <x:f>IF(COUNTA(A41:F41,H41,K41:M41)=0,"",IF(OR(A41="",B41="",D41="",E41="",H41=""),"MISSING INFO",IF(OR(NOT(ISNUMBER(E41)),NOT(ISNUMBER(F41)),NOT(ISNUMBER(H41)),AND(K41&lt;&gt;"",NOT(ISNUMBER(K41))),AND(M41&lt;&gt;"",NOT(ISNUMBER(M41)))), "CHECK INPUTS",IF(OR(E41&lt;=0,F41&lt;0,F41&gt;E41,H41&lt;0,H41&gt;E41-F41,AND(K41&lt;&gt;"",OR(K41&lt;0,K41&gt;1)),AND(M41&lt;&gt;"",M41&gt;0)), "CHECK INPUTS",IF(COUNTIF($D$30:$D$229,D41)&gt;1,"DUPLICATE ID",IF(AND(L41&lt;&gt;"",L41&lt;&gt;"Yes",L41&lt;&gt;"No"),"CHECK ELIGIBILITY",IF(L41="No","INELIGIBLE","OK")))))))</x:f>
      </x:c>
    </x:row>
    <x:row r="42">
      <x:c r="A42" s="14"/>
      <x:c r="B42" s="14"/>
      <x:c r="C42" s="14"/>
      <x:c r="D42" s="14"/>
      <x:c r="E42" s="22"/>
      <x:c r="F42" s="22"/>
      <x:c r="G42" s="18" t="n">
        <x:f t="shared" si="0">E42-F42</x:f>
        <x:v>0</x:v>
      </x:c>
      <x:c r="H42" s="22"/>
      <x:c r="I42" s="18" t="n">
        <x:f t="shared" si="1">G42-H42</x:f>
        <x:v>0</x:v>
      </x:c>
      <x:c r="J42" s="23" t="n">
        <x:f t="shared" si="2">IF(G42=0,0,I42/G42)</x:f>
        <x:v>0</x:v>
      </x:c>
      <x:c r="K42" s="24"/>
      <x:c r="L42" s="14"/>
      <x:c r="M42" s="22"/>
      <x:c r="N42" s="25" t="str">
        <x:f t="shared" si="3">IF(O42="","",IF(O42="OK",IF(L42="No",0,IF(J42&gt;=$B$24,G42*$B$23,0)*IF(K42="",1,K42) + M42) ,0))</x:f>
      </x:c>
      <x:c r="O42" t="str">
        <x:f>IF(COUNTA(A42:F42,H42,K42:M42)=0,"",IF(OR(A42="",B42="",D42="",E42="",H42=""),"MISSING INFO",IF(OR(NOT(ISNUMBER(E42)),NOT(ISNUMBER(F42)),NOT(ISNUMBER(H42)),AND(K42&lt;&gt;"",NOT(ISNUMBER(K42))),AND(M42&lt;&gt;"",NOT(ISNUMBER(M42)))), "CHECK INPUTS",IF(OR(E42&lt;=0,F42&lt;0,F42&gt;E42,H42&lt;0,H42&gt;E42-F42,AND(K42&lt;&gt;"",OR(K42&lt;0,K42&gt;1)),AND(M42&lt;&gt;"",M42&gt;0)), "CHECK INPUTS",IF(COUNTIF($D$30:$D$229,D42)&gt;1,"DUPLICATE ID",IF(AND(L42&lt;&gt;"",L42&lt;&gt;"Yes",L42&lt;&gt;"No"),"CHECK ELIGIBILITY",IF(L42="No","INELIGIBLE","OK")))))))</x:f>
      </x:c>
    </x:row>
    <x:row r="43">
      <x:c r="A43" s="14"/>
      <x:c r="B43" s="14"/>
      <x:c r="C43" s="14"/>
      <x:c r="D43" s="14"/>
      <x:c r="E43" s="22"/>
      <x:c r="F43" s="22"/>
      <x:c r="G43" s="18" t="n">
        <x:f t="shared" si="0">E43-F43</x:f>
        <x:v>0</x:v>
      </x:c>
      <x:c r="H43" s="22"/>
      <x:c r="I43" s="18" t="n">
        <x:f t="shared" si="1">G43-H43</x:f>
        <x:v>0</x:v>
      </x:c>
      <x:c r="J43" s="23" t="n">
        <x:f t="shared" si="2">IF(G43=0,0,I43/G43)</x:f>
        <x:v>0</x:v>
      </x:c>
      <x:c r="K43" s="24"/>
      <x:c r="L43" s="14"/>
      <x:c r="M43" s="22"/>
      <x:c r="N43" s="25" t="str">
        <x:f t="shared" si="3">IF(O43="","",IF(O43="OK",IF(L43="No",0,IF(J43&gt;=$B$24,G43*$B$23,0)*IF(K43="",1,K43) + M43) ,0))</x:f>
      </x:c>
      <x:c r="O43" t="str">
        <x:f>IF(COUNTA(A43:F43,H43,K43:M43)=0,"",IF(OR(A43="",B43="",D43="",E43="",H43=""),"MISSING INFO",IF(OR(NOT(ISNUMBER(E43)),NOT(ISNUMBER(F43)),NOT(ISNUMBER(H43)),AND(K43&lt;&gt;"",NOT(ISNUMBER(K43))),AND(M43&lt;&gt;"",NOT(ISNUMBER(M43)))), "CHECK INPUTS",IF(OR(E43&lt;=0,F43&lt;0,F43&gt;E43,H43&lt;0,H43&gt;E43-F43,AND(K43&lt;&gt;"",OR(K43&lt;0,K43&gt;1)),AND(M43&lt;&gt;"",M43&gt;0)), "CHECK INPUTS",IF(COUNTIF($D$30:$D$229,D43)&gt;1,"DUPLICATE ID",IF(AND(L43&lt;&gt;"",L43&lt;&gt;"Yes",L43&lt;&gt;"No"),"CHECK ELIGIBILITY",IF(L43="No","INELIGIBLE","OK")))))))</x:f>
      </x:c>
    </x:row>
    <x:row r="44">
      <x:c r="A44" s="14"/>
      <x:c r="B44" s="14"/>
      <x:c r="C44" s="14"/>
      <x:c r="D44" s="14"/>
      <x:c r="E44" s="22"/>
      <x:c r="F44" s="22"/>
      <x:c r="G44" s="18" t="n">
        <x:f t="shared" si="0">E44-F44</x:f>
        <x:v>0</x:v>
      </x:c>
      <x:c r="H44" s="22"/>
      <x:c r="I44" s="18" t="n">
        <x:f t="shared" si="1">G44-H44</x:f>
        <x:v>0</x:v>
      </x:c>
      <x:c r="J44" s="23" t="n">
        <x:f t="shared" si="2">IF(G44=0,0,I44/G44)</x:f>
        <x:v>0</x:v>
      </x:c>
      <x:c r="K44" s="24"/>
      <x:c r="L44" s="14"/>
      <x:c r="M44" s="22"/>
      <x:c r="N44" s="25" t="str">
        <x:f t="shared" si="3">IF(O44="","",IF(O44="OK",IF(L44="No",0,IF(J44&gt;=$B$24,G44*$B$23,0)*IF(K44="",1,K44) + M44) ,0))</x:f>
      </x:c>
      <x:c r="O44" t="str">
        <x:f>IF(COUNTA(A44:F44,H44,K44:M44)=0,"",IF(OR(A44="",B44="",D44="",E44="",H44=""),"MISSING INFO",IF(OR(NOT(ISNUMBER(E44)),NOT(ISNUMBER(F44)),NOT(ISNUMBER(H44)),AND(K44&lt;&gt;"",NOT(ISNUMBER(K44))),AND(M44&lt;&gt;"",NOT(ISNUMBER(M44)))), "CHECK INPUTS",IF(OR(E44&lt;=0,F44&lt;0,F44&gt;E44,H44&lt;0,H44&gt;E44-F44,AND(K44&lt;&gt;"",OR(K44&lt;0,K44&gt;1)),AND(M44&lt;&gt;"",M44&gt;0)), "CHECK INPUTS",IF(COUNTIF($D$30:$D$229,D44)&gt;1,"DUPLICATE ID",IF(AND(L44&lt;&gt;"",L44&lt;&gt;"Yes",L44&lt;&gt;"No"),"CHECK ELIGIBILITY",IF(L44="No","INELIGIBLE","OK")))))))</x:f>
      </x:c>
    </x:row>
    <x:row r="45">
      <x:c r="A45" s="14"/>
      <x:c r="B45" s="14"/>
      <x:c r="C45" s="14"/>
      <x:c r="D45" s="14"/>
      <x:c r="E45" s="22"/>
      <x:c r="F45" s="22"/>
      <x:c r="G45" s="18" t="n">
        <x:f t="shared" si="0">E45-F45</x:f>
        <x:v>0</x:v>
      </x:c>
      <x:c r="H45" s="22"/>
      <x:c r="I45" s="18" t="n">
        <x:f t="shared" si="1">G45-H45</x:f>
        <x:v>0</x:v>
      </x:c>
      <x:c r="J45" s="23" t="n">
        <x:f t="shared" si="2">IF(G45=0,0,I45/G45)</x:f>
        <x:v>0</x:v>
      </x:c>
      <x:c r="K45" s="24"/>
      <x:c r="L45" s="14"/>
      <x:c r="M45" s="22"/>
      <x:c r="N45" s="25" t="str">
        <x:f t="shared" si="3">IF(O45="","",IF(O45="OK",IF(L45="No",0,IF(J45&gt;=$B$24,G45*$B$23,0)*IF(K45="",1,K45) + M45) ,0))</x:f>
      </x:c>
      <x:c r="O45" t="str">
        <x:f>IF(COUNTA(A45:F45,H45,K45:M45)=0,"",IF(OR(A45="",B45="",D45="",E45="",H45=""),"MISSING INFO",IF(OR(NOT(ISNUMBER(E45)),NOT(ISNUMBER(F45)),NOT(ISNUMBER(H45)),AND(K45&lt;&gt;"",NOT(ISNUMBER(K45))),AND(M45&lt;&gt;"",NOT(ISNUMBER(M45)))), "CHECK INPUTS",IF(OR(E45&lt;=0,F45&lt;0,F45&gt;E45,H45&lt;0,H45&gt;E45-F45,AND(K45&lt;&gt;"",OR(K45&lt;0,K45&gt;1)),AND(M45&lt;&gt;"",M45&gt;0)), "CHECK INPUTS",IF(COUNTIF($D$30:$D$229,D45)&gt;1,"DUPLICATE ID",IF(AND(L45&lt;&gt;"",L45&lt;&gt;"Yes",L45&lt;&gt;"No"),"CHECK ELIGIBILITY",IF(L45="No","INELIGIBLE","OK")))))))</x:f>
      </x:c>
    </x:row>
    <x:row r="46">
      <x:c r="A46" s="14"/>
      <x:c r="B46" s="14"/>
      <x:c r="C46" s="14"/>
      <x:c r="D46" s="14"/>
      <x:c r="E46" s="22"/>
      <x:c r="F46" s="22"/>
      <x:c r="G46" s="18" t="n">
        <x:f t="shared" si="0">E46-F46</x:f>
        <x:v>0</x:v>
      </x:c>
      <x:c r="H46" s="22"/>
      <x:c r="I46" s="18" t="n">
        <x:f t="shared" si="1">G46-H46</x:f>
        <x:v>0</x:v>
      </x:c>
      <x:c r="J46" s="23" t="n">
        <x:f t="shared" si="2">IF(G46=0,0,I46/G46)</x:f>
        <x:v>0</x:v>
      </x:c>
      <x:c r="K46" s="24"/>
      <x:c r="L46" s="14"/>
      <x:c r="M46" s="22"/>
      <x:c r="N46" s="25" t="str">
        <x:f t="shared" si="3">IF(O46="","",IF(O46="OK",IF(L46="No",0,IF(J46&gt;=$B$24,G46*$B$23,0)*IF(K46="",1,K46) + M46) ,0))</x:f>
      </x:c>
      <x:c r="O46" t="str">
        <x:f>IF(COUNTA(A46:F46,H46,K46:M46)=0,"",IF(OR(A46="",B46="",D46="",E46="",H46=""),"MISSING INFO",IF(OR(NOT(ISNUMBER(E46)),NOT(ISNUMBER(F46)),NOT(ISNUMBER(H46)),AND(K46&lt;&gt;"",NOT(ISNUMBER(K46))),AND(M46&lt;&gt;"",NOT(ISNUMBER(M46)))), "CHECK INPUTS",IF(OR(E46&lt;=0,F46&lt;0,F46&gt;E46,H46&lt;0,H46&gt;E46-F46,AND(K46&lt;&gt;"",OR(K46&lt;0,K46&gt;1)),AND(M46&lt;&gt;"",M46&gt;0)), "CHECK INPUTS",IF(COUNTIF($D$30:$D$229,D46)&gt;1,"DUPLICATE ID",IF(AND(L46&lt;&gt;"",L46&lt;&gt;"Yes",L46&lt;&gt;"No"),"CHECK ELIGIBILITY",IF(L46="No","INELIGIBLE","OK")))))))</x:f>
      </x:c>
    </x:row>
    <x:row r="47">
      <x:c r="A47" s="14"/>
      <x:c r="B47" s="14"/>
      <x:c r="C47" s="14"/>
      <x:c r="D47" s="14"/>
      <x:c r="E47" s="22"/>
      <x:c r="F47" s="22"/>
      <x:c r="G47" s="18" t="n">
        <x:f t="shared" si="0">E47-F47</x:f>
        <x:v>0</x:v>
      </x:c>
      <x:c r="H47" s="22"/>
      <x:c r="I47" s="18" t="n">
        <x:f t="shared" si="1">G47-H47</x:f>
        <x:v>0</x:v>
      </x:c>
      <x:c r="J47" s="23" t="n">
        <x:f t="shared" si="2">IF(G47=0,0,I47/G47)</x:f>
        <x:v>0</x:v>
      </x:c>
      <x:c r="K47" s="24"/>
      <x:c r="L47" s="14"/>
      <x:c r="M47" s="22"/>
      <x:c r="N47" s="25" t="str">
        <x:f t="shared" si="3">IF(O47="","",IF(O47="OK",IF(L47="No",0,IF(J47&gt;=$B$24,G47*$B$23,0)*IF(K47="",1,K47) + M47) ,0))</x:f>
      </x:c>
      <x:c r="O47" t="str">
        <x:f>IF(COUNTA(A47:F47,H47,K47:M47)=0,"",IF(OR(A47="",B47="",D47="",E47="",H47=""),"MISSING INFO",IF(OR(NOT(ISNUMBER(E47)),NOT(ISNUMBER(F47)),NOT(ISNUMBER(H47)),AND(K47&lt;&gt;"",NOT(ISNUMBER(K47))),AND(M47&lt;&gt;"",NOT(ISNUMBER(M47)))), "CHECK INPUTS",IF(OR(E47&lt;=0,F47&lt;0,F47&gt;E47,H47&lt;0,H47&gt;E47-F47,AND(K47&lt;&gt;"",OR(K47&lt;0,K47&gt;1)),AND(M47&lt;&gt;"",M47&gt;0)), "CHECK INPUTS",IF(COUNTIF($D$30:$D$229,D47)&gt;1,"DUPLICATE ID",IF(AND(L47&lt;&gt;"",L47&lt;&gt;"Yes",L47&lt;&gt;"No"),"CHECK ELIGIBILITY",IF(L47="No","INELIGIBLE","OK")))))))</x:f>
      </x:c>
    </x:row>
    <x:row r="48">
      <x:c r="A48" s="14"/>
      <x:c r="B48" s="14"/>
      <x:c r="C48" s="14"/>
      <x:c r="D48" s="14"/>
      <x:c r="E48" s="22"/>
      <x:c r="F48" s="22"/>
      <x:c r="G48" s="18" t="n">
        <x:f t="shared" si="0">E48-F48</x:f>
        <x:v>0</x:v>
      </x:c>
      <x:c r="H48" s="22"/>
      <x:c r="I48" s="18" t="n">
        <x:f t="shared" si="1">G48-H48</x:f>
        <x:v>0</x:v>
      </x:c>
      <x:c r="J48" s="23" t="n">
        <x:f t="shared" si="2">IF(G48=0,0,I48/G48)</x:f>
        <x:v>0</x:v>
      </x:c>
      <x:c r="K48" s="24"/>
      <x:c r="L48" s="14"/>
      <x:c r="M48" s="22"/>
      <x:c r="N48" s="25" t="str">
        <x:f t="shared" si="3">IF(O48="","",IF(O48="OK",IF(L48="No",0,IF(J48&gt;=$B$24,G48*$B$23,0)*IF(K48="",1,K48) + M48) ,0))</x:f>
      </x:c>
      <x:c r="O48" t="str">
        <x:f>IF(COUNTA(A48:F48,H48,K48:M48)=0,"",IF(OR(A48="",B48="",D48="",E48="",H48=""),"MISSING INFO",IF(OR(NOT(ISNUMBER(E48)),NOT(ISNUMBER(F48)),NOT(ISNUMBER(H48)),AND(K48&lt;&gt;"",NOT(ISNUMBER(K48))),AND(M48&lt;&gt;"",NOT(ISNUMBER(M48)))), "CHECK INPUTS",IF(OR(E48&lt;=0,F48&lt;0,F48&gt;E48,H48&lt;0,H48&gt;E48-F48,AND(K48&lt;&gt;"",OR(K48&lt;0,K48&gt;1)),AND(M48&lt;&gt;"",M48&gt;0)), "CHECK INPUTS",IF(COUNTIF($D$30:$D$229,D48)&gt;1,"DUPLICATE ID",IF(AND(L48&lt;&gt;"",L48&lt;&gt;"Yes",L48&lt;&gt;"No"),"CHECK ELIGIBILITY",IF(L48="No","INELIGIBLE","OK")))))))</x:f>
      </x:c>
    </x:row>
    <x:row r="49">
      <x:c r="A49" s="14"/>
      <x:c r="B49" s="14"/>
      <x:c r="C49" s="14"/>
      <x:c r="D49" s="14"/>
      <x:c r="E49" s="22"/>
      <x:c r="F49" s="22"/>
      <x:c r="G49" s="18" t="n">
        <x:f t="shared" si="0">E49-F49</x:f>
        <x:v>0</x:v>
      </x:c>
      <x:c r="H49" s="22"/>
      <x:c r="I49" s="18" t="n">
        <x:f t="shared" si="1">G49-H49</x:f>
        <x:v>0</x:v>
      </x:c>
      <x:c r="J49" s="23" t="n">
        <x:f t="shared" si="2">IF(G49=0,0,I49/G49)</x:f>
        <x:v>0</x:v>
      </x:c>
      <x:c r="K49" s="24"/>
      <x:c r="L49" s="14"/>
      <x:c r="M49" s="22"/>
      <x:c r="N49" s="25" t="str">
        <x:f t="shared" si="3">IF(O49="","",IF(O49="OK",IF(L49="No",0,IF(J49&gt;=$B$24,G49*$B$23,0)*IF(K49="",1,K49) + M49) ,0))</x:f>
      </x:c>
      <x:c r="O49" t="str">
        <x:f>IF(COUNTA(A49:F49,H49,K49:M49)=0,"",IF(OR(A49="",B49="",D49="",E49="",H49=""),"MISSING INFO",IF(OR(NOT(ISNUMBER(E49)),NOT(ISNUMBER(F49)),NOT(ISNUMBER(H49)),AND(K49&lt;&gt;"",NOT(ISNUMBER(K49))),AND(M49&lt;&gt;"",NOT(ISNUMBER(M49)))), "CHECK INPUTS",IF(OR(E49&lt;=0,F49&lt;0,F49&gt;E49,H49&lt;0,H49&gt;E49-F49,AND(K49&lt;&gt;"",OR(K49&lt;0,K49&gt;1)),AND(M49&lt;&gt;"",M49&gt;0)), "CHECK INPUTS",IF(COUNTIF($D$30:$D$229,D49)&gt;1,"DUPLICATE ID",IF(AND(L49&lt;&gt;"",L49&lt;&gt;"Yes",L49&lt;&gt;"No"),"CHECK ELIGIBILITY",IF(L49="No","INELIGIBLE","OK")))))))</x:f>
      </x:c>
    </x:row>
    <x:row r="50">
      <x:c r="A50" s="14"/>
      <x:c r="B50" s="14"/>
      <x:c r="C50" s="14"/>
      <x:c r="D50" s="14"/>
      <x:c r="E50" s="22"/>
      <x:c r="F50" s="22"/>
      <x:c r="G50" s="18" t="n">
        <x:f t="shared" si="0">E50-F50</x:f>
        <x:v>0</x:v>
      </x:c>
      <x:c r="H50" s="22"/>
      <x:c r="I50" s="18" t="n">
        <x:f t="shared" si="1">G50-H50</x:f>
        <x:v>0</x:v>
      </x:c>
      <x:c r="J50" s="23" t="n">
        <x:f t="shared" si="2">IF(G50=0,0,I50/G50)</x:f>
        <x:v>0</x:v>
      </x:c>
      <x:c r="K50" s="24"/>
      <x:c r="L50" s="14"/>
      <x:c r="M50" s="22"/>
      <x:c r="N50" s="25" t="str">
        <x:f t="shared" si="3">IF(O50="","",IF(O50="OK",IF(L50="No",0,IF(J50&gt;=$B$24,G50*$B$23,0)*IF(K50="",1,K50) + M50) ,0))</x:f>
      </x:c>
      <x:c r="O50" t="str">
        <x:f>IF(COUNTA(A50:F50,H50,K50:M50)=0,"",IF(OR(A50="",B50="",D50="",E50="",H50=""),"MISSING INFO",IF(OR(NOT(ISNUMBER(E50)),NOT(ISNUMBER(F50)),NOT(ISNUMBER(H50)),AND(K50&lt;&gt;"",NOT(ISNUMBER(K50))),AND(M50&lt;&gt;"",NOT(ISNUMBER(M50)))), "CHECK INPUTS",IF(OR(E50&lt;=0,F50&lt;0,F50&gt;E50,H50&lt;0,H50&gt;E50-F50,AND(K50&lt;&gt;"",OR(K50&lt;0,K50&gt;1)),AND(M50&lt;&gt;"",M50&gt;0)), "CHECK INPUTS",IF(COUNTIF($D$30:$D$229,D50)&gt;1,"DUPLICATE ID",IF(AND(L50&lt;&gt;"",L50&lt;&gt;"Yes",L50&lt;&gt;"No"),"CHECK ELIGIBILITY",IF(L50="No","INELIGIBLE","OK")))))))</x:f>
      </x:c>
    </x:row>
    <x:row r="51">
      <x:c r="A51" s="14"/>
      <x:c r="B51" s="14"/>
      <x:c r="C51" s="14"/>
      <x:c r="D51" s="14"/>
      <x:c r="E51" s="22"/>
      <x:c r="F51" s="22"/>
      <x:c r="G51" s="18" t="n">
        <x:f t="shared" si="0">E51-F51</x:f>
        <x:v>0</x:v>
      </x:c>
      <x:c r="H51" s="22"/>
      <x:c r="I51" s="18" t="n">
        <x:f t="shared" si="1">G51-H51</x:f>
        <x:v>0</x:v>
      </x:c>
      <x:c r="J51" s="23" t="n">
        <x:f t="shared" si="2">IF(G51=0,0,I51/G51)</x:f>
        <x:v>0</x:v>
      </x:c>
      <x:c r="K51" s="24"/>
      <x:c r="L51" s="14"/>
      <x:c r="M51" s="22"/>
      <x:c r="N51" s="25" t="str">
        <x:f t="shared" si="3">IF(O51="","",IF(O51="OK",IF(L51="No",0,IF(J51&gt;=$B$24,G51*$B$23,0)*IF(K51="",1,K51) + M51) ,0))</x:f>
      </x:c>
      <x:c r="O51" t="str">
        <x:f>IF(COUNTA(A51:F51,H51,K51:M51)=0,"",IF(OR(A51="",B51="",D51="",E51="",H51=""),"MISSING INFO",IF(OR(NOT(ISNUMBER(E51)),NOT(ISNUMBER(F51)),NOT(ISNUMBER(H51)),AND(K51&lt;&gt;"",NOT(ISNUMBER(K51))),AND(M51&lt;&gt;"",NOT(ISNUMBER(M51)))), "CHECK INPUTS",IF(OR(E51&lt;=0,F51&lt;0,F51&gt;E51,H51&lt;0,H51&gt;E51-F51,AND(K51&lt;&gt;"",OR(K51&lt;0,K51&gt;1)),AND(M51&lt;&gt;"",M51&gt;0)), "CHECK INPUTS",IF(COUNTIF($D$30:$D$229,D51)&gt;1,"DUPLICATE ID",IF(AND(L51&lt;&gt;"",L51&lt;&gt;"Yes",L51&lt;&gt;"No"),"CHECK ELIGIBILITY",IF(L51="No","INELIGIBLE","OK")))))))</x:f>
      </x:c>
    </x:row>
    <x:row r="52">
      <x:c r="A52" s="14"/>
      <x:c r="B52" s="14"/>
      <x:c r="C52" s="14"/>
      <x:c r="D52" s="14"/>
      <x:c r="E52" s="22"/>
      <x:c r="F52" s="22"/>
      <x:c r="G52" s="18" t="n">
        <x:f t="shared" si="0">E52-F52</x:f>
        <x:v>0</x:v>
      </x:c>
      <x:c r="H52" s="22"/>
      <x:c r="I52" s="18" t="n">
        <x:f t="shared" si="1">G52-H52</x:f>
        <x:v>0</x:v>
      </x:c>
      <x:c r="J52" s="23" t="n">
        <x:f t="shared" si="2">IF(G52=0,0,I52/G52)</x:f>
        <x:v>0</x:v>
      </x:c>
      <x:c r="K52" s="24"/>
      <x:c r="L52" s="14"/>
      <x:c r="M52" s="22"/>
      <x:c r="N52" s="25" t="str">
        <x:f t="shared" si="3">IF(O52="","",IF(O52="OK",IF(L52="No",0,IF(J52&gt;=$B$24,G52*$B$23,0)*IF(K52="",1,K52) + M52) ,0))</x:f>
      </x:c>
      <x:c r="O52" t="str">
        <x:f>IF(COUNTA(A52:F52,H52,K52:M52)=0,"",IF(OR(A52="",B52="",D52="",E52="",H52=""),"MISSING INFO",IF(OR(NOT(ISNUMBER(E52)),NOT(ISNUMBER(F52)),NOT(ISNUMBER(H52)),AND(K52&lt;&gt;"",NOT(ISNUMBER(K52))),AND(M52&lt;&gt;"",NOT(ISNUMBER(M52)))), "CHECK INPUTS",IF(OR(E52&lt;=0,F52&lt;0,F52&gt;E52,H52&lt;0,H52&gt;E52-F52,AND(K52&lt;&gt;"",OR(K52&lt;0,K52&gt;1)),AND(M52&lt;&gt;"",M52&gt;0)), "CHECK INPUTS",IF(COUNTIF($D$30:$D$229,D52)&gt;1,"DUPLICATE ID",IF(AND(L52&lt;&gt;"",L52&lt;&gt;"Yes",L52&lt;&gt;"No"),"CHECK ELIGIBILITY",IF(L52="No","INELIGIBLE","OK")))))))</x:f>
      </x:c>
    </x:row>
    <x:row r="53">
      <x:c r="A53" s="14"/>
      <x:c r="B53" s="14"/>
      <x:c r="C53" s="14"/>
      <x:c r="D53" s="14"/>
      <x:c r="E53" s="22"/>
      <x:c r="F53" s="22"/>
      <x:c r="G53" s="18" t="n">
        <x:f t="shared" si="0">E53-F53</x:f>
        <x:v>0</x:v>
      </x:c>
      <x:c r="H53" s="22"/>
      <x:c r="I53" s="18" t="n">
        <x:f t="shared" si="1">G53-H53</x:f>
        <x:v>0</x:v>
      </x:c>
      <x:c r="J53" s="23" t="n">
        <x:f t="shared" si="2">IF(G53=0,0,I53/G53)</x:f>
        <x:v>0</x:v>
      </x:c>
      <x:c r="K53" s="24"/>
      <x:c r="L53" s="14"/>
      <x:c r="M53" s="22"/>
      <x:c r="N53" s="25" t="str">
        <x:f t="shared" si="3">IF(O53="","",IF(O53="OK",IF(L53="No",0,IF(J53&gt;=$B$24,G53*$B$23,0)*IF(K53="",1,K53) + M53) ,0))</x:f>
      </x:c>
      <x:c r="O53" t="str">
        <x:f>IF(COUNTA(A53:F53,H53,K53:M53)=0,"",IF(OR(A53="",B53="",D53="",E53="",H53=""),"MISSING INFO",IF(OR(NOT(ISNUMBER(E53)),NOT(ISNUMBER(F53)),NOT(ISNUMBER(H53)),AND(K53&lt;&gt;"",NOT(ISNUMBER(K53))),AND(M53&lt;&gt;"",NOT(ISNUMBER(M53)))), "CHECK INPUTS",IF(OR(E53&lt;=0,F53&lt;0,F53&gt;E53,H53&lt;0,H53&gt;E53-F53,AND(K53&lt;&gt;"",OR(K53&lt;0,K53&gt;1)),AND(M53&lt;&gt;"",M53&gt;0)), "CHECK INPUTS",IF(COUNTIF($D$30:$D$229,D53)&gt;1,"DUPLICATE ID",IF(AND(L53&lt;&gt;"",L53&lt;&gt;"Yes",L53&lt;&gt;"No"),"CHECK ELIGIBILITY",IF(L53="No","INELIGIBLE","OK")))))))</x:f>
      </x:c>
    </x:row>
    <x:row r="54">
      <x:c r="A54" s="14"/>
      <x:c r="B54" s="14"/>
      <x:c r="C54" s="14"/>
      <x:c r="D54" s="14"/>
      <x:c r="E54" s="22"/>
      <x:c r="F54" s="22"/>
      <x:c r="G54" s="18" t="n">
        <x:f t="shared" si="0">E54-F54</x:f>
        <x:v>0</x:v>
      </x:c>
      <x:c r="H54" s="22"/>
      <x:c r="I54" s="18" t="n">
        <x:f t="shared" si="1">G54-H54</x:f>
        <x:v>0</x:v>
      </x:c>
      <x:c r="J54" s="23" t="n">
        <x:f t="shared" si="2">IF(G54=0,0,I54/G54)</x:f>
        <x:v>0</x:v>
      </x:c>
      <x:c r="K54" s="24"/>
      <x:c r="L54" s="14"/>
      <x:c r="M54" s="22"/>
      <x:c r="N54" s="25" t="str">
        <x:f t="shared" si="3">IF(O54="","",IF(O54="OK",IF(L54="No",0,IF(J54&gt;=$B$24,G54*$B$23,0)*IF(K54="",1,K54) + M54) ,0))</x:f>
      </x:c>
      <x:c r="O54" t="str">
        <x:f>IF(COUNTA(A54:F54,H54,K54:M54)=0,"",IF(OR(A54="",B54="",D54="",E54="",H54=""),"MISSING INFO",IF(OR(NOT(ISNUMBER(E54)),NOT(ISNUMBER(F54)),NOT(ISNUMBER(H54)),AND(K54&lt;&gt;"",NOT(ISNUMBER(K54))),AND(M54&lt;&gt;"",NOT(ISNUMBER(M54)))), "CHECK INPUTS",IF(OR(E54&lt;=0,F54&lt;0,F54&gt;E54,H54&lt;0,H54&gt;E54-F54,AND(K54&lt;&gt;"",OR(K54&lt;0,K54&gt;1)),AND(M54&lt;&gt;"",M54&gt;0)), "CHECK INPUTS",IF(COUNTIF($D$30:$D$229,D54)&gt;1,"DUPLICATE ID",IF(AND(L54&lt;&gt;"",L54&lt;&gt;"Yes",L54&lt;&gt;"No"),"CHECK ELIGIBILITY",IF(L54="No","INELIGIBLE","OK")))))))</x:f>
      </x:c>
    </x:row>
    <x:row r="55">
      <x:c r="A55" s="14"/>
      <x:c r="B55" s="14"/>
      <x:c r="C55" s="14"/>
      <x:c r="D55" s="14"/>
      <x:c r="E55" s="22"/>
      <x:c r="F55" s="22"/>
      <x:c r="G55" s="18" t="n">
        <x:f t="shared" si="0">E55-F55</x:f>
        <x:v>0</x:v>
      </x:c>
      <x:c r="H55" s="22"/>
      <x:c r="I55" s="18" t="n">
        <x:f t="shared" si="1">G55-H55</x:f>
        <x:v>0</x:v>
      </x:c>
      <x:c r="J55" s="23" t="n">
        <x:f t="shared" si="2">IF(G55=0,0,I55/G55)</x:f>
        <x:v>0</x:v>
      </x:c>
      <x:c r="K55" s="24"/>
      <x:c r="L55" s="14"/>
      <x:c r="M55" s="22"/>
      <x:c r="N55" s="25" t="str">
        <x:f t="shared" si="3">IF(O55="","",IF(O55="OK",IF(L55="No",0,IF(J55&gt;=$B$24,G55*$B$23,0)*IF(K55="",1,K55) + M55) ,0))</x:f>
      </x:c>
      <x:c r="O55" t="str">
        <x:f>IF(COUNTA(A55:F55,H55,K55:M55)=0,"",IF(OR(A55="",B55="",D55="",E55="",H55=""),"MISSING INFO",IF(OR(NOT(ISNUMBER(E55)),NOT(ISNUMBER(F55)),NOT(ISNUMBER(H55)),AND(K55&lt;&gt;"",NOT(ISNUMBER(K55))),AND(M55&lt;&gt;"",NOT(ISNUMBER(M55)))), "CHECK INPUTS",IF(OR(E55&lt;=0,F55&lt;0,F55&gt;E55,H55&lt;0,H55&gt;E55-F55,AND(K55&lt;&gt;"",OR(K55&lt;0,K55&gt;1)),AND(M55&lt;&gt;"",M55&gt;0)), "CHECK INPUTS",IF(COUNTIF($D$30:$D$229,D55)&gt;1,"DUPLICATE ID",IF(AND(L55&lt;&gt;"",L55&lt;&gt;"Yes",L55&lt;&gt;"No"),"CHECK ELIGIBILITY",IF(L55="No","INELIGIBLE","OK")))))))</x:f>
      </x:c>
    </x:row>
    <x:row r="56">
      <x:c r="A56" s="14"/>
      <x:c r="B56" s="14"/>
      <x:c r="C56" s="14"/>
      <x:c r="D56" s="14"/>
      <x:c r="E56" s="22"/>
      <x:c r="F56" s="22"/>
      <x:c r="G56" s="18" t="n">
        <x:f t="shared" si="0">E56-F56</x:f>
        <x:v>0</x:v>
      </x:c>
      <x:c r="H56" s="22"/>
      <x:c r="I56" s="18" t="n">
        <x:f t="shared" si="1">G56-H56</x:f>
        <x:v>0</x:v>
      </x:c>
      <x:c r="J56" s="23" t="n">
        <x:f t="shared" si="2">IF(G56=0,0,I56/G56)</x:f>
        <x:v>0</x:v>
      </x:c>
      <x:c r="K56" s="24"/>
      <x:c r="L56" s="14"/>
      <x:c r="M56" s="22"/>
      <x:c r="N56" s="25" t="str">
        <x:f t="shared" si="3">IF(O56="","",IF(O56="OK",IF(L56="No",0,IF(J56&gt;=$B$24,G56*$B$23,0)*IF(K56="",1,K56) + M56) ,0))</x:f>
      </x:c>
      <x:c r="O56" t="str">
        <x:f>IF(COUNTA(A56:F56,H56,K56:M56)=0,"",IF(OR(A56="",B56="",D56="",E56="",H56=""),"MISSING INFO",IF(OR(NOT(ISNUMBER(E56)),NOT(ISNUMBER(F56)),NOT(ISNUMBER(H56)),AND(K56&lt;&gt;"",NOT(ISNUMBER(K56))),AND(M56&lt;&gt;"",NOT(ISNUMBER(M56)))), "CHECK INPUTS",IF(OR(E56&lt;=0,F56&lt;0,F56&gt;E56,H56&lt;0,H56&gt;E56-F56,AND(K56&lt;&gt;"",OR(K56&lt;0,K56&gt;1)),AND(M56&lt;&gt;"",M56&gt;0)), "CHECK INPUTS",IF(COUNTIF($D$30:$D$229,D56)&gt;1,"DUPLICATE ID",IF(AND(L56&lt;&gt;"",L56&lt;&gt;"Yes",L56&lt;&gt;"No"),"CHECK ELIGIBILITY",IF(L56="No","INELIGIBLE","OK")))))))</x:f>
      </x:c>
    </x:row>
    <x:row r="57">
      <x:c r="A57" s="14"/>
      <x:c r="B57" s="14"/>
      <x:c r="C57" s="14"/>
      <x:c r="D57" s="14"/>
      <x:c r="E57" s="22"/>
      <x:c r="F57" s="22"/>
      <x:c r="G57" s="18" t="n">
        <x:f t="shared" si="0">E57-F57</x:f>
        <x:v>0</x:v>
      </x:c>
      <x:c r="H57" s="22"/>
      <x:c r="I57" s="18" t="n">
        <x:f t="shared" si="1">G57-H57</x:f>
        <x:v>0</x:v>
      </x:c>
      <x:c r="J57" s="23" t="n">
        <x:f t="shared" si="2">IF(G57=0,0,I57/G57)</x:f>
        <x:v>0</x:v>
      </x:c>
      <x:c r="K57" s="24"/>
      <x:c r="L57" s="14"/>
      <x:c r="M57" s="22"/>
      <x:c r="N57" s="25" t="str">
        <x:f t="shared" si="3">IF(O57="","",IF(O57="OK",IF(L57="No",0,IF(J57&gt;=$B$24,G57*$B$23,0)*IF(K57="",1,K57) + M57) ,0))</x:f>
      </x:c>
      <x:c r="O57" t="str">
        <x:f>IF(COUNTA(A57:F57,H57,K57:M57)=0,"",IF(OR(A57="",B57="",D57="",E57="",H57=""),"MISSING INFO",IF(OR(NOT(ISNUMBER(E57)),NOT(ISNUMBER(F57)),NOT(ISNUMBER(H57)),AND(K57&lt;&gt;"",NOT(ISNUMBER(K57))),AND(M57&lt;&gt;"",NOT(ISNUMBER(M57)))), "CHECK INPUTS",IF(OR(E57&lt;=0,F57&lt;0,F57&gt;E57,H57&lt;0,H57&gt;E57-F57,AND(K57&lt;&gt;"",OR(K57&lt;0,K57&gt;1)),AND(M57&lt;&gt;"",M57&gt;0)), "CHECK INPUTS",IF(COUNTIF($D$30:$D$229,D57)&gt;1,"DUPLICATE ID",IF(AND(L57&lt;&gt;"",L57&lt;&gt;"Yes",L57&lt;&gt;"No"),"CHECK ELIGIBILITY",IF(L57="No","INELIGIBLE","OK")))))))</x:f>
      </x:c>
    </x:row>
    <x:row r="58">
      <x:c r="A58" s="14"/>
      <x:c r="B58" s="14"/>
      <x:c r="C58" s="14"/>
      <x:c r="D58" s="14"/>
      <x:c r="E58" s="22"/>
      <x:c r="F58" s="22"/>
      <x:c r="G58" s="18" t="n">
        <x:f t="shared" si="0">E58-F58</x:f>
        <x:v>0</x:v>
      </x:c>
      <x:c r="H58" s="22"/>
      <x:c r="I58" s="18" t="n">
        <x:f t="shared" si="1">G58-H58</x:f>
        <x:v>0</x:v>
      </x:c>
      <x:c r="J58" s="23" t="n">
        <x:f t="shared" si="2">IF(G58=0,0,I58/G58)</x:f>
        <x:v>0</x:v>
      </x:c>
      <x:c r="K58" s="24"/>
      <x:c r="L58" s="14"/>
      <x:c r="M58" s="22"/>
      <x:c r="N58" s="25" t="str">
        <x:f t="shared" si="3">IF(O58="","",IF(O58="OK",IF(L58="No",0,IF(J58&gt;=$B$24,G58*$B$23,0)*IF(K58="",1,K58) + M58) ,0))</x:f>
      </x:c>
      <x:c r="O58" t="str">
        <x:f>IF(COUNTA(A58:F58,H58,K58:M58)=0,"",IF(OR(A58="",B58="",D58="",E58="",H58=""),"MISSING INFO",IF(OR(NOT(ISNUMBER(E58)),NOT(ISNUMBER(F58)),NOT(ISNUMBER(H58)),AND(K58&lt;&gt;"",NOT(ISNUMBER(K58))),AND(M58&lt;&gt;"",NOT(ISNUMBER(M58)))), "CHECK INPUTS",IF(OR(E58&lt;=0,F58&lt;0,F58&gt;E58,H58&lt;0,H58&gt;E58-F58,AND(K58&lt;&gt;"",OR(K58&lt;0,K58&gt;1)),AND(M58&lt;&gt;"",M58&gt;0)), "CHECK INPUTS",IF(COUNTIF($D$30:$D$229,D58)&gt;1,"DUPLICATE ID",IF(AND(L58&lt;&gt;"",L58&lt;&gt;"Yes",L58&lt;&gt;"No"),"CHECK ELIGIBILITY",IF(L58="No","INELIGIBLE","OK")))))))</x:f>
      </x:c>
    </x:row>
    <x:row r="59">
      <x:c r="A59" s="14"/>
      <x:c r="B59" s="14"/>
      <x:c r="C59" s="14"/>
      <x:c r="D59" s="14"/>
      <x:c r="E59" s="22"/>
      <x:c r="F59" s="22"/>
      <x:c r="G59" s="18" t="n">
        <x:f t="shared" si="0">E59-F59</x:f>
        <x:v>0</x:v>
      </x:c>
      <x:c r="H59" s="22"/>
      <x:c r="I59" s="18" t="n">
        <x:f t="shared" si="1">G59-H59</x:f>
        <x:v>0</x:v>
      </x:c>
      <x:c r="J59" s="23" t="n">
        <x:f t="shared" si="2">IF(G59=0,0,I59/G59)</x:f>
        <x:v>0</x:v>
      </x:c>
      <x:c r="K59" s="24"/>
      <x:c r="L59" s="14"/>
      <x:c r="M59" s="22"/>
      <x:c r="N59" s="25" t="str">
        <x:f t="shared" si="3">IF(O59="","",IF(O59="OK",IF(L59="No",0,IF(J59&gt;=$B$24,G59*$B$23,0)*IF(K59="",1,K59) + M59) ,0))</x:f>
      </x:c>
      <x:c r="O59" t="str">
        <x:f>IF(COUNTA(A59:F59,H59,K59:M59)=0,"",IF(OR(A59="",B59="",D59="",E59="",H59=""),"MISSING INFO",IF(OR(NOT(ISNUMBER(E59)),NOT(ISNUMBER(F59)),NOT(ISNUMBER(H59)),AND(K59&lt;&gt;"",NOT(ISNUMBER(K59))),AND(M59&lt;&gt;"",NOT(ISNUMBER(M59)))), "CHECK INPUTS",IF(OR(E59&lt;=0,F59&lt;0,F59&gt;E59,H59&lt;0,H59&gt;E59-F59,AND(K59&lt;&gt;"",OR(K59&lt;0,K59&gt;1)),AND(M59&lt;&gt;"",M59&gt;0)), "CHECK INPUTS",IF(COUNTIF($D$30:$D$229,D59)&gt;1,"DUPLICATE ID",IF(AND(L59&lt;&gt;"",L59&lt;&gt;"Yes",L59&lt;&gt;"No"),"CHECK ELIGIBILITY",IF(L59="No","INELIGIBLE","OK")))))))</x:f>
      </x:c>
    </x:row>
    <x:row r="60">
      <x:c r="A60" s="14"/>
      <x:c r="B60" s="14"/>
      <x:c r="C60" s="14"/>
      <x:c r="D60" s="14"/>
      <x:c r="E60" s="22"/>
      <x:c r="F60" s="22"/>
      <x:c r="G60" s="18" t="n">
        <x:f t="shared" si="0">E60-F60</x:f>
        <x:v>0</x:v>
      </x:c>
      <x:c r="H60" s="22"/>
      <x:c r="I60" s="18" t="n">
        <x:f t="shared" si="1">G60-H60</x:f>
        <x:v>0</x:v>
      </x:c>
      <x:c r="J60" s="23" t="n">
        <x:f t="shared" si="2">IF(G60=0,0,I60/G60)</x:f>
        <x:v>0</x:v>
      </x:c>
      <x:c r="K60" s="24"/>
      <x:c r="L60" s="14"/>
      <x:c r="M60" s="22"/>
      <x:c r="N60" s="25" t="str">
        <x:f t="shared" si="3">IF(O60="","",IF(O60="OK",IF(L60="No",0,IF(J60&gt;=$B$24,G60*$B$23,0)*IF(K60="",1,K60) + M60) ,0))</x:f>
      </x:c>
      <x:c r="O60" t="str">
        <x:f>IF(COUNTA(A60:F60,H60,K60:M60)=0,"",IF(OR(A60="",B60="",D60="",E60="",H60=""),"MISSING INFO",IF(OR(NOT(ISNUMBER(E60)),NOT(ISNUMBER(F60)),NOT(ISNUMBER(H60)),AND(K60&lt;&gt;"",NOT(ISNUMBER(K60))),AND(M60&lt;&gt;"",NOT(ISNUMBER(M60)))), "CHECK INPUTS",IF(OR(E60&lt;=0,F60&lt;0,F60&gt;E60,H60&lt;0,H60&gt;E60-F60,AND(K60&lt;&gt;"",OR(K60&lt;0,K60&gt;1)),AND(M60&lt;&gt;"",M60&gt;0)), "CHECK INPUTS",IF(COUNTIF($D$30:$D$229,D60)&gt;1,"DUPLICATE ID",IF(AND(L60&lt;&gt;"",L60&lt;&gt;"Yes",L60&lt;&gt;"No"),"CHECK ELIGIBILITY",IF(L60="No","INELIGIBLE","OK")))))))</x:f>
      </x:c>
    </x:row>
    <x:row r="61">
      <x:c r="A61" s="14"/>
      <x:c r="B61" s="14"/>
      <x:c r="C61" s="14"/>
      <x:c r="D61" s="14"/>
      <x:c r="E61" s="22"/>
      <x:c r="F61" s="22"/>
      <x:c r="G61" s="18" t="n">
        <x:f t="shared" si="0">E61-F61</x:f>
        <x:v>0</x:v>
      </x:c>
      <x:c r="H61" s="22"/>
      <x:c r="I61" s="18" t="n">
        <x:f t="shared" si="1">G61-H61</x:f>
        <x:v>0</x:v>
      </x:c>
      <x:c r="J61" s="23" t="n">
        <x:f t="shared" si="2">IF(G61=0,0,I61/G61)</x:f>
        <x:v>0</x:v>
      </x:c>
      <x:c r="K61" s="24"/>
      <x:c r="L61" s="14"/>
      <x:c r="M61" s="22"/>
      <x:c r="N61" s="25" t="str">
        <x:f t="shared" si="3">IF(O61="","",IF(O61="OK",IF(L61="No",0,IF(J61&gt;=$B$24,G61*$B$23,0)*IF(K61="",1,K61) + M61) ,0))</x:f>
      </x:c>
      <x:c r="O61" t="str">
        <x:f>IF(COUNTA(A61:F61,H61,K61:M61)=0,"",IF(OR(A61="",B61="",D61="",E61="",H61=""),"MISSING INFO",IF(OR(NOT(ISNUMBER(E61)),NOT(ISNUMBER(F61)),NOT(ISNUMBER(H61)),AND(K61&lt;&gt;"",NOT(ISNUMBER(K61))),AND(M61&lt;&gt;"",NOT(ISNUMBER(M61)))), "CHECK INPUTS",IF(OR(E61&lt;=0,F61&lt;0,F61&gt;E61,H61&lt;0,H61&gt;E61-F61,AND(K61&lt;&gt;"",OR(K61&lt;0,K61&gt;1)),AND(M61&lt;&gt;"",M61&gt;0)), "CHECK INPUTS",IF(COUNTIF($D$30:$D$229,D61)&gt;1,"DUPLICATE ID",IF(AND(L61&lt;&gt;"",L61&lt;&gt;"Yes",L61&lt;&gt;"No"),"CHECK ELIGIBILITY",IF(L61="No","INELIGIBLE","OK")))))))</x:f>
      </x:c>
    </x:row>
    <x:row r="62">
      <x:c r="A62" s="14"/>
      <x:c r="B62" s="14"/>
      <x:c r="C62" s="14"/>
      <x:c r="D62" s="14"/>
      <x:c r="E62" s="22"/>
      <x:c r="F62" s="22"/>
      <x:c r="G62" s="18" t="n">
        <x:f t="shared" ref="G62:G93" si="4">E62-F62</x:f>
        <x:v>0</x:v>
      </x:c>
      <x:c r="H62" s="22"/>
      <x:c r="I62" s="18" t="n">
        <x:f t="shared" ref="I62:I93" si="5">G62-H62</x:f>
        <x:v>0</x:v>
      </x:c>
      <x:c r="J62" s="23" t="n">
        <x:f t="shared" ref="J62:J93" si="6">IF(G62=0,0,I62/G62)</x:f>
        <x:v>0</x:v>
      </x:c>
      <x:c r="K62" s="24"/>
      <x:c r="L62" s="14"/>
      <x:c r="M62" s="22"/>
      <x:c r="N62" s="25" t="str">
        <x:f t="shared" ref="N62:N93" si="7">IF(O62="","",IF(O62="OK",IF(L62="No",0,IF(J62&gt;=$B$24,G62*$B$23,0)*IF(K62="",1,K62) + M62) ,0))</x:f>
      </x:c>
      <x:c r="O62" t="str">
        <x:f>IF(COUNTA(A62:F62,H62,K62:M62)=0,"",IF(OR(A62="",B62="",D62="",E62="",H62=""),"MISSING INFO",IF(OR(NOT(ISNUMBER(E62)),NOT(ISNUMBER(F62)),NOT(ISNUMBER(H62)),AND(K62&lt;&gt;"",NOT(ISNUMBER(K62))),AND(M62&lt;&gt;"",NOT(ISNUMBER(M62)))), "CHECK INPUTS",IF(OR(E62&lt;=0,F62&lt;0,F62&gt;E62,H62&lt;0,H62&gt;E62-F62,AND(K62&lt;&gt;"",OR(K62&lt;0,K62&gt;1)),AND(M62&lt;&gt;"",M62&gt;0)), "CHECK INPUTS",IF(COUNTIF($D$30:$D$229,D62)&gt;1,"DUPLICATE ID",IF(AND(L62&lt;&gt;"",L62&lt;&gt;"Yes",L62&lt;&gt;"No"),"CHECK ELIGIBILITY",IF(L62="No","INELIGIBLE","OK")))))))</x:f>
      </x:c>
    </x:row>
    <x:row r="63">
      <x:c r="A63" s="14"/>
      <x:c r="B63" s="14"/>
      <x:c r="C63" s="14"/>
      <x:c r="D63" s="14"/>
      <x:c r="E63" s="22"/>
      <x:c r="F63" s="22"/>
      <x:c r="G63" s="18" t="n">
        <x:f t="shared" si="4">E63-F63</x:f>
        <x:v>0</x:v>
      </x:c>
      <x:c r="H63" s="22"/>
      <x:c r="I63" s="18" t="n">
        <x:f t="shared" si="5">G63-H63</x:f>
        <x:v>0</x:v>
      </x:c>
      <x:c r="J63" s="23" t="n">
        <x:f t="shared" si="6">IF(G63=0,0,I63/G63)</x:f>
        <x:v>0</x:v>
      </x:c>
      <x:c r="K63" s="24"/>
      <x:c r="L63" s="14"/>
      <x:c r="M63" s="22"/>
      <x:c r="N63" s="25" t="str">
        <x:f t="shared" si="7">IF(O63="","",IF(O63="OK",IF(L63="No",0,IF(J63&gt;=$B$24,G63*$B$23,0)*IF(K63="",1,K63) + M63) ,0))</x:f>
      </x:c>
      <x:c r="O63" t="str">
        <x:f>IF(COUNTA(A63:F63,H63,K63:M63)=0,"",IF(OR(A63="",B63="",D63="",E63="",H63=""),"MISSING INFO",IF(OR(NOT(ISNUMBER(E63)),NOT(ISNUMBER(F63)),NOT(ISNUMBER(H63)),AND(K63&lt;&gt;"",NOT(ISNUMBER(K63))),AND(M63&lt;&gt;"",NOT(ISNUMBER(M63)))), "CHECK INPUTS",IF(OR(E63&lt;=0,F63&lt;0,F63&gt;E63,H63&lt;0,H63&gt;E63-F63,AND(K63&lt;&gt;"",OR(K63&lt;0,K63&gt;1)),AND(M63&lt;&gt;"",M63&gt;0)), "CHECK INPUTS",IF(COUNTIF($D$30:$D$229,D63)&gt;1,"DUPLICATE ID",IF(AND(L63&lt;&gt;"",L63&lt;&gt;"Yes",L63&lt;&gt;"No"),"CHECK ELIGIBILITY",IF(L63="No","INELIGIBLE","OK")))))))</x:f>
      </x:c>
    </x:row>
    <x:row r="64">
      <x:c r="A64" s="14"/>
      <x:c r="B64" s="14"/>
      <x:c r="C64" s="14"/>
      <x:c r="D64" s="14"/>
      <x:c r="E64" s="22"/>
      <x:c r="F64" s="22"/>
      <x:c r="G64" s="18" t="n">
        <x:f t="shared" si="4">E64-F64</x:f>
        <x:v>0</x:v>
      </x:c>
      <x:c r="H64" s="22"/>
      <x:c r="I64" s="18" t="n">
        <x:f t="shared" si="5">G64-H64</x:f>
        <x:v>0</x:v>
      </x:c>
      <x:c r="J64" s="23" t="n">
        <x:f t="shared" si="6">IF(G64=0,0,I64/G64)</x:f>
        <x:v>0</x:v>
      </x:c>
      <x:c r="K64" s="24"/>
      <x:c r="L64" s="14"/>
      <x:c r="M64" s="22"/>
      <x:c r="N64" s="25" t="str">
        <x:f t="shared" si="7">IF(O64="","",IF(O64="OK",IF(L64="No",0,IF(J64&gt;=$B$24,G64*$B$23,0)*IF(K64="",1,K64) + M64) ,0))</x:f>
      </x:c>
      <x:c r="O64" t="str">
        <x:f>IF(COUNTA(A64:F64,H64,K64:M64)=0,"",IF(OR(A64="",B64="",D64="",E64="",H64=""),"MISSING INFO",IF(OR(NOT(ISNUMBER(E64)),NOT(ISNUMBER(F64)),NOT(ISNUMBER(H64)),AND(K64&lt;&gt;"",NOT(ISNUMBER(K64))),AND(M64&lt;&gt;"",NOT(ISNUMBER(M64)))), "CHECK INPUTS",IF(OR(E64&lt;=0,F64&lt;0,F64&gt;E64,H64&lt;0,H64&gt;E64-F64,AND(K64&lt;&gt;"",OR(K64&lt;0,K64&gt;1)),AND(M64&lt;&gt;"",M64&gt;0)), "CHECK INPUTS",IF(COUNTIF($D$30:$D$229,D64)&gt;1,"DUPLICATE ID",IF(AND(L64&lt;&gt;"",L64&lt;&gt;"Yes",L64&lt;&gt;"No"),"CHECK ELIGIBILITY",IF(L64="No","INELIGIBLE","OK")))))))</x:f>
      </x:c>
    </x:row>
    <x:row r="65">
      <x:c r="A65" s="14"/>
      <x:c r="B65" s="14"/>
      <x:c r="C65" s="14"/>
      <x:c r="D65" s="14"/>
      <x:c r="E65" s="22"/>
      <x:c r="F65" s="22"/>
      <x:c r="G65" s="18" t="n">
        <x:f t="shared" si="4">E65-F65</x:f>
        <x:v>0</x:v>
      </x:c>
      <x:c r="H65" s="22"/>
      <x:c r="I65" s="18" t="n">
        <x:f t="shared" si="5">G65-H65</x:f>
        <x:v>0</x:v>
      </x:c>
      <x:c r="J65" s="23" t="n">
        <x:f t="shared" si="6">IF(G65=0,0,I65/G65)</x:f>
        <x:v>0</x:v>
      </x:c>
      <x:c r="K65" s="24"/>
      <x:c r="L65" s="14"/>
      <x:c r="M65" s="22"/>
      <x:c r="N65" s="25" t="str">
        <x:f t="shared" si="7">IF(O65="","",IF(O65="OK",IF(L65="No",0,IF(J65&gt;=$B$24,G65*$B$23,0)*IF(K65="",1,K65) + M65) ,0))</x:f>
      </x:c>
      <x:c r="O65" t="str">
        <x:f>IF(COUNTA(A65:F65,H65,K65:M65)=0,"",IF(OR(A65="",B65="",D65="",E65="",H65=""),"MISSING INFO",IF(OR(NOT(ISNUMBER(E65)),NOT(ISNUMBER(F65)),NOT(ISNUMBER(H65)),AND(K65&lt;&gt;"",NOT(ISNUMBER(K65))),AND(M65&lt;&gt;"",NOT(ISNUMBER(M65)))), "CHECK INPUTS",IF(OR(E65&lt;=0,F65&lt;0,F65&gt;E65,H65&lt;0,H65&gt;E65-F65,AND(K65&lt;&gt;"",OR(K65&lt;0,K65&gt;1)),AND(M65&lt;&gt;"",M65&gt;0)), "CHECK INPUTS",IF(COUNTIF($D$30:$D$229,D65)&gt;1,"DUPLICATE ID",IF(AND(L65&lt;&gt;"",L65&lt;&gt;"Yes",L65&lt;&gt;"No"),"CHECK ELIGIBILITY",IF(L65="No","INELIGIBLE","OK")))))))</x:f>
      </x:c>
    </x:row>
    <x:row r="66">
      <x:c r="A66" s="14"/>
      <x:c r="B66" s="14"/>
      <x:c r="C66" s="14"/>
      <x:c r="D66" s="14"/>
      <x:c r="E66" s="22"/>
      <x:c r="F66" s="22"/>
      <x:c r="G66" s="18" t="n">
        <x:f t="shared" si="4">E66-F66</x:f>
        <x:v>0</x:v>
      </x:c>
      <x:c r="H66" s="22"/>
      <x:c r="I66" s="18" t="n">
        <x:f t="shared" si="5">G66-H66</x:f>
        <x:v>0</x:v>
      </x:c>
      <x:c r="J66" s="23" t="n">
        <x:f t="shared" si="6">IF(G66=0,0,I66/G66)</x:f>
        <x:v>0</x:v>
      </x:c>
      <x:c r="K66" s="24"/>
      <x:c r="L66" s="14"/>
      <x:c r="M66" s="22"/>
      <x:c r="N66" s="25" t="str">
        <x:f t="shared" si="7">IF(O66="","",IF(O66="OK",IF(L66="No",0,IF(J66&gt;=$B$24,G66*$B$23,0)*IF(K66="",1,K66) + M66) ,0))</x:f>
      </x:c>
      <x:c r="O66" t="str">
        <x:f>IF(COUNTA(A66:F66,H66,K66:M66)=0,"",IF(OR(A66="",B66="",D66="",E66="",H66=""),"MISSING INFO",IF(OR(NOT(ISNUMBER(E66)),NOT(ISNUMBER(F66)),NOT(ISNUMBER(H66)),AND(K66&lt;&gt;"",NOT(ISNUMBER(K66))),AND(M66&lt;&gt;"",NOT(ISNUMBER(M66)))), "CHECK INPUTS",IF(OR(E66&lt;=0,F66&lt;0,F66&gt;E66,H66&lt;0,H66&gt;E66-F66,AND(K66&lt;&gt;"",OR(K66&lt;0,K66&gt;1)),AND(M66&lt;&gt;"",M66&gt;0)), "CHECK INPUTS",IF(COUNTIF($D$30:$D$229,D66)&gt;1,"DUPLICATE ID",IF(AND(L66&lt;&gt;"",L66&lt;&gt;"Yes",L66&lt;&gt;"No"),"CHECK ELIGIBILITY",IF(L66="No","INELIGIBLE","OK")))))))</x:f>
      </x:c>
    </x:row>
    <x:row r="67">
      <x:c r="A67" s="14"/>
      <x:c r="B67" s="14"/>
      <x:c r="C67" s="14"/>
      <x:c r="D67" s="14"/>
      <x:c r="E67" s="22"/>
      <x:c r="F67" s="22"/>
      <x:c r="G67" s="18" t="n">
        <x:f t="shared" si="4">E67-F67</x:f>
        <x:v>0</x:v>
      </x:c>
      <x:c r="H67" s="22"/>
      <x:c r="I67" s="18" t="n">
        <x:f t="shared" si="5">G67-H67</x:f>
        <x:v>0</x:v>
      </x:c>
      <x:c r="J67" s="23" t="n">
        <x:f t="shared" si="6">IF(G67=0,0,I67/G67)</x:f>
        <x:v>0</x:v>
      </x:c>
      <x:c r="K67" s="24"/>
      <x:c r="L67" s="14"/>
      <x:c r="M67" s="22"/>
      <x:c r="N67" s="25" t="str">
        <x:f t="shared" si="7">IF(O67="","",IF(O67="OK",IF(L67="No",0,IF(J67&gt;=$B$24,G67*$B$23,0)*IF(K67="",1,K67) + M67) ,0))</x:f>
      </x:c>
      <x:c r="O67" t="str">
        <x:f>IF(COUNTA(A67:F67,H67,K67:M67)=0,"",IF(OR(A67="",B67="",D67="",E67="",H67=""),"MISSING INFO",IF(OR(NOT(ISNUMBER(E67)),NOT(ISNUMBER(F67)),NOT(ISNUMBER(H67)),AND(K67&lt;&gt;"",NOT(ISNUMBER(K67))),AND(M67&lt;&gt;"",NOT(ISNUMBER(M67)))), "CHECK INPUTS",IF(OR(E67&lt;=0,F67&lt;0,F67&gt;E67,H67&lt;0,H67&gt;E67-F67,AND(K67&lt;&gt;"",OR(K67&lt;0,K67&gt;1)),AND(M67&lt;&gt;"",M67&gt;0)), "CHECK INPUTS",IF(COUNTIF($D$30:$D$229,D67)&gt;1,"DUPLICATE ID",IF(AND(L67&lt;&gt;"",L67&lt;&gt;"Yes",L67&lt;&gt;"No"),"CHECK ELIGIBILITY",IF(L67="No","INELIGIBLE","OK")))))))</x:f>
      </x:c>
    </x:row>
    <x:row r="68">
      <x:c r="A68" s="14"/>
      <x:c r="B68" s="14"/>
      <x:c r="C68" s="14"/>
      <x:c r="D68" s="14"/>
      <x:c r="E68" s="22"/>
      <x:c r="F68" s="22"/>
      <x:c r="G68" s="18" t="n">
        <x:f t="shared" si="4">E68-F68</x:f>
        <x:v>0</x:v>
      </x:c>
      <x:c r="H68" s="22"/>
      <x:c r="I68" s="18" t="n">
        <x:f t="shared" si="5">G68-H68</x:f>
        <x:v>0</x:v>
      </x:c>
      <x:c r="J68" s="23" t="n">
        <x:f t="shared" si="6">IF(G68=0,0,I68/G68)</x:f>
        <x:v>0</x:v>
      </x:c>
      <x:c r="K68" s="24"/>
      <x:c r="L68" s="14"/>
      <x:c r="M68" s="22"/>
      <x:c r="N68" s="25" t="str">
        <x:f t="shared" si="7">IF(O68="","",IF(O68="OK",IF(L68="No",0,IF(J68&gt;=$B$24,G68*$B$23,0)*IF(K68="",1,K68) + M68) ,0))</x:f>
      </x:c>
      <x:c r="O68" t="str">
        <x:f>IF(COUNTA(A68:F68,H68,K68:M68)=0,"",IF(OR(A68="",B68="",D68="",E68="",H68=""),"MISSING INFO",IF(OR(NOT(ISNUMBER(E68)),NOT(ISNUMBER(F68)),NOT(ISNUMBER(H68)),AND(K68&lt;&gt;"",NOT(ISNUMBER(K68))),AND(M68&lt;&gt;"",NOT(ISNUMBER(M68)))), "CHECK INPUTS",IF(OR(E68&lt;=0,F68&lt;0,F68&gt;E68,H68&lt;0,H68&gt;E68-F68,AND(K68&lt;&gt;"",OR(K68&lt;0,K68&gt;1)),AND(M68&lt;&gt;"",M68&gt;0)), "CHECK INPUTS",IF(COUNTIF($D$30:$D$229,D68)&gt;1,"DUPLICATE ID",IF(AND(L68&lt;&gt;"",L68&lt;&gt;"Yes",L68&lt;&gt;"No"),"CHECK ELIGIBILITY",IF(L68="No","INELIGIBLE","OK")))))))</x:f>
      </x:c>
    </x:row>
    <x:row r="69">
      <x:c r="A69" s="14"/>
      <x:c r="B69" s="14"/>
      <x:c r="C69" s="14"/>
      <x:c r="D69" s="14"/>
      <x:c r="E69" s="22"/>
      <x:c r="F69" s="22"/>
      <x:c r="G69" s="18" t="n">
        <x:f t="shared" si="4">E69-F69</x:f>
        <x:v>0</x:v>
      </x:c>
      <x:c r="H69" s="22"/>
      <x:c r="I69" s="18" t="n">
        <x:f t="shared" si="5">G69-H69</x:f>
        <x:v>0</x:v>
      </x:c>
      <x:c r="J69" s="23" t="n">
        <x:f t="shared" si="6">IF(G69=0,0,I69/G69)</x:f>
        <x:v>0</x:v>
      </x:c>
      <x:c r="K69" s="24"/>
      <x:c r="L69" s="14"/>
      <x:c r="M69" s="22"/>
      <x:c r="N69" s="25" t="str">
        <x:f t="shared" si="7">IF(O69="","",IF(O69="OK",IF(L69="No",0,IF(J69&gt;=$B$24,G69*$B$23,0)*IF(K69="",1,K69) + M69) ,0))</x:f>
      </x:c>
      <x:c r="O69" t="str">
        <x:f>IF(COUNTA(A69:F69,H69,K69:M69)=0,"",IF(OR(A69="",B69="",D69="",E69="",H69=""),"MISSING INFO",IF(OR(NOT(ISNUMBER(E69)),NOT(ISNUMBER(F69)),NOT(ISNUMBER(H69)),AND(K69&lt;&gt;"",NOT(ISNUMBER(K69))),AND(M69&lt;&gt;"",NOT(ISNUMBER(M69)))), "CHECK INPUTS",IF(OR(E69&lt;=0,F69&lt;0,F69&gt;E69,H69&lt;0,H69&gt;E69-F69,AND(K69&lt;&gt;"",OR(K69&lt;0,K69&gt;1)),AND(M69&lt;&gt;"",M69&gt;0)), "CHECK INPUTS",IF(COUNTIF($D$30:$D$229,D69)&gt;1,"DUPLICATE ID",IF(AND(L69&lt;&gt;"",L69&lt;&gt;"Yes",L69&lt;&gt;"No"),"CHECK ELIGIBILITY",IF(L69="No","INELIGIBLE","OK")))))))</x:f>
      </x:c>
    </x:row>
    <x:row r="70">
      <x:c r="A70" s="14"/>
      <x:c r="B70" s="14"/>
      <x:c r="C70" s="14"/>
      <x:c r="D70" s="14"/>
      <x:c r="E70" s="22"/>
      <x:c r="F70" s="22"/>
      <x:c r="G70" s="18" t="n">
        <x:f t="shared" si="4">E70-F70</x:f>
        <x:v>0</x:v>
      </x:c>
      <x:c r="H70" s="22"/>
      <x:c r="I70" s="18" t="n">
        <x:f t="shared" si="5">G70-H70</x:f>
        <x:v>0</x:v>
      </x:c>
      <x:c r="J70" s="23" t="n">
        <x:f t="shared" si="6">IF(G70=0,0,I70/G70)</x:f>
        <x:v>0</x:v>
      </x:c>
      <x:c r="K70" s="24"/>
      <x:c r="L70" s="14"/>
      <x:c r="M70" s="22"/>
      <x:c r="N70" s="25" t="str">
        <x:f t="shared" si="7">IF(O70="","",IF(O70="OK",IF(L70="No",0,IF(J70&gt;=$B$24,G70*$B$23,0)*IF(K70="",1,K70) + M70) ,0))</x:f>
      </x:c>
      <x:c r="O70" t="str">
        <x:f>IF(COUNTA(A70:F70,H70,K70:M70)=0,"",IF(OR(A70="",B70="",D70="",E70="",H70=""),"MISSING INFO",IF(OR(NOT(ISNUMBER(E70)),NOT(ISNUMBER(F70)),NOT(ISNUMBER(H70)),AND(K70&lt;&gt;"",NOT(ISNUMBER(K70))),AND(M70&lt;&gt;"",NOT(ISNUMBER(M70)))), "CHECK INPUTS",IF(OR(E70&lt;=0,F70&lt;0,F70&gt;E70,H70&lt;0,H70&gt;E70-F70,AND(K70&lt;&gt;"",OR(K70&lt;0,K70&gt;1)),AND(M70&lt;&gt;"",M70&gt;0)), "CHECK INPUTS",IF(COUNTIF($D$30:$D$229,D70)&gt;1,"DUPLICATE ID",IF(AND(L70&lt;&gt;"",L70&lt;&gt;"Yes",L70&lt;&gt;"No"),"CHECK ELIGIBILITY",IF(L70="No","INELIGIBLE","OK")))))))</x:f>
      </x:c>
    </x:row>
    <x:row r="71">
      <x:c r="A71" s="14"/>
      <x:c r="B71" s="14"/>
      <x:c r="C71" s="14"/>
      <x:c r="D71" s="14"/>
      <x:c r="E71" s="22"/>
      <x:c r="F71" s="22"/>
      <x:c r="G71" s="18" t="n">
        <x:f t="shared" si="4">E71-F71</x:f>
        <x:v>0</x:v>
      </x:c>
      <x:c r="H71" s="22"/>
      <x:c r="I71" s="18" t="n">
        <x:f t="shared" si="5">G71-H71</x:f>
        <x:v>0</x:v>
      </x:c>
      <x:c r="J71" s="23" t="n">
        <x:f t="shared" si="6">IF(G71=0,0,I71/G71)</x:f>
        <x:v>0</x:v>
      </x:c>
      <x:c r="K71" s="24"/>
      <x:c r="L71" s="14"/>
      <x:c r="M71" s="22"/>
      <x:c r="N71" s="25" t="str">
        <x:f t="shared" si="7">IF(O71="","",IF(O71="OK",IF(L71="No",0,IF(J71&gt;=$B$24,G71*$B$23,0)*IF(K71="",1,K71) + M71) ,0))</x:f>
      </x:c>
      <x:c r="O71" t="str">
        <x:f>IF(COUNTA(A71:F71,H71,K71:M71)=0,"",IF(OR(A71="",B71="",D71="",E71="",H71=""),"MISSING INFO",IF(OR(NOT(ISNUMBER(E71)),NOT(ISNUMBER(F71)),NOT(ISNUMBER(H71)),AND(K71&lt;&gt;"",NOT(ISNUMBER(K71))),AND(M71&lt;&gt;"",NOT(ISNUMBER(M71)))), "CHECK INPUTS",IF(OR(E71&lt;=0,F71&lt;0,F71&gt;E71,H71&lt;0,H71&gt;E71-F71,AND(K71&lt;&gt;"",OR(K71&lt;0,K71&gt;1)),AND(M71&lt;&gt;"",M71&gt;0)), "CHECK INPUTS",IF(COUNTIF($D$30:$D$229,D71)&gt;1,"DUPLICATE ID",IF(AND(L71&lt;&gt;"",L71&lt;&gt;"Yes",L71&lt;&gt;"No"),"CHECK ELIGIBILITY",IF(L71="No","INELIGIBLE","OK")))))))</x:f>
      </x:c>
    </x:row>
    <x:row r="72">
      <x:c r="A72" s="14"/>
      <x:c r="B72" s="14"/>
      <x:c r="C72" s="14"/>
      <x:c r="D72" s="14"/>
      <x:c r="E72" s="22"/>
      <x:c r="F72" s="22"/>
      <x:c r="G72" s="18" t="n">
        <x:f t="shared" si="4">E72-F72</x:f>
        <x:v>0</x:v>
      </x:c>
      <x:c r="H72" s="22"/>
      <x:c r="I72" s="18" t="n">
        <x:f t="shared" si="5">G72-H72</x:f>
        <x:v>0</x:v>
      </x:c>
      <x:c r="J72" s="23" t="n">
        <x:f t="shared" si="6">IF(G72=0,0,I72/G72)</x:f>
        <x:v>0</x:v>
      </x:c>
      <x:c r="K72" s="24"/>
      <x:c r="L72" s="14"/>
      <x:c r="M72" s="22"/>
      <x:c r="N72" s="25" t="str">
        <x:f t="shared" si="7">IF(O72="","",IF(O72="OK",IF(L72="No",0,IF(J72&gt;=$B$24,G72*$B$23,0)*IF(K72="",1,K72) + M72) ,0))</x:f>
      </x:c>
      <x:c r="O72" t="str">
        <x:f>IF(COUNTA(A72:F72,H72,K72:M72)=0,"",IF(OR(A72="",B72="",D72="",E72="",H72=""),"MISSING INFO",IF(OR(NOT(ISNUMBER(E72)),NOT(ISNUMBER(F72)),NOT(ISNUMBER(H72)),AND(K72&lt;&gt;"",NOT(ISNUMBER(K72))),AND(M72&lt;&gt;"",NOT(ISNUMBER(M72)))), "CHECK INPUTS",IF(OR(E72&lt;=0,F72&lt;0,F72&gt;E72,H72&lt;0,H72&gt;E72-F72,AND(K72&lt;&gt;"",OR(K72&lt;0,K72&gt;1)),AND(M72&lt;&gt;"",M72&gt;0)), "CHECK INPUTS",IF(COUNTIF($D$30:$D$229,D72)&gt;1,"DUPLICATE ID",IF(AND(L72&lt;&gt;"",L72&lt;&gt;"Yes",L72&lt;&gt;"No"),"CHECK ELIGIBILITY",IF(L72="No","INELIGIBLE","OK")))))))</x:f>
      </x:c>
    </x:row>
    <x:row r="73">
      <x:c r="A73" s="14"/>
      <x:c r="B73" s="14"/>
      <x:c r="C73" s="14"/>
      <x:c r="D73" s="14"/>
      <x:c r="E73" s="22"/>
      <x:c r="F73" s="22"/>
      <x:c r="G73" s="18" t="n">
        <x:f t="shared" si="4">E73-F73</x:f>
        <x:v>0</x:v>
      </x:c>
      <x:c r="H73" s="22"/>
      <x:c r="I73" s="18" t="n">
        <x:f t="shared" si="5">G73-H73</x:f>
        <x:v>0</x:v>
      </x:c>
      <x:c r="J73" s="23" t="n">
        <x:f t="shared" si="6">IF(G73=0,0,I73/G73)</x:f>
        <x:v>0</x:v>
      </x:c>
      <x:c r="K73" s="24"/>
      <x:c r="L73" s="14"/>
      <x:c r="M73" s="22"/>
      <x:c r="N73" s="25" t="str">
        <x:f t="shared" si="7">IF(O73="","",IF(O73="OK",IF(L73="No",0,IF(J73&gt;=$B$24,G73*$B$23,0)*IF(K73="",1,K73) + M73) ,0))</x:f>
      </x:c>
      <x:c r="O73" t="str">
        <x:f>IF(COUNTA(A73:F73,H73,K73:M73)=0,"",IF(OR(A73="",B73="",D73="",E73="",H73=""),"MISSING INFO",IF(OR(NOT(ISNUMBER(E73)),NOT(ISNUMBER(F73)),NOT(ISNUMBER(H73)),AND(K73&lt;&gt;"",NOT(ISNUMBER(K73))),AND(M73&lt;&gt;"",NOT(ISNUMBER(M73)))), "CHECK INPUTS",IF(OR(E73&lt;=0,F73&lt;0,F73&gt;E73,H73&lt;0,H73&gt;E73-F73,AND(K73&lt;&gt;"",OR(K73&lt;0,K73&gt;1)),AND(M73&lt;&gt;"",M73&gt;0)), "CHECK INPUTS",IF(COUNTIF($D$30:$D$229,D73)&gt;1,"DUPLICATE ID",IF(AND(L73&lt;&gt;"",L73&lt;&gt;"Yes",L73&lt;&gt;"No"),"CHECK ELIGIBILITY",IF(L73="No","INELIGIBLE","OK")))))))</x:f>
      </x:c>
    </x:row>
    <x:row r="74">
      <x:c r="A74" s="14"/>
      <x:c r="B74" s="14"/>
      <x:c r="C74" s="14"/>
      <x:c r="D74" s="14"/>
      <x:c r="E74" s="22"/>
      <x:c r="F74" s="22"/>
      <x:c r="G74" s="18" t="n">
        <x:f t="shared" si="4">E74-F74</x:f>
        <x:v>0</x:v>
      </x:c>
      <x:c r="H74" s="22"/>
      <x:c r="I74" s="18" t="n">
        <x:f t="shared" si="5">G74-H74</x:f>
        <x:v>0</x:v>
      </x:c>
      <x:c r="J74" s="23" t="n">
        <x:f t="shared" si="6">IF(G74=0,0,I74/G74)</x:f>
        <x:v>0</x:v>
      </x:c>
      <x:c r="K74" s="24"/>
      <x:c r="L74" s="14"/>
      <x:c r="M74" s="22"/>
      <x:c r="N74" s="25" t="str">
        <x:f t="shared" si="7">IF(O74="","",IF(O74="OK",IF(L74="No",0,IF(J74&gt;=$B$24,G74*$B$23,0)*IF(K74="",1,K74) + M74) ,0))</x:f>
      </x:c>
      <x:c r="O74" t="str">
        <x:f>IF(COUNTA(A74:F74,H74,K74:M74)=0,"",IF(OR(A74="",B74="",D74="",E74="",H74=""),"MISSING INFO",IF(OR(NOT(ISNUMBER(E74)),NOT(ISNUMBER(F74)),NOT(ISNUMBER(H74)),AND(K74&lt;&gt;"",NOT(ISNUMBER(K74))),AND(M74&lt;&gt;"",NOT(ISNUMBER(M74)))), "CHECK INPUTS",IF(OR(E74&lt;=0,F74&lt;0,F74&gt;E74,H74&lt;0,H74&gt;E74-F74,AND(K74&lt;&gt;"",OR(K74&lt;0,K74&gt;1)),AND(M74&lt;&gt;"",M74&gt;0)), "CHECK INPUTS",IF(COUNTIF($D$30:$D$229,D74)&gt;1,"DUPLICATE ID",IF(AND(L74&lt;&gt;"",L74&lt;&gt;"Yes",L74&lt;&gt;"No"),"CHECK ELIGIBILITY",IF(L74="No","INELIGIBLE","OK")))))))</x:f>
      </x:c>
    </x:row>
    <x:row r="75">
      <x:c r="A75" s="14"/>
      <x:c r="B75" s="14"/>
      <x:c r="C75" s="14"/>
      <x:c r="D75" s="14"/>
      <x:c r="E75" s="22"/>
      <x:c r="F75" s="22"/>
      <x:c r="G75" s="18" t="n">
        <x:f t="shared" si="4">E75-F75</x:f>
        <x:v>0</x:v>
      </x:c>
      <x:c r="H75" s="22"/>
      <x:c r="I75" s="18" t="n">
        <x:f t="shared" si="5">G75-H75</x:f>
        <x:v>0</x:v>
      </x:c>
      <x:c r="J75" s="23" t="n">
        <x:f t="shared" si="6">IF(G75=0,0,I75/G75)</x:f>
        <x:v>0</x:v>
      </x:c>
      <x:c r="K75" s="24"/>
      <x:c r="L75" s="14"/>
      <x:c r="M75" s="22"/>
      <x:c r="N75" s="25" t="str">
        <x:f t="shared" si="7">IF(O75="","",IF(O75="OK",IF(L75="No",0,IF(J75&gt;=$B$24,G75*$B$23,0)*IF(K75="",1,K75) + M75) ,0))</x:f>
      </x:c>
      <x:c r="O75" t="str">
        <x:f>IF(COUNTA(A75:F75,H75,K75:M75)=0,"",IF(OR(A75="",B75="",D75="",E75="",H75=""),"MISSING INFO",IF(OR(NOT(ISNUMBER(E75)),NOT(ISNUMBER(F75)),NOT(ISNUMBER(H75)),AND(K75&lt;&gt;"",NOT(ISNUMBER(K75))),AND(M75&lt;&gt;"",NOT(ISNUMBER(M75)))), "CHECK INPUTS",IF(OR(E75&lt;=0,F75&lt;0,F75&gt;E75,H75&lt;0,H75&gt;E75-F75,AND(K75&lt;&gt;"",OR(K75&lt;0,K75&gt;1)),AND(M75&lt;&gt;"",M75&gt;0)), "CHECK INPUTS",IF(COUNTIF($D$30:$D$229,D75)&gt;1,"DUPLICATE ID",IF(AND(L75&lt;&gt;"",L75&lt;&gt;"Yes",L75&lt;&gt;"No"),"CHECK ELIGIBILITY",IF(L75="No","INELIGIBLE","OK")))))))</x:f>
      </x:c>
    </x:row>
    <x:row r="76">
      <x:c r="A76" s="14"/>
      <x:c r="B76" s="14"/>
      <x:c r="C76" s="14"/>
      <x:c r="D76" s="14"/>
      <x:c r="E76" s="22"/>
      <x:c r="F76" s="22"/>
      <x:c r="G76" s="18" t="n">
        <x:f t="shared" si="4">E76-F76</x:f>
        <x:v>0</x:v>
      </x:c>
      <x:c r="H76" s="22"/>
      <x:c r="I76" s="18" t="n">
        <x:f t="shared" si="5">G76-H76</x:f>
        <x:v>0</x:v>
      </x:c>
      <x:c r="J76" s="23" t="n">
        <x:f t="shared" si="6">IF(G76=0,0,I76/G76)</x:f>
        <x:v>0</x:v>
      </x:c>
      <x:c r="K76" s="24"/>
      <x:c r="L76" s="14"/>
      <x:c r="M76" s="22"/>
      <x:c r="N76" s="25" t="str">
        <x:f t="shared" si="7">IF(O76="","",IF(O76="OK",IF(L76="No",0,IF(J76&gt;=$B$24,G76*$B$23,0)*IF(K76="",1,K76) + M76) ,0))</x:f>
      </x:c>
      <x:c r="O76" t="str">
        <x:f>IF(COUNTA(A76:F76,H76,K76:M76)=0,"",IF(OR(A76="",B76="",D76="",E76="",H76=""),"MISSING INFO",IF(OR(NOT(ISNUMBER(E76)),NOT(ISNUMBER(F76)),NOT(ISNUMBER(H76)),AND(K76&lt;&gt;"",NOT(ISNUMBER(K76))),AND(M76&lt;&gt;"",NOT(ISNUMBER(M76)))), "CHECK INPUTS",IF(OR(E76&lt;=0,F76&lt;0,F76&gt;E76,H76&lt;0,H76&gt;E76-F76,AND(K76&lt;&gt;"",OR(K76&lt;0,K76&gt;1)),AND(M76&lt;&gt;"",M76&gt;0)), "CHECK INPUTS",IF(COUNTIF($D$30:$D$229,D76)&gt;1,"DUPLICATE ID",IF(AND(L76&lt;&gt;"",L76&lt;&gt;"Yes",L76&lt;&gt;"No"),"CHECK ELIGIBILITY",IF(L76="No","INELIGIBLE","OK")))))))</x:f>
      </x:c>
    </x:row>
    <x:row r="77">
      <x:c r="A77" s="14"/>
      <x:c r="B77" s="14"/>
      <x:c r="C77" s="14"/>
      <x:c r="D77" s="14"/>
      <x:c r="E77" s="22"/>
      <x:c r="F77" s="22"/>
      <x:c r="G77" s="18" t="n">
        <x:f t="shared" si="4">E77-F77</x:f>
        <x:v>0</x:v>
      </x:c>
      <x:c r="H77" s="22"/>
      <x:c r="I77" s="18" t="n">
        <x:f t="shared" si="5">G77-H77</x:f>
        <x:v>0</x:v>
      </x:c>
      <x:c r="J77" s="23" t="n">
        <x:f t="shared" si="6">IF(G77=0,0,I77/G77)</x:f>
        <x:v>0</x:v>
      </x:c>
      <x:c r="K77" s="24"/>
      <x:c r="L77" s="14"/>
      <x:c r="M77" s="22"/>
      <x:c r="N77" s="25" t="str">
        <x:f t="shared" si="7">IF(O77="","",IF(O77="OK",IF(L77="No",0,IF(J77&gt;=$B$24,G77*$B$23,0)*IF(K77="",1,K77) + M77) ,0))</x:f>
      </x:c>
      <x:c r="O77" t="str">
        <x:f>IF(COUNTA(A77:F77,H77,K77:M77)=0,"",IF(OR(A77="",B77="",D77="",E77="",H77=""),"MISSING INFO",IF(OR(NOT(ISNUMBER(E77)),NOT(ISNUMBER(F77)),NOT(ISNUMBER(H77)),AND(K77&lt;&gt;"",NOT(ISNUMBER(K77))),AND(M77&lt;&gt;"",NOT(ISNUMBER(M77)))), "CHECK INPUTS",IF(OR(E77&lt;=0,F77&lt;0,F77&gt;E77,H77&lt;0,H77&gt;E77-F77,AND(K77&lt;&gt;"",OR(K77&lt;0,K77&gt;1)),AND(M77&lt;&gt;"",M77&gt;0)), "CHECK INPUTS",IF(COUNTIF($D$30:$D$229,D77)&gt;1,"DUPLICATE ID",IF(AND(L77&lt;&gt;"",L77&lt;&gt;"Yes",L77&lt;&gt;"No"),"CHECK ELIGIBILITY",IF(L77="No","INELIGIBLE","OK")))))))</x:f>
      </x:c>
    </x:row>
    <x:row r="78">
      <x:c r="A78" s="14"/>
      <x:c r="B78" s="14"/>
      <x:c r="C78" s="14"/>
      <x:c r="D78" s="14"/>
      <x:c r="E78" s="22"/>
      <x:c r="F78" s="22"/>
      <x:c r="G78" s="18" t="n">
        <x:f t="shared" si="4">E78-F78</x:f>
        <x:v>0</x:v>
      </x:c>
      <x:c r="H78" s="22"/>
      <x:c r="I78" s="18" t="n">
        <x:f t="shared" si="5">G78-H78</x:f>
        <x:v>0</x:v>
      </x:c>
      <x:c r="J78" s="23" t="n">
        <x:f t="shared" si="6">IF(G78=0,0,I78/G78)</x:f>
        <x:v>0</x:v>
      </x:c>
      <x:c r="K78" s="24"/>
      <x:c r="L78" s="14"/>
      <x:c r="M78" s="22"/>
      <x:c r="N78" s="25" t="str">
        <x:f t="shared" si="7">IF(O78="","",IF(O78="OK",IF(L78="No",0,IF(J78&gt;=$B$24,G78*$B$23,0)*IF(K78="",1,K78) + M78) ,0))</x:f>
      </x:c>
      <x:c r="O78" t="str">
        <x:f>IF(COUNTA(A78:F78,H78,K78:M78)=0,"",IF(OR(A78="",B78="",D78="",E78="",H78=""),"MISSING INFO",IF(OR(NOT(ISNUMBER(E78)),NOT(ISNUMBER(F78)),NOT(ISNUMBER(H78)),AND(K78&lt;&gt;"",NOT(ISNUMBER(K78))),AND(M78&lt;&gt;"",NOT(ISNUMBER(M78)))), "CHECK INPUTS",IF(OR(E78&lt;=0,F78&lt;0,F78&gt;E78,H78&lt;0,H78&gt;E78-F78,AND(K78&lt;&gt;"",OR(K78&lt;0,K78&gt;1)),AND(M78&lt;&gt;"",M78&gt;0)), "CHECK INPUTS",IF(COUNTIF($D$30:$D$229,D78)&gt;1,"DUPLICATE ID",IF(AND(L78&lt;&gt;"",L78&lt;&gt;"Yes",L78&lt;&gt;"No"),"CHECK ELIGIBILITY",IF(L78="No","INELIGIBLE","OK")))))))</x:f>
      </x:c>
    </x:row>
    <x:row r="79">
      <x:c r="A79" s="14"/>
      <x:c r="B79" s="14"/>
      <x:c r="C79" s="14"/>
      <x:c r="D79" s="14"/>
      <x:c r="E79" s="22"/>
      <x:c r="F79" s="22"/>
      <x:c r="G79" s="18" t="n">
        <x:f t="shared" si="4">E79-F79</x:f>
        <x:v>0</x:v>
      </x:c>
      <x:c r="H79" s="22"/>
      <x:c r="I79" s="18" t="n">
        <x:f t="shared" si="5">G79-H79</x:f>
        <x:v>0</x:v>
      </x:c>
      <x:c r="J79" s="23" t="n">
        <x:f t="shared" si="6">IF(G79=0,0,I79/G79)</x:f>
        <x:v>0</x:v>
      </x:c>
      <x:c r="K79" s="24"/>
      <x:c r="L79" s="14"/>
      <x:c r="M79" s="22"/>
      <x:c r="N79" s="25" t="str">
        <x:f t="shared" si="7">IF(O79="","",IF(O79="OK",IF(L79="No",0,IF(J79&gt;=$B$24,G79*$B$23,0)*IF(K79="",1,K79) + M79) ,0))</x:f>
      </x:c>
      <x:c r="O79" t="str">
        <x:f>IF(COUNTA(A79:F79,H79,K79:M79)=0,"",IF(OR(A79="",B79="",D79="",E79="",H79=""),"MISSING INFO",IF(OR(NOT(ISNUMBER(E79)),NOT(ISNUMBER(F79)),NOT(ISNUMBER(H79)),AND(K79&lt;&gt;"",NOT(ISNUMBER(K79))),AND(M79&lt;&gt;"",NOT(ISNUMBER(M79)))), "CHECK INPUTS",IF(OR(E79&lt;=0,F79&lt;0,F79&gt;E79,H79&lt;0,H79&gt;E79-F79,AND(K79&lt;&gt;"",OR(K79&lt;0,K79&gt;1)),AND(M79&lt;&gt;"",M79&gt;0)), "CHECK INPUTS",IF(COUNTIF($D$30:$D$229,D79)&gt;1,"DUPLICATE ID",IF(AND(L79&lt;&gt;"",L79&lt;&gt;"Yes",L79&lt;&gt;"No"),"CHECK ELIGIBILITY",IF(L79="No","INELIGIBLE","OK")))))))</x:f>
      </x:c>
    </x:row>
    <x:row r="80">
      <x:c r="A80" s="14"/>
      <x:c r="B80" s="14"/>
      <x:c r="C80" s="14"/>
      <x:c r="D80" s="14"/>
      <x:c r="E80" s="22"/>
      <x:c r="F80" s="22"/>
      <x:c r="G80" s="18" t="n">
        <x:f t="shared" si="4">E80-F80</x:f>
        <x:v>0</x:v>
      </x:c>
      <x:c r="H80" s="22"/>
      <x:c r="I80" s="18" t="n">
        <x:f t="shared" si="5">G80-H80</x:f>
        <x:v>0</x:v>
      </x:c>
      <x:c r="J80" s="23" t="n">
        <x:f t="shared" si="6">IF(G80=0,0,I80/G80)</x:f>
        <x:v>0</x:v>
      </x:c>
      <x:c r="K80" s="24"/>
      <x:c r="L80" s="14"/>
      <x:c r="M80" s="22"/>
      <x:c r="N80" s="25" t="str">
        <x:f t="shared" si="7">IF(O80="","",IF(O80="OK",IF(L80="No",0,IF(J80&gt;=$B$24,G80*$B$23,0)*IF(K80="",1,K80) + M80) ,0))</x:f>
      </x:c>
      <x:c r="O80" t="str">
        <x:f>IF(COUNTA(A80:F80,H80,K80:M80)=0,"",IF(OR(A80="",B80="",D80="",E80="",H80=""),"MISSING INFO",IF(OR(NOT(ISNUMBER(E80)),NOT(ISNUMBER(F80)),NOT(ISNUMBER(H80)),AND(K80&lt;&gt;"",NOT(ISNUMBER(K80))),AND(M80&lt;&gt;"",NOT(ISNUMBER(M80)))), "CHECK INPUTS",IF(OR(E80&lt;=0,F80&lt;0,F80&gt;E80,H80&lt;0,H80&gt;E80-F80,AND(K80&lt;&gt;"",OR(K80&lt;0,K80&gt;1)),AND(M80&lt;&gt;"",M80&gt;0)), "CHECK INPUTS",IF(COUNTIF($D$30:$D$229,D80)&gt;1,"DUPLICATE ID",IF(AND(L80&lt;&gt;"",L80&lt;&gt;"Yes",L80&lt;&gt;"No"),"CHECK ELIGIBILITY",IF(L80="No","INELIGIBLE","OK")))))))</x:f>
      </x:c>
    </x:row>
    <x:row r="81">
      <x:c r="A81" s="14"/>
      <x:c r="B81" s="14"/>
      <x:c r="C81" s="14"/>
      <x:c r="D81" s="14"/>
      <x:c r="E81" s="22"/>
      <x:c r="F81" s="22"/>
      <x:c r="G81" s="18" t="n">
        <x:f t="shared" si="4">E81-F81</x:f>
        <x:v>0</x:v>
      </x:c>
      <x:c r="H81" s="22"/>
      <x:c r="I81" s="18" t="n">
        <x:f t="shared" si="5">G81-H81</x:f>
        <x:v>0</x:v>
      </x:c>
      <x:c r="J81" s="23" t="n">
        <x:f t="shared" si="6">IF(G81=0,0,I81/G81)</x:f>
        <x:v>0</x:v>
      </x:c>
      <x:c r="K81" s="24"/>
      <x:c r="L81" s="14"/>
      <x:c r="M81" s="22"/>
      <x:c r="N81" s="25" t="str">
        <x:f t="shared" si="7">IF(O81="","",IF(O81="OK",IF(L81="No",0,IF(J81&gt;=$B$24,G81*$B$23,0)*IF(K81="",1,K81) + M81) ,0))</x:f>
      </x:c>
      <x:c r="O81" t="str">
        <x:f>IF(COUNTA(A81:F81,H81,K81:M81)=0,"",IF(OR(A81="",B81="",D81="",E81="",H81=""),"MISSING INFO",IF(OR(NOT(ISNUMBER(E81)),NOT(ISNUMBER(F81)),NOT(ISNUMBER(H81)),AND(K81&lt;&gt;"",NOT(ISNUMBER(K81))),AND(M81&lt;&gt;"",NOT(ISNUMBER(M81)))), "CHECK INPUTS",IF(OR(E81&lt;=0,F81&lt;0,F81&gt;E81,H81&lt;0,H81&gt;E81-F81,AND(K81&lt;&gt;"",OR(K81&lt;0,K81&gt;1)),AND(M81&lt;&gt;"",M81&gt;0)), "CHECK INPUTS",IF(COUNTIF($D$30:$D$229,D81)&gt;1,"DUPLICATE ID",IF(AND(L81&lt;&gt;"",L81&lt;&gt;"Yes",L81&lt;&gt;"No"),"CHECK ELIGIBILITY",IF(L81="No","INELIGIBLE","OK")))))))</x:f>
      </x:c>
    </x:row>
    <x:row r="82">
      <x:c r="A82" s="14"/>
      <x:c r="B82" s="14"/>
      <x:c r="C82" s="14"/>
      <x:c r="D82" s="14"/>
      <x:c r="E82" s="22"/>
      <x:c r="F82" s="22"/>
      <x:c r="G82" s="18" t="n">
        <x:f t="shared" si="4">E82-F82</x:f>
        <x:v>0</x:v>
      </x:c>
      <x:c r="H82" s="22"/>
      <x:c r="I82" s="18" t="n">
        <x:f t="shared" si="5">G82-H82</x:f>
        <x:v>0</x:v>
      </x:c>
      <x:c r="J82" s="23" t="n">
        <x:f t="shared" si="6">IF(G82=0,0,I82/G82)</x:f>
        <x:v>0</x:v>
      </x:c>
      <x:c r="K82" s="24"/>
      <x:c r="L82" s="14"/>
      <x:c r="M82" s="22"/>
      <x:c r="N82" s="25" t="str">
        <x:f t="shared" si="7">IF(O82="","",IF(O82="OK",IF(L82="No",0,IF(J82&gt;=$B$24,G82*$B$23,0)*IF(K82="",1,K82) + M82) ,0))</x:f>
      </x:c>
      <x:c r="O82" t="str">
        <x:f>IF(COUNTA(A82:F82,H82,K82:M82)=0,"",IF(OR(A82="",B82="",D82="",E82="",H82=""),"MISSING INFO",IF(OR(NOT(ISNUMBER(E82)),NOT(ISNUMBER(F82)),NOT(ISNUMBER(H82)),AND(K82&lt;&gt;"",NOT(ISNUMBER(K82))),AND(M82&lt;&gt;"",NOT(ISNUMBER(M82)))), "CHECK INPUTS",IF(OR(E82&lt;=0,F82&lt;0,F82&gt;E82,H82&lt;0,H82&gt;E82-F82,AND(K82&lt;&gt;"",OR(K82&lt;0,K82&gt;1)),AND(M82&lt;&gt;"",M82&gt;0)), "CHECK INPUTS",IF(COUNTIF($D$30:$D$229,D82)&gt;1,"DUPLICATE ID",IF(AND(L82&lt;&gt;"",L82&lt;&gt;"Yes",L82&lt;&gt;"No"),"CHECK ELIGIBILITY",IF(L82="No","INELIGIBLE","OK")))))))</x:f>
      </x:c>
    </x:row>
    <x:row r="83">
      <x:c r="A83" s="14"/>
      <x:c r="B83" s="14"/>
      <x:c r="C83" s="14"/>
      <x:c r="D83" s="14"/>
      <x:c r="E83" s="22"/>
      <x:c r="F83" s="22"/>
      <x:c r="G83" s="18" t="n">
        <x:f t="shared" si="4">E83-F83</x:f>
        <x:v>0</x:v>
      </x:c>
      <x:c r="H83" s="22"/>
      <x:c r="I83" s="18" t="n">
        <x:f t="shared" si="5">G83-H83</x:f>
        <x:v>0</x:v>
      </x:c>
      <x:c r="J83" s="23" t="n">
        <x:f t="shared" si="6">IF(G83=0,0,I83/G83)</x:f>
        <x:v>0</x:v>
      </x:c>
      <x:c r="K83" s="24"/>
      <x:c r="L83" s="14"/>
      <x:c r="M83" s="22"/>
      <x:c r="N83" s="25" t="str">
        <x:f t="shared" si="7">IF(O83="","",IF(O83="OK",IF(L83="No",0,IF(J83&gt;=$B$24,G83*$B$23,0)*IF(K83="",1,K83) + M83) ,0))</x:f>
      </x:c>
      <x:c r="O83" t="str">
        <x:f>IF(COUNTA(A83:F83,H83,K83:M83)=0,"",IF(OR(A83="",B83="",D83="",E83="",H83=""),"MISSING INFO",IF(OR(NOT(ISNUMBER(E83)),NOT(ISNUMBER(F83)),NOT(ISNUMBER(H83)),AND(K83&lt;&gt;"",NOT(ISNUMBER(K83))),AND(M83&lt;&gt;"",NOT(ISNUMBER(M83)))), "CHECK INPUTS",IF(OR(E83&lt;=0,F83&lt;0,F83&gt;E83,H83&lt;0,H83&gt;E83-F83,AND(K83&lt;&gt;"",OR(K83&lt;0,K83&gt;1)),AND(M83&lt;&gt;"",M83&gt;0)), "CHECK INPUTS",IF(COUNTIF($D$30:$D$229,D83)&gt;1,"DUPLICATE ID",IF(AND(L83&lt;&gt;"",L83&lt;&gt;"Yes",L83&lt;&gt;"No"),"CHECK ELIGIBILITY",IF(L83="No","INELIGIBLE","OK")))))))</x:f>
      </x:c>
    </x:row>
    <x:row r="84">
      <x:c r="A84" s="14"/>
      <x:c r="B84" s="14"/>
      <x:c r="C84" s="14"/>
      <x:c r="D84" s="14"/>
      <x:c r="E84" s="22"/>
      <x:c r="F84" s="22"/>
      <x:c r="G84" s="18" t="n">
        <x:f t="shared" si="4">E84-F84</x:f>
        <x:v>0</x:v>
      </x:c>
      <x:c r="H84" s="22"/>
      <x:c r="I84" s="18" t="n">
        <x:f t="shared" si="5">G84-H84</x:f>
        <x:v>0</x:v>
      </x:c>
      <x:c r="J84" s="23" t="n">
        <x:f t="shared" si="6">IF(G84=0,0,I84/G84)</x:f>
        <x:v>0</x:v>
      </x:c>
      <x:c r="K84" s="24"/>
      <x:c r="L84" s="14"/>
      <x:c r="M84" s="22"/>
      <x:c r="N84" s="25" t="str">
        <x:f t="shared" si="7">IF(O84="","",IF(O84="OK",IF(L84="No",0,IF(J84&gt;=$B$24,G84*$B$23,0)*IF(K84="",1,K84) + M84) ,0))</x:f>
      </x:c>
      <x:c r="O84" t="str">
        <x:f>IF(COUNTA(A84:F84,H84,K84:M84)=0,"",IF(OR(A84="",B84="",D84="",E84="",H84=""),"MISSING INFO",IF(OR(NOT(ISNUMBER(E84)),NOT(ISNUMBER(F84)),NOT(ISNUMBER(H84)),AND(K84&lt;&gt;"",NOT(ISNUMBER(K84))),AND(M84&lt;&gt;"",NOT(ISNUMBER(M84)))), "CHECK INPUTS",IF(OR(E84&lt;=0,F84&lt;0,F84&gt;E84,H84&lt;0,H84&gt;E84-F84,AND(K84&lt;&gt;"",OR(K84&lt;0,K84&gt;1)),AND(M84&lt;&gt;"",M84&gt;0)), "CHECK INPUTS",IF(COUNTIF($D$30:$D$229,D84)&gt;1,"DUPLICATE ID",IF(AND(L84&lt;&gt;"",L84&lt;&gt;"Yes",L84&lt;&gt;"No"),"CHECK ELIGIBILITY",IF(L84="No","INELIGIBLE","OK")))))))</x:f>
      </x:c>
    </x:row>
    <x:row r="85">
      <x:c r="A85" s="14"/>
      <x:c r="B85" s="14"/>
      <x:c r="C85" s="14"/>
      <x:c r="D85" s="14"/>
      <x:c r="E85" s="22"/>
      <x:c r="F85" s="22"/>
      <x:c r="G85" s="18" t="n">
        <x:f t="shared" si="4">E85-F85</x:f>
        <x:v>0</x:v>
      </x:c>
      <x:c r="H85" s="22"/>
      <x:c r="I85" s="18" t="n">
        <x:f t="shared" si="5">G85-H85</x:f>
        <x:v>0</x:v>
      </x:c>
      <x:c r="J85" s="23" t="n">
        <x:f t="shared" si="6">IF(G85=0,0,I85/G85)</x:f>
        <x:v>0</x:v>
      </x:c>
      <x:c r="K85" s="24"/>
      <x:c r="L85" s="14"/>
      <x:c r="M85" s="22"/>
      <x:c r="N85" s="25" t="str">
        <x:f t="shared" si="7">IF(O85="","",IF(O85="OK",IF(L85="No",0,IF(J85&gt;=$B$24,G85*$B$23,0)*IF(K85="",1,K85) + M85) ,0))</x:f>
      </x:c>
      <x:c r="O85" t="str">
        <x:f>IF(COUNTA(A85:F85,H85,K85:M85)=0,"",IF(OR(A85="",B85="",D85="",E85="",H85=""),"MISSING INFO",IF(OR(NOT(ISNUMBER(E85)),NOT(ISNUMBER(F85)),NOT(ISNUMBER(H85)),AND(K85&lt;&gt;"",NOT(ISNUMBER(K85))),AND(M85&lt;&gt;"",NOT(ISNUMBER(M85)))), "CHECK INPUTS",IF(OR(E85&lt;=0,F85&lt;0,F85&gt;E85,H85&lt;0,H85&gt;E85-F85,AND(K85&lt;&gt;"",OR(K85&lt;0,K85&gt;1)),AND(M85&lt;&gt;"",M85&gt;0)), "CHECK INPUTS",IF(COUNTIF($D$30:$D$229,D85)&gt;1,"DUPLICATE ID",IF(AND(L85&lt;&gt;"",L85&lt;&gt;"Yes",L85&lt;&gt;"No"),"CHECK ELIGIBILITY",IF(L85="No","INELIGIBLE","OK")))))))</x:f>
      </x:c>
    </x:row>
    <x:row r="86">
      <x:c r="A86" s="14"/>
      <x:c r="B86" s="14"/>
      <x:c r="C86" s="14"/>
      <x:c r="D86" s="14"/>
      <x:c r="E86" s="22"/>
      <x:c r="F86" s="22"/>
      <x:c r="G86" s="18" t="n">
        <x:f t="shared" si="4">E86-F86</x:f>
        <x:v>0</x:v>
      </x:c>
      <x:c r="H86" s="22"/>
      <x:c r="I86" s="18" t="n">
        <x:f t="shared" si="5">G86-H86</x:f>
        <x:v>0</x:v>
      </x:c>
      <x:c r="J86" s="23" t="n">
        <x:f t="shared" si="6">IF(G86=0,0,I86/G86)</x:f>
        <x:v>0</x:v>
      </x:c>
      <x:c r="K86" s="24"/>
      <x:c r="L86" s="14"/>
      <x:c r="M86" s="22"/>
      <x:c r="N86" s="25" t="str">
        <x:f t="shared" si="7">IF(O86="","",IF(O86="OK",IF(L86="No",0,IF(J86&gt;=$B$24,G86*$B$23,0)*IF(K86="",1,K86) + M86) ,0))</x:f>
      </x:c>
      <x:c r="O86" t="str">
        <x:f>IF(COUNTA(A86:F86,H86,K86:M86)=0,"",IF(OR(A86="",B86="",D86="",E86="",H86=""),"MISSING INFO",IF(OR(NOT(ISNUMBER(E86)),NOT(ISNUMBER(F86)),NOT(ISNUMBER(H86)),AND(K86&lt;&gt;"",NOT(ISNUMBER(K86))),AND(M86&lt;&gt;"",NOT(ISNUMBER(M86)))), "CHECK INPUTS",IF(OR(E86&lt;=0,F86&lt;0,F86&gt;E86,H86&lt;0,H86&gt;E86-F86,AND(K86&lt;&gt;"",OR(K86&lt;0,K86&gt;1)),AND(M86&lt;&gt;"",M86&gt;0)), "CHECK INPUTS",IF(COUNTIF($D$30:$D$229,D86)&gt;1,"DUPLICATE ID",IF(AND(L86&lt;&gt;"",L86&lt;&gt;"Yes",L86&lt;&gt;"No"),"CHECK ELIGIBILITY",IF(L86="No","INELIGIBLE","OK")))))))</x:f>
      </x:c>
    </x:row>
    <x:row r="87">
      <x:c r="A87" s="14"/>
      <x:c r="B87" s="14"/>
      <x:c r="C87" s="14"/>
      <x:c r="D87" s="14"/>
      <x:c r="E87" s="22"/>
      <x:c r="F87" s="22"/>
      <x:c r="G87" s="18" t="n">
        <x:f t="shared" si="4">E87-F87</x:f>
        <x:v>0</x:v>
      </x:c>
      <x:c r="H87" s="22"/>
      <x:c r="I87" s="18" t="n">
        <x:f t="shared" si="5">G87-H87</x:f>
        <x:v>0</x:v>
      </x:c>
      <x:c r="J87" s="23" t="n">
        <x:f t="shared" si="6">IF(G87=0,0,I87/G87)</x:f>
        <x:v>0</x:v>
      </x:c>
      <x:c r="K87" s="24"/>
      <x:c r="L87" s="14"/>
      <x:c r="M87" s="22"/>
      <x:c r="N87" s="25" t="str">
        <x:f t="shared" si="7">IF(O87="","",IF(O87="OK",IF(L87="No",0,IF(J87&gt;=$B$24,G87*$B$23,0)*IF(K87="",1,K87) + M87) ,0))</x:f>
      </x:c>
      <x:c r="O87" t="str">
        <x:f>IF(COUNTA(A87:F87,H87,K87:M87)=0,"",IF(OR(A87="",B87="",D87="",E87="",H87=""),"MISSING INFO",IF(OR(NOT(ISNUMBER(E87)),NOT(ISNUMBER(F87)),NOT(ISNUMBER(H87)),AND(K87&lt;&gt;"",NOT(ISNUMBER(K87))),AND(M87&lt;&gt;"",NOT(ISNUMBER(M87)))), "CHECK INPUTS",IF(OR(E87&lt;=0,F87&lt;0,F87&gt;E87,H87&lt;0,H87&gt;E87-F87,AND(K87&lt;&gt;"",OR(K87&lt;0,K87&gt;1)),AND(M87&lt;&gt;"",M87&gt;0)), "CHECK INPUTS",IF(COUNTIF($D$30:$D$229,D87)&gt;1,"DUPLICATE ID",IF(AND(L87&lt;&gt;"",L87&lt;&gt;"Yes",L87&lt;&gt;"No"),"CHECK ELIGIBILITY",IF(L87="No","INELIGIBLE","OK")))))))</x:f>
      </x:c>
    </x:row>
    <x:row r="88">
      <x:c r="A88" s="14"/>
      <x:c r="B88" s="14"/>
      <x:c r="C88" s="14"/>
      <x:c r="D88" s="14"/>
      <x:c r="E88" s="22"/>
      <x:c r="F88" s="22"/>
      <x:c r="G88" s="18" t="n">
        <x:f t="shared" si="4">E88-F88</x:f>
        <x:v>0</x:v>
      </x:c>
      <x:c r="H88" s="22"/>
      <x:c r="I88" s="18" t="n">
        <x:f t="shared" si="5">G88-H88</x:f>
        <x:v>0</x:v>
      </x:c>
      <x:c r="J88" s="23" t="n">
        <x:f t="shared" si="6">IF(G88=0,0,I88/G88)</x:f>
        <x:v>0</x:v>
      </x:c>
      <x:c r="K88" s="24"/>
      <x:c r="L88" s="14"/>
      <x:c r="M88" s="22"/>
      <x:c r="N88" s="25" t="str">
        <x:f t="shared" si="7">IF(O88="","",IF(O88="OK",IF(L88="No",0,IF(J88&gt;=$B$24,G88*$B$23,0)*IF(K88="",1,K88) + M88) ,0))</x:f>
      </x:c>
      <x:c r="O88" t="str">
        <x:f>IF(COUNTA(A88:F88,H88,K88:M88)=0,"",IF(OR(A88="",B88="",D88="",E88="",H88=""),"MISSING INFO",IF(OR(NOT(ISNUMBER(E88)),NOT(ISNUMBER(F88)),NOT(ISNUMBER(H88)),AND(K88&lt;&gt;"",NOT(ISNUMBER(K88))),AND(M88&lt;&gt;"",NOT(ISNUMBER(M88)))), "CHECK INPUTS",IF(OR(E88&lt;=0,F88&lt;0,F88&gt;E88,H88&lt;0,H88&gt;E88-F88,AND(K88&lt;&gt;"",OR(K88&lt;0,K88&gt;1)),AND(M88&lt;&gt;"",M88&gt;0)), "CHECK INPUTS",IF(COUNTIF($D$30:$D$229,D88)&gt;1,"DUPLICATE ID",IF(AND(L88&lt;&gt;"",L88&lt;&gt;"Yes",L88&lt;&gt;"No"),"CHECK ELIGIBILITY",IF(L88="No","INELIGIBLE","OK")))))))</x:f>
      </x:c>
    </x:row>
    <x:row r="89">
      <x:c r="A89" s="14"/>
      <x:c r="B89" s="14"/>
      <x:c r="C89" s="14"/>
      <x:c r="D89" s="14"/>
      <x:c r="E89" s="22"/>
      <x:c r="F89" s="22"/>
      <x:c r="G89" s="18" t="n">
        <x:f t="shared" si="4">E89-F89</x:f>
        <x:v>0</x:v>
      </x:c>
      <x:c r="H89" s="22"/>
      <x:c r="I89" s="18" t="n">
        <x:f t="shared" si="5">G89-H89</x:f>
        <x:v>0</x:v>
      </x:c>
      <x:c r="J89" s="23" t="n">
        <x:f t="shared" si="6">IF(G89=0,0,I89/G89)</x:f>
        <x:v>0</x:v>
      </x:c>
      <x:c r="K89" s="24"/>
      <x:c r="L89" s="14"/>
      <x:c r="M89" s="22"/>
      <x:c r="N89" s="25" t="str">
        <x:f t="shared" si="7">IF(O89="","",IF(O89="OK",IF(L89="No",0,IF(J89&gt;=$B$24,G89*$B$23,0)*IF(K89="",1,K89) + M89) ,0))</x:f>
      </x:c>
      <x:c r="O89" t="str">
        <x:f>IF(COUNTA(A89:F89,H89,K89:M89)=0,"",IF(OR(A89="",B89="",D89="",E89="",H89=""),"MISSING INFO",IF(OR(NOT(ISNUMBER(E89)),NOT(ISNUMBER(F89)),NOT(ISNUMBER(H89)),AND(K89&lt;&gt;"",NOT(ISNUMBER(K89))),AND(M89&lt;&gt;"",NOT(ISNUMBER(M89)))), "CHECK INPUTS",IF(OR(E89&lt;=0,F89&lt;0,F89&gt;E89,H89&lt;0,H89&gt;E89-F89,AND(K89&lt;&gt;"",OR(K89&lt;0,K89&gt;1)),AND(M89&lt;&gt;"",M89&gt;0)), "CHECK INPUTS",IF(COUNTIF($D$30:$D$229,D89)&gt;1,"DUPLICATE ID",IF(AND(L89&lt;&gt;"",L89&lt;&gt;"Yes",L89&lt;&gt;"No"),"CHECK ELIGIBILITY",IF(L89="No","INELIGIBLE","OK")))))))</x:f>
      </x:c>
    </x:row>
    <x:row r="90">
      <x:c r="A90" s="14"/>
      <x:c r="B90" s="14"/>
      <x:c r="C90" s="14"/>
      <x:c r="D90" s="14"/>
      <x:c r="E90" s="22"/>
      <x:c r="F90" s="22"/>
      <x:c r="G90" s="18" t="n">
        <x:f t="shared" si="4">E90-F90</x:f>
        <x:v>0</x:v>
      </x:c>
      <x:c r="H90" s="22"/>
      <x:c r="I90" s="18" t="n">
        <x:f t="shared" si="5">G90-H90</x:f>
        <x:v>0</x:v>
      </x:c>
      <x:c r="J90" s="23" t="n">
        <x:f t="shared" si="6">IF(G90=0,0,I90/G90)</x:f>
        <x:v>0</x:v>
      </x:c>
      <x:c r="K90" s="24"/>
      <x:c r="L90" s="14"/>
      <x:c r="M90" s="22"/>
      <x:c r="N90" s="25" t="str">
        <x:f t="shared" si="7">IF(O90="","",IF(O90="OK",IF(L90="No",0,IF(J90&gt;=$B$24,G90*$B$23,0)*IF(K90="",1,K90) + M90) ,0))</x:f>
      </x:c>
      <x:c r="O90" t="str">
        <x:f>IF(COUNTA(A90:F90,H90,K90:M90)=0,"",IF(OR(A90="",B90="",D90="",E90="",H90=""),"MISSING INFO",IF(OR(NOT(ISNUMBER(E90)),NOT(ISNUMBER(F90)),NOT(ISNUMBER(H90)),AND(K90&lt;&gt;"",NOT(ISNUMBER(K90))),AND(M90&lt;&gt;"",NOT(ISNUMBER(M90)))), "CHECK INPUTS",IF(OR(E90&lt;=0,F90&lt;0,F90&gt;E90,H90&lt;0,H90&gt;E90-F90,AND(K90&lt;&gt;"",OR(K90&lt;0,K90&gt;1)),AND(M90&lt;&gt;"",M90&gt;0)), "CHECK INPUTS",IF(COUNTIF($D$30:$D$229,D90)&gt;1,"DUPLICATE ID",IF(AND(L90&lt;&gt;"",L90&lt;&gt;"Yes",L90&lt;&gt;"No"),"CHECK ELIGIBILITY",IF(L90="No","INELIGIBLE","OK")))))))</x:f>
      </x:c>
    </x:row>
    <x:row r="91">
      <x:c r="A91" s="14"/>
      <x:c r="B91" s="14"/>
      <x:c r="C91" s="14"/>
      <x:c r="D91" s="14"/>
      <x:c r="E91" s="22"/>
      <x:c r="F91" s="22"/>
      <x:c r="G91" s="18" t="n">
        <x:f t="shared" si="4">E91-F91</x:f>
        <x:v>0</x:v>
      </x:c>
      <x:c r="H91" s="22"/>
      <x:c r="I91" s="18" t="n">
        <x:f t="shared" si="5">G91-H91</x:f>
        <x:v>0</x:v>
      </x:c>
      <x:c r="J91" s="23" t="n">
        <x:f t="shared" si="6">IF(G91=0,0,I91/G91)</x:f>
        <x:v>0</x:v>
      </x:c>
      <x:c r="K91" s="24"/>
      <x:c r="L91" s="14"/>
      <x:c r="M91" s="22"/>
      <x:c r="N91" s="25" t="str">
        <x:f t="shared" si="7">IF(O91="","",IF(O91="OK",IF(L91="No",0,IF(J91&gt;=$B$24,G91*$B$23,0)*IF(K91="",1,K91) + M91) ,0))</x:f>
      </x:c>
      <x:c r="O91" t="str">
        <x:f>IF(COUNTA(A91:F91,H91,K91:M91)=0,"",IF(OR(A91="",B91="",D91="",E91="",H91=""),"MISSING INFO",IF(OR(NOT(ISNUMBER(E91)),NOT(ISNUMBER(F91)),NOT(ISNUMBER(H91)),AND(K91&lt;&gt;"",NOT(ISNUMBER(K91))),AND(M91&lt;&gt;"",NOT(ISNUMBER(M91)))), "CHECK INPUTS",IF(OR(E91&lt;=0,F91&lt;0,F91&gt;E91,H91&lt;0,H91&gt;E91-F91,AND(K91&lt;&gt;"",OR(K91&lt;0,K91&gt;1)),AND(M91&lt;&gt;"",M91&gt;0)), "CHECK INPUTS",IF(COUNTIF($D$30:$D$229,D91)&gt;1,"DUPLICATE ID",IF(AND(L91&lt;&gt;"",L91&lt;&gt;"Yes",L91&lt;&gt;"No"),"CHECK ELIGIBILITY",IF(L91="No","INELIGIBLE","OK")))))))</x:f>
      </x:c>
    </x:row>
    <x:row r="92">
      <x:c r="A92" s="14"/>
      <x:c r="B92" s="14"/>
      <x:c r="C92" s="14"/>
      <x:c r="D92" s="14"/>
      <x:c r="E92" s="22"/>
      <x:c r="F92" s="22"/>
      <x:c r="G92" s="18" t="n">
        <x:f t="shared" si="4">E92-F92</x:f>
        <x:v>0</x:v>
      </x:c>
      <x:c r="H92" s="22"/>
      <x:c r="I92" s="18" t="n">
        <x:f t="shared" si="5">G92-H92</x:f>
        <x:v>0</x:v>
      </x:c>
      <x:c r="J92" s="23" t="n">
        <x:f t="shared" si="6">IF(G92=0,0,I92/G92)</x:f>
        <x:v>0</x:v>
      </x:c>
      <x:c r="K92" s="24"/>
      <x:c r="L92" s="14"/>
      <x:c r="M92" s="22"/>
      <x:c r="N92" s="25" t="str">
        <x:f t="shared" si="7">IF(O92="","",IF(O92="OK",IF(L92="No",0,IF(J92&gt;=$B$24,G92*$B$23,0)*IF(K92="",1,K92) + M92) ,0))</x:f>
      </x:c>
      <x:c r="O92" t="str">
        <x:f>IF(COUNTA(A92:F92,H92,K92:M92)=0,"",IF(OR(A92="",B92="",D92="",E92="",H92=""),"MISSING INFO",IF(OR(NOT(ISNUMBER(E92)),NOT(ISNUMBER(F92)),NOT(ISNUMBER(H92)),AND(K92&lt;&gt;"",NOT(ISNUMBER(K92))),AND(M92&lt;&gt;"",NOT(ISNUMBER(M92)))), "CHECK INPUTS",IF(OR(E92&lt;=0,F92&lt;0,F92&gt;E92,H92&lt;0,H92&gt;E92-F92,AND(K92&lt;&gt;"",OR(K92&lt;0,K92&gt;1)),AND(M92&lt;&gt;"",M92&gt;0)), "CHECK INPUTS",IF(COUNTIF($D$30:$D$229,D92)&gt;1,"DUPLICATE ID",IF(AND(L92&lt;&gt;"",L92&lt;&gt;"Yes",L92&lt;&gt;"No"),"CHECK ELIGIBILITY",IF(L92="No","INELIGIBLE","OK")))))))</x:f>
      </x:c>
    </x:row>
    <x:row r="93">
      <x:c r="A93" s="14"/>
      <x:c r="B93" s="14"/>
      <x:c r="C93" s="14"/>
      <x:c r="D93" s="14"/>
      <x:c r="E93" s="22"/>
      <x:c r="F93" s="22"/>
      <x:c r="G93" s="18" t="n">
        <x:f t="shared" si="4">E93-F93</x:f>
        <x:v>0</x:v>
      </x:c>
      <x:c r="H93" s="22"/>
      <x:c r="I93" s="18" t="n">
        <x:f t="shared" si="5">G93-H93</x:f>
        <x:v>0</x:v>
      </x:c>
      <x:c r="J93" s="23" t="n">
        <x:f t="shared" si="6">IF(G93=0,0,I93/G93)</x:f>
        <x:v>0</x:v>
      </x:c>
      <x:c r="K93" s="24"/>
      <x:c r="L93" s="14"/>
      <x:c r="M93" s="22"/>
      <x:c r="N93" s="25" t="str">
        <x:f t="shared" si="7">IF(O93="","",IF(O93="OK",IF(L93="No",0,IF(J93&gt;=$B$24,G93*$B$23,0)*IF(K93="",1,K93) + M93) ,0))</x:f>
      </x:c>
      <x:c r="O93" t="str">
        <x:f>IF(COUNTA(A93:F93,H93,K93:M93)=0,"",IF(OR(A93="",B93="",D93="",E93="",H93=""),"MISSING INFO",IF(OR(NOT(ISNUMBER(E93)),NOT(ISNUMBER(F93)),NOT(ISNUMBER(H93)),AND(K93&lt;&gt;"",NOT(ISNUMBER(K93))),AND(M93&lt;&gt;"",NOT(ISNUMBER(M93)))), "CHECK INPUTS",IF(OR(E93&lt;=0,F93&lt;0,F93&gt;E93,H93&lt;0,H93&gt;E93-F93,AND(K93&lt;&gt;"",OR(K93&lt;0,K93&gt;1)),AND(M93&lt;&gt;"",M93&gt;0)), "CHECK INPUTS",IF(COUNTIF($D$30:$D$229,D93)&gt;1,"DUPLICATE ID",IF(AND(L93&lt;&gt;"",L93&lt;&gt;"Yes",L93&lt;&gt;"No"),"CHECK ELIGIBILITY",IF(L93="No","INELIGIBLE","OK")))))))</x:f>
      </x:c>
    </x:row>
    <x:row r="94">
      <x:c r="A94" s="14"/>
      <x:c r="B94" s="14"/>
      <x:c r="C94" s="14"/>
      <x:c r="D94" s="14"/>
      <x:c r="E94" s="22"/>
      <x:c r="F94" s="22"/>
      <x:c r="G94" s="18" t="n">
        <x:f t="shared" ref="G94:G125" si="8">E94-F94</x:f>
        <x:v>0</x:v>
      </x:c>
      <x:c r="H94" s="22"/>
      <x:c r="I94" s="18" t="n">
        <x:f t="shared" ref="I94:I125" si="9">G94-H94</x:f>
        <x:v>0</x:v>
      </x:c>
      <x:c r="J94" s="23" t="n">
        <x:f t="shared" ref="J94:J125" si="10">IF(G94=0,0,I94/G94)</x:f>
        <x:v>0</x:v>
      </x:c>
      <x:c r="K94" s="24"/>
      <x:c r="L94" s="14"/>
      <x:c r="M94" s="22"/>
      <x:c r="N94" s="25" t="str">
        <x:f t="shared" ref="N94:N125" si="11">IF(O94="","",IF(O94="OK",IF(L94="No",0,IF(J94&gt;=$B$24,G94*$B$23,0)*IF(K94="",1,K94) + M94) ,0))</x:f>
      </x:c>
      <x:c r="O94" t="str">
        <x:f>IF(COUNTA(A94:F94,H94,K94:M94)=0,"",IF(OR(A94="",B94="",D94="",E94="",H94=""),"MISSING INFO",IF(OR(NOT(ISNUMBER(E94)),NOT(ISNUMBER(F94)),NOT(ISNUMBER(H94)),AND(K94&lt;&gt;"",NOT(ISNUMBER(K94))),AND(M94&lt;&gt;"",NOT(ISNUMBER(M94)))), "CHECK INPUTS",IF(OR(E94&lt;=0,F94&lt;0,F94&gt;E94,H94&lt;0,H94&gt;E94-F94,AND(K94&lt;&gt;"",OR(K94&lt;0,K94&gt;1)),AND(M94&lt;&gt;"",M94&gt;0)), "CHECK INPUTS",IF(COUNTIF($D$30:$D$229,D94)&gt;1,"DUPLICATE ID",IF(AND(L94&lt;&gt;"",L94&lt;&gt;"Yes",L94&lt;&gt;"No"),"CHECK ELIGIBILITY",IF(L94="No","INELIGIBLE","OK")))))))</x:f>
      </x:c>
    </x:row>
    <x:row r="95">
      <x:c r="A95" s="14"/>
      <x:c r="B95" s="14"/>
      <x:c r="C95" s="14"/>
      <x:c r="D95" s="14"/>
      <x:c r="E95" s="22"/>
      <x:c r="F95" s="22"/>
      <x:c r="G95" s="18" t="n">
        <x:f t="shared" si="8">E95-F95</x:f>
        <x:v>0</x:v>
      </x:c>
      <x:c r="H95" s="22"/>
      <x:c r="I95" s="18" t="n">
        <x:f t="shared" si="9">G95-H95</x:f>
        <x:v>0</x:v>
      </x:c>
      <x:c r="J95" s="23" t="n">
        <x:f t="shared" si="10">IF(G95=0,0,I95/G95)</x:f>
        <x:v>0</x:v>
      </x:c>
      <x:c r="K95" s="24"/>
      <x:c r="L95" s="14"/>
      <x:c r="M95" s="22"/>
      <x:c r="N95" s="25" t="str">
        <x:f t="shared" si="11">IF(O95="","",IF(O95="OK",IF(L95="No",0,IF(J95&gt;=$B$24,G95*$B$23,0)*IF(K95="",1,K95) + M95) ,0))</x:f>
      </x:c>
      <x:c r="O95" t="str">
        <x:f>IF(COUNTA(A95:F95,H95,K95:M95)=0,"",IF(OR(A95="",B95="",D95="",E95="",H95=""),"MISSING INFO",IF(OR(NOT(ISNUMBER(E95)),NOT(ISNUMBER(F95)),NOT(ISNUMBER(H95)),AND(K95&lt;&gt;"",NOT(ISNUMBER(K95))),AND(M95&lt;&gt;"",NOT(ISNUMBER(M95)))), "CHECK INPUTS",IF(OR(E95&lt;=0,F95&lt;0,F95&gt;E95,H95&lt;0,H95&gt;E95-F95,AND(K95&lt;&gt;"",OR(K95&lt;0,K95&gt;1)),AND(M95&lt;&gt;"",M95&gt;0)), "CHECK INPUTS",IF(COUNTIF($D$30:$D$229,D95)&gt;1,"DUPLICATE ID",IF(AND(L95&lt;&gt;"",L95&lt;&gt;"Yes",L95&lt;&gt;"No"),"CHECK ELIGIBILITY",IF(L95="No","INELIGIBLE","OK")))))))</x:f>
      </x:c>
    </x:row>
    <x:row r="96">
      <x:c r="A96" s="14"/>
      <x:c r="B96" s="14"/>
      <x:c r="C96" s="14"/>
      <x:c r="D96" s="14"/>
      <x:c r="E96" s="22"/>
      <x:c r="F96" s="22"/>
      <x:c r="G96" s="18" t="n">
        <x:f t="shared" si="8">E96-F96</x:f>
        <x:v>0</x:v>
      </x:c>
      <x:c r="H96" s="22"/>
      <x:c r="I96" s="18" t="n">
        <x:f t="shared" si="9">G96-H96</x:f>
        <x:v>0</x:v>
      </x:c>
      <x:c r="J96" s="23" t="n">
        <x:f t="shared" si="10">IF(G96=0,0,I96/G96)</x:f>
        <x:v>0</x:v>
      </x:c>
      <x:c r="K96" s="24"/>
      <x:c r="L96" s="14"/>
      <x:c r="M96" s="22"/>
      <x:c r="N96" s="25" t="str">
        <x:f t="shared" si="11">IF(O96="","",IF(O96="OK",IF(L96="No",0,IF(J96&gt;=$B$24,G96*$B$23,0)*IF(K96="",1,K96) + M96) ,0))</x:f>
      </x:c>
      <x:c r="O96" t="str">
        <x:f>IF(COUNTA(A96:F96,H96,K96:M96)=0,"",IF(OR(A96="",B96="",D96="",E96="",H96=""),"MISSING INFO",IF(OR(NOT(ISNUMBER(E96)),NOT(ISNUMBER(F96)),NOT(ISNUMBER(H96)),AND(K96&lt;&gt;"",NOT(ISNUMBER(K96))),AND(M96&lt;&gt;"",NOT(ISNUMBER(M96)))), "CHECK INPUTS",IF(OR(E96&lt;=0,F96&lt;0,F96&gt;E96,H96&lt;0,H96&gt;E96-F96,AND(K96&lt;&gt;"",OR(K96&lt;0,K96&gt;1)),AND(M96&lt;&gt;"",M96&gt;0)), "CHECK INPUTS",IF(COUNTIF($D$30:$D$229,D96)&gt;1,"DUPLICATE ID",IF(AND(L96&lt;&gt;"",L96&lt;&gt;"Yes",L96&lt;&gt;"No"),"CHECK ELIGIBILITY",IF(L96="No","INELIGIBLE","OK")))))))</x:f>
      </x:c>
    </x:row>
    <x:row r="97">
      <x:c r="A97" s="14"/>
      <x:c r="B97" s="14"/>
      <x:c r="C97" s="14"/>
      <x:c r="D97" s="14"/>
      <x:c r="E97" s="22"/>
      <x:c r="F97" s="22"/>
      <x:c r="G97" s="18" t="n">
        <x:f t="shared" si="8">E97-F97</x:f>
        <x:v>0</x:v>
      </x:c>
      <x:c r="H97" s="22"/>
      <x:c r="I97" s="18" t="n">
        <x:f t="shared" si="9">G97-H97</x:f>
        <x:v>0</x:v>
      </x:c>
      <x:c r="J97" s="23" t="n">
        <x:f t="shared" si="10">IF(G97=0,0,I97/G97)</x:f>
        <x:v>0</x:v>
      </x:c>
      <x:c r="K97" s="24"/>
      <x:c r="L97" s="14"/>
      <x:c r="M97" s="22"/>
      <x:c r="N97" s="25" t="str">
        <x:f t="shared" si="11">IF(O97="","",IF(O97="OK",IF(L97="No",0,IF(J97&gt;=$B$24,G97*$B$23,0)*IF(K97="",1,K97) + M97) ,0))</x:f>
      </x:c>
      <x:c r="O97" t="str">
        <x:f>IF(COUNTA(A97:F97,H97,K97:M97)=0,"",IF(OR(A97="",B97="",D97="",E97="",H97=""),"MISSING INFO",IF(OR(NOT(ISNUMBER(E97)),NOT(ISNUMBER(F97)),NOT(ISNUMBER(H97)),AND(K97&lt;&gt;"",NOT(ISNUMBER(K97))),AND(M97&lt;&gt;"",NOT(ISNUMBER(M97)))), "CHECK INPUTS",IF(OR(E97&lt;=0,F97&lt;0,F97&gt;E97,H97&lt;0,H97&gt;E97-F97,AND(K97&lt;&gt;"",OR(K97&lt;0,K97&gt;1)),AND(M97&lt;&gt;"",M97&gt;0)), "CHECK INPUTS",IF(COUNTIF($D$30:$D$229,D97)&gt;1,"DUPLICATE ID",IF(AND(L97&lt;&gt;"",L97&lt;&gt;"Yes",L97&lt;&gt;"No"),"CHECK ELIGIBILITY",IF(L97="No","INELIGIBLE","OK")))))))</x:f>
      </x:c>
    </x:row>
    <x:row r="98">
      <x:c r="A98" s="14"/>
      <x:c r="B98" s="14"/>
      <x:c r="C98" s="14"/>
      <x:c r="D98" s="14"/>
      <x:c r="E98" s="22"/>
      <x:c r="F98" s="22"/>
      <x:c r="G98" s="18" t="n">
        <x:f t="shared" si="8">E98-F98</x:f>
        <x:v>0</x:v>
      </x:c>
      <x:c r="H98" s="22"/>
      <x:c r="I98" s="18" t="n">
        <x:f t="shared" si="9">G98-H98</x:f>
        <x:v>0</x:v>
      </x:c>
      <x:c r="J98" s="23" t="n">
        <x:f t="shared" si="10">IF(G98=0,0,I98/G98)</x:f>
        <x:v>0</x:v>
      </x:c>
      <x:c r="K98" s="24"/>
      <x:c r="L98" s="14"/>
      <x:c r="M98" s="22"/>
      <x:c r="N98" s="25" t="str">
        <x:f t="shared" si="11">IF(O98="","",IF(O98="OK",IF(L98="No",0,IF(J98&gt;=$B$24,G98*$B$23,0)*IF(K98="",1,K98) + M98) ,0))</x:f>
      </x:c>
      <x:c r="O98" t="str">
        <x:f>IF(COUNTA(A98:F98,H98,K98:M98)=0,"",IF(OR(A98="",B98="",D98="",E98="",H98=""),"MISSING INFO",IF(OR(NOT(ISNUMBER(E98)),NOT(ISNUMBER(F98)),NOT(ISNUMBER(H98)),AND(K98&lt;&gt;"",NOT(ISNUMBER(K98))),AND(M98&lt;&gt;"",NOT(ISNUMBER(M98)))), "CHECK INPUTS",IF(OR(E98&lt;=0,F98&lt;0,F98&gt;E98,H98&lt;0,H98&gt;E98-F98,AND(K98&lt;&gt;"",OR(K98&lt;0,K98&gt;1)),AND(M98&lt;&gt;"",M98&gt;0)), "CHECK INPUTS",IF(COUNTIF($D$30:$D$229,D98)&gt;1,"DUPLICATE ID",IF(AND(L98&lt;&gt;"",L98&lt;&gt;"Yes",L98&lt;&gt;"No"),"CHECK ELIGIBILITY",IF(L98="No","INELIGIBLE","OK")))))))</x:f>
      </x:c>
    </x:row>
    <x:row r="99">
      <x:c r="A99" s="14"/>
      <x:c r="B99" s="14"/>
      <x:c r="C99" s="14"/>
      <x:c r="D99" s="14"/>
      <x:c r="E99" s="22"/>
      <x:c r="F99" s="22"/>
      <x:c r="G99" s="18" t="n">
        <x:f t="shared" si="8">E99-F99</x:f>
        <x:v>0</x:v>
      </x:c>
      <x:c r="H99" s="22"/>
      <x:c r="I99" s="18" t="n">
        <x:f t="shared" si="9">G99-H99</x:f>
        <x:v>0</x:v>
      </x:c>
      <x:c r="J99" s="23" t="n">
        <x:f t="shared" si="10">IF(G99=0,0,I99/G99)</x:f>
        <x:v>0</x:v>
      </x:c>
      <x:c r="K99" s="24"/>
      <x:c r="L99" s="14"/>
      <x:c r="M99" s="22"/>
      <x:c r="N99" s="25" t="str">
        <x:f t="shared" si="11">IF(O99="","",IF(O99="OK",IF(L99="No",0,IF(J99&gt;=$B$24,G99*$B$23,0)*IF(K99="",1,K99) + M99) ,0))</x:f>
      </x:c>
      <x:c r="O99" t="str">
        <x:f>IF(COUNTA(A99:F99,H99,K99:M99)=0,"",IF(OR(A99="",B99="",D99="",E99="",H99=""),"MISSING INFO",IF(OR(NOT(ISNUMBER(E99)),NOT(ISNUMBER(F99)),NOT(ISNUMBER(H99)),AND(K99&lt;&gt;"",NOT(ISNUMBER(K99))),AND(M99&lt;&gt;"",NOT(ISNUMBER(M99)))), "CHECK INPUTS",IF(OR(E99&lt;=0,F99&lt;0,F99&gt;E99,H99&lt;0,H99&gt;E99-F99,AND(K99&lt;&gt;"",OR(K99&lt;0,K99&gt;1)),AND(M99&lt;&gt;"",M99&gt;0)), "CHECK INPUTS",IF(COUNTIF($D$30:$D$229,D99)&gt;1,"DUPLICATE ID",IF(AND(L99&lt;&gt;"",L99&lt;&gt;"Yes",L99&lt;&gt;"No"),"CHECK ELIGIBILITY",IF(L99="No","INELIGIBLE","OK")))))))</x:f>
      </x:c>
    </x:row>
    <x:row r="100">
      <x:c r="A100" s="14"/>
      <x:c r="B100" s="14"/>
      <x:c r="C100" s="14"/>
      <x:c r="D100" s="14"/>
      <x:c r="E100" s="22"/>
      <x:c r="F100" s="22"/>
      <x:c r="G100" s="18" t="n">
        <x:f t="shared" si="8">E100-F100</x:f>
        <x:v>0</x:v>
      </x:c>
      <x:c r="H100" s="22"/>
      <x:c r="I100" s="18" t="n">
        <x:f t="shared" si="9">G100-H100</x:f>
        <x:v>0</x:v>
      </x:c>
      <x:c r="J100" s="23" t="n">
        <x:f t="shared" si="10">IF(G100=0,0,I100/G100)</x:f>
        <x:v>0</x:v>
      </x:c>
      <x:c r="K100" s="24"/>
      <x:c r="L100" s="14"/>
      <x:c r="M100" s="22"/>
      <x:c r="N100" s="25" t="str">
        <x:f t="shared" si="11">IF(O100="","",IF(O100="OK",IF(L100="No",0,IF(J100&gt;=$B$24,G100*$B$23,0)*IF(K100="",1,K100) + M100) ,0))</x:f>
      </x:c>
      <x:c r="O100" t="str">
        <x:f>IF(COUNTA(A100:F100,H100,K100:M100)=0,"",IF(OR(A100="",B100="",D100="",E100="",H100=""),"MISSING INFO",IF(OR(NOT(ISNUMBER(E100)),NOT(ISNUMBER(F100)),NOT(ISNUMBER(H100)),AND(K100&lt;&gt;"",NOT(ISNUMBER(K100))),AND(M100&lt;&gt;"",NOT(ISNUMBER(M100)))), "CHECK INPUTS",IF(OR(E100&lt;=0,F100&lt;0,F100&gt;E100,H100&lt;0,H100&gt;E100-F100,AND(K100&lt;&gt;"",OR(K100&lt;0,K100&gt;1)),AND(M100&lt;&gt;"",M100&gt;0)), "CHECK INPUTS",IF(COUNTIF($D$30:$D$229,D100)&gt;1,"DUPLICATE ID",IF(AND(L100&lt;&gt;"",L100&lt;&gt;"Yes",L100&lt;&gt;"No"),"CHECK ELIGIBILITY",IF(L100="No","INELIGIBLE","OK")))))))</x:f>
      </x:c>
    </x:row>
    <x:row r="101">
      <x:c r="A101" s="14"/>
      <x:c r="B101" s="14"/>
      <x:c r="C101" s="14"/>
      <x:c r="D101" s="14"/>
      <x:c r="E101" s="22"/>
      <x:c r="F101" s="22"/>
      <x:c r="G101" s="18" t="n">
        <x:f t="shared" si="8">E101-F101</x:f>
        <x:v>0</x:v>
      </x:c>
      <x:c r="H101" s="22"/>
      <x:c r="I101" s="18" t="n">
        <x:f t="shared" si="9">G101-H101</x:f>
        <x:v>0</x:v>
      </x:c>
      <x:c r="J101" s="23" t="n">
        <x:f t="shared" si="10">IF(G101=0,0,I101/G101)</x:f>
        <x:v>0</x:v>
      </x:c>
      <x:c r="K101" s="24"/>
      <x:c r="L101" s="14"/>
      <x:c r="M101" s="22"/>
      <x:c r="N101" s="25" t="str">
        <x:f t="shared" si="11">IF(O101="","",IF(O101="OK",IF(L101="No",0,IF(J101&gt;=$B$24,G101*$B$23,0)*IF(K101="",1,K101) + M101) ,0))</x:f>
      </x:c>
      <x:c r="O101" t="str">
        <x:f>IF(COUNTA(A101:F101,H101,K101:M101)=0,"",IF(OR(A101="",B101="",D101="",E101="",H101=""),"MISSING INFO",IF(OR(NOT(ISNUMBER(E101)),NOT(ISNUMBER(F101)),NOT(ISNUMBER(H101)),AND(K101&lt;&gt;"",NOT(ISNUMBER(K101))),AND(M101&lt;&gt;"",NOT(ISNUMBER(M101)))), "CHECK INPUTS",IF(OR(E101&lt;=0,F101&lt;0,F101&gt;E101,H101&lt;0,H101&gt;E101-F101,AND(K101&lt;&gt;"",OR(K101&lt;0,K101&gt;1)),AND(M101&lt;&gt;"",M101&gt;0)), "CHECK INPUTS",IF(COUNTIF($D$30:$D$229,D101)&gt;1,"DUPLICATE ID",IF(AND(L101&lt;&gt;"",L101&lt;&gt;"Yes",L101&lt;&gt;"No"),"CHECK ELIGIBILITY",IF(L101="No","INELIGIBLE","OK")))))))</x:f>
      </x:c>
    </x:row>
    <x:row r="102">
      <x:c r="A102" s="14"/>
      <x:c r="B102" s="14"/>
      <x:c r="C102" s="14"/>
      <x:c r="D102" s="14"/>
      <x:c r="E102" s="22"/>
      <x:c r="F102" s="22"/>
      <x:c r="G102" s="18" t="n">
        <x:f t="shared" si="8">E102-F102</x:f>
        <x:v>0</x:v>
      </x:c>
      <x:c r="H102" s="22"/>
      <x:c r="I102" s="18" t="n">
        <x:f t="shared" si="9">G102-H102</x:f>
        <x:v>0</x:v>
      </x:c>
      <x:c r="J102" s="23" t="n">
        <x:f t="shared" si="10">IF(G102=0,0,I102/G102)</x:f>
        <x:v>0</x:v>
      </x:c>
      <x:c r="K102" s="24"/>
      <x:c r="L102" s="14"/>
      <x:c r="M102" s="22"/>
      <x:c r="N102" s="25" t="str">
        <x:f t="shared" si="11">IF(O102="","",IF(O102="OK",IF(L102="No",0,IF(J102&gt;=$B$24,G102*$B$23,0)*IF(K102="",1,K102) + M102) ,0))</x:f>
      </x:c>
      <x:c r="O102" t="str">
        <x:f>IF(COUNTA(A102:F102,H102,K102:M102)=0,"",IF(OR(A102="",B102="",D102="",E102="",H102=""),"MISSING INFO",IF(OR(NOT(ISNUMBER(E102)),NOT(ISNUMBER(F102)),NOT(ISNUMBER(H102)),AND(K102&lt;&gt;"",NOT(ISNUMBER(K102))),AND(M102&lt;&gt;"",NOT(ISNUMBER(M102)))), "CHECK INPUTS",IF(OR(E102&lt;=0,F102&lt;0,F102&gt;E102,H102&lt;0,H102&gt;E102-F102,AND(K102&lt;&gt;"",OR(K102&lt;0,K102&gt;1)),AND(M102&lt;&gt;"",M102&gt;0)), "CHECK INPUTS",IF(COUNTIF($D$30:$D$229,D102)&gt;1,"DUPLICATE ID",IF(AND(L102&lt;&gt;"",L102&lt;&gt;"Yes",L102&lt;&gt;"No"),"CHECK ELIGIBILITY",IF(L102="No","INELIGIBLE","OK")))))))</x:f>
      </x:c>
    </x:row>
    <x:row r="103">
      <x:c r="A103" s="14"/>
      <x:c r="B103" s="14"/>
      <x:c r="C103" s="14"/>
      <x:c r="D103" s="14"/>
      <x:c r="E103" s="22"/>
      <x:c r="F103" s="22"/>
      <x:c r="G103" s="18" t="n">
        <x:f t="shared" si="8">E103-F103</x:f>
        <x:v>0</x:v>
      </x:c>
      <x:c r="H103" s="22"/>
      <x:c r="I103" s="18" t="n">
        <x:f t="shared" si="9">G103-H103</x:f>
        <x:v>0</x:v>
      </x:c>
      <x:c r="J103" s="23" t="n">
        <x:f t="shared" si="10">IF(G103=0,0,I103/G103)</x:f>
        <x:v>0</x:v>
      </x:c>
      <x:c r="K103" s="24"/>
      <x:c r="L103" s="14"/>
      <x:c r="M103" s="22"/>
      <x:c r="N103" s="25" t="str">
        <x:f t="shared" si="11">IF(O103="","",IF(O103="OK",IF(L103="No",0,IF(J103&gt;=$B$24,G103*$B$23,0)*IF(K103="",1,K103) + M103) ,0))</x:f>
      </x:c>
      <x:c r="O103" t="str">
        <x:f>IF(COUNTA(A103:F103,H103,K103:M103)=0,"",IF(OR(A103="",B103="",D103="",E103="",H103=""),"MISSING INFO",IF(OR(NOT(ISNUMBER(E103)),NOT(ISNUMBER(F103)),NOT(ISNUMBER(H103)),AND(K103&lt;&gt;"",NOT(ISNUMBER(K103))),AND(M103&lt;&gt;"",NOT(ISNUMBER(M103)))), "CHECK INPUTS",IF(OR(E103&lt;=0,F103&lt;0,F103&gt;E103,H103&lt;0,H103&gt;E103-F103,AND(K103&lt;&gt;"",OR(K103&lt;0,K103&gt;1)),AND(M103&lt;&gt;"",M103&gt;0)), "CHECK INPUTS",IF(COUNTIF($D$30:$D$229,D103)&gt;1,"DUPLICATE ID",IF(AND(L103&lt;&gt;"",L103&lt;&gt;"Yes",L103&lt;&gt;"No"),"CHECK ELIGIBILITY",IF(L103="No","INELIGIBLE","OK")))))))</x:f>
      </x:c>
    </x:row>
    <x:row r="104">
      <x:c r="A104" s="14"/>
      <x:c r="B104" s="14"/>
      <x:c r="C104" s="14"/>
      <x:c r="D104" s="14"/>
      <x:c r="E104" s="22"/>
      <x:c r="F104" s="22"/>
      <x:c r="G104" s="18" t="n">
        <x:f t="shared" si="8">E104-F104</x:f>
        <x:v>0</x:v>
      </x:c>
      <x:c r="H104" s="22"/>
      <x:c r="I104" s="18" t="n">
        <x:f t="shared" si="9">G104-H104</x:f>
        <x:v>0</x:v>
      </x:c>
      <x:c r="J104" s="23" t="n">
        <x:f t="shared" si="10">IF(G104=0,0,I104/G104)</x:f>
        <x:v>0</x:v>
      </x:c>
      <x:c r="K104" s="24"/>
      <x:c r="L104" s="14"/>
      <x:c r="M104" s="22"/>
      <x:c r="N104" s="25" t="str">
        <x:f t="shared" si="11">IF(O104="","",IF(O104="OK",IF(L104="No",0,IF(J104&gt;=$B$24,G104*$B$23,0)*IF(K104="",1,K104) + M104) ,0))</x:f>
      </x:c>
      <x:c r="O104" t="str">
        <x:f>IF(COUNTA(A104:F104,H104,K104:M104)=0,"",IF(OR(A104="",B104="",D104="",E104="",H104=""),"MISSING INFO",IF(OR(NOT(ISNUMBER(E104)),NOT(ISNUMBER(F104)),NOT(ISNUMBER(H104)),AND(K104&lt;&gt;"",NOT(ISNUMBER(K104))),AND(M104&lt;&gt;"",NOT(ISNUMBER(M104)))), "CHECK INPUTS",IF(OR(E104&lt;=0,F104&lt;0,F104&gt;E104,H104&lt;0,H104&gt;E104-F104,AND(K104&lt;&gt;"",OR(K104&lt;0,K104&gt;1)),AND(M104&lt;&gt;"",M104&gt;0)), "CHECK INPUTS",IF(COUNTIF($D$30:$D$229,D104)&gt;1,"DUPLICATE ID",IF(AND(L104&lt;&gt;"",L104&lt;&gt;"Yes",L104&lt;&gt;"No"),"CHECK ELIGIBILITY",IF(L104="No","INELIGIBLE","OK")))))))</x:f>
      </x:c>
    </x:row>
    <x:row r="105">
      <x:c r="A105" s="14"/>
      <x:c r="B105" s="14"/>
      <x:c r="C105" s="14"/>
      <x:c r="D105" s="14"/>
      <x:c r="E105" s="22"/>
      <x:c r="F105" s="22"/>
      <x:c r="G105" s="18" t="n">
        <x:f t="shared" si="8">E105-F105</x:f>
        <x:v>0</x:v>
      </x:c>
      <x:c r="H105" s="22"/>
      <x:c r="I105" s="18" t="n">
        <x:f t="shared" si="9">G105-H105</x:f>
        <x:v>0</x:v>
      </x:c>
      <x:c r="J105" s="23" t="n">
        <x:f t="shared" si="10">IF(G105=0,0,I105/G105)</x:f>
        <x:v>0</x:v>
      </x:c>
      <x:c r="K105" s="24"/>
      <x:c r="L105" s="14"/>
      <x:c r="M105" s="22"/>
      <x:c r="N105" s="25" t="str">
        <x:f t="shared" si="11">IF(O105="","",IF(O105="OK",IF(L105="No",0,IF(J105&gt;=$B$24,G105*$B$23,0)*IF(K105="",1,K105) + M105) ,0))</x:f>
      </x:c>
      <x:c r="O105" t="str">
        <x:f>IF(COUNTA(A105:F105,H105,K105:M105)=0,"",IF(OR(A105="",B105="",D105="",E105="",H105=""),"MISSING INFO",IF(OR(NOT(ISNUMBER(E105)),NOT(ISNUMBER(F105)),NOT(ISNUMBER(H105)),AND(K105&lt;&gt;"",NOT(ISNUMBER(K105))),AND(M105&lt;&gt;"",NOT(ISNUMBER(M105)))), "CHECK INPUTS",IF(OR(E105&lt;=0,F105&lt;0,F105&gt;E105,H105&lt;0,H105&gt;E105-F105,AND(K105&lt;&gt;"",OR(K105&lt;0,K105&gt;1)),AND(M105&lt;&gt;"",M105&gt;0)), "CHECK INPUTS",IF(COUNTIF($D$30:$D$229,D105)&gt;1,"DUPLICATE ID",IF(AND(L105&lt;&gt;"",L105&lt;&gt;"Yes",L105&lt;&gt;"No"),"CHECK ELIGIBILITY",IF(L105="No","INELIGIBLE","OK")))))))</x:f>
      </x:c>
    </x:row>
    <x:row r="106">
      <x:c r="A106" s="14"/>
      <x:c r="B106" s="14"/>
      <x:c r="C106" s="14"/>
      <x:c r="D106" s="14"/>
      <x:c r="E106" s="22"/>
      <x:c r="F106" s="22"/>
      <x:c r="G106" s="18" t="n">
        <x:f t="shared" si="8">E106-F106</x:f>
        <x:v>0</x:v>
      </x:c>
      <x:c r="H106" s="22"/>
      <x:c r="I106" s="18" t="n">
        <x:f t="shared" si="9">G106-H106</x:f>
        <x:v>0</x:v>
      </x:c>
      <x:c r="J106" s="23" t="n">
        <x:f t="shared" si="10">IF(G106=0,0,I106/G106)</x:f>
        <x:v>0</x:v>
      </x:c>
      <x:c r="K106" s="24"/>
      <x:c r="L106" s="14"/>
      <x:c r="M106" s="22"/>
      <x:c r="N106" s="25" t="str">
        <x:f t="shared" si="11">IF(O106="","",IF(O106="OK",IF(L106="No",0,IF(J106&gt;=$B$24,G106*$B$23,0)*IF(K106="",1,K106) + M106) ,0))</x:f>
      </x:c>
      <x:c r="O106" t="str">
        <x:f>IF(COUNTA(A106:F106,H106,K106:M106)=0,"",IF(OR(A106="",B106="",D106="",E106="",H106=""),"MISSING INFO",IF(OR(NOT(ISNUMBER(E106)),NOT(ISNUMBER(F106)),NOT(ISNUMBER(H106)),AND(K106&lt;&gt;"",NOT(ISNUMBER(K106))),AND(M106&lt;&gt;"",NOT(ISNUMBER(M106)))), "CHECK INPUTS",IF(OR(E106&lt;=0,F106&lt;0,F106&gt;E106,H106&lt;0,H106&gt;E106-F106,AND(K106&lt;&gt;"",OR(K106&lt;0,K106&gt;1)),AND(M106&lt;&gt;"",M106&gt;0)), "CHECK INPUTS",IF(COUNTIF($D$30:$D$229,D106)&gt;1,"DUPLICATE ID",IF(AND(L106&lt;&gt;"",L106&lt;&gt;"Yes",L106&lt;&gt;"No"),"CHECK ELIGIBILITY",IF(L106="No","INELIGIBLE","OK")))))))</x:f>
      </x:c>
    </x:row>
    <x:row r="107">
      <x:c r="A107" s="14"/>
      <x:c r="B107" s="14"/>
      <x:c r="C107" s="14"/>
      <x:c r="D107" s="14"/>
      <x:c r="E107" s="22"/>
      <x:c r="F107" s="22"/>
      <x:c r="G107" s="18" t="n">
        <x:f t="shared" si="8">E107-F107</x:f>
        <x:v>0</x:v>
      </x:c>
      <x:c r="H107" s="22"/>
      <x:c r="I107" s="18" t="n">
        <x:f t="shared" si="9">G107-H107</x:f>
        <x:v>0</x:v>
      </x:c>
      <x:c r="J107" s="23" t="n">
        <x:f t="shared" si="10">IF(G107=0,0,I107/G107)</x:f>
        <x:v>0</x:v>
      </x:c>
      <x:c r="K107" s="24"/>
      <x:c r="L107" s="14"/>
      <x:c r="M107" s="22"/>
      <x:c r="N107" s="25" t="str">
        <x:f t="shared" si="11">IF(O107="","",IF(O107="OK",IF(L107="No",0,IF(J107&gt;=$B$24,G107*$B$23,0)*IF(K107="",1,K107) + M107) ,0))</x:f>
      </x:c>
      <x:c r="O107" t="str">
        <x:f>IF(COUNTA(A107:F107,H107,K107:M107)=0,"",IF(OR(A107="",B107="",D107="",E107="",H107=""),"MISSING INFO",IF(OR(NOT(ISNUMBER(E107)),NOT(ISNUMBER(F107)),NOT(ISNUMBER(H107)),AND(K107&lt;&gt;"",NOT(ISNUMBER(K107))),AND(M107&lt;&gt;"",NOT(ISNUMBER(M107)))), "CHECK INPUTS",IF(OR(E107&lt;=0,F107&lt;0,F107&gt;E107,H107&lt;0,H107&gt;E107-F107,AND(K107&lt;&gt;"",OR(K107&lt;0,K107&gt;1)),AND(M107&lt;&gt;"",M107&gt;0)), "CHECK INPUTS",IF(COUNTIF($D$30:$D$229,D107)&gt;1,"DUPLICATE ID",IF(AND(L107&lt;&gt;"",L107&lt;&gt;"Yes",L107&lt;&gt;"No"),"CHECK ELIGIBILITY",IF(L107="No","INELIGIBLE","OK")))))))</x:f>
      </x:c>
    </x:row>
    <x:row r="108">
      <x:c r="A108" s="14"/>
      <x:c r="B108" s="14"/>
      <x:c r="C108" s="14"/>
      <x:c r="D108" s="14"/>
      <x:c r="E108" s="22"/>
      <x:c r="F108" s="22"/>
      <x:c r="G108" s="18" t="n">
        <x:f t="shared" si="8">E108-F108</x:f>
        <x:v>0</x:v>
      </x:c>
      <x:c r="H108" s="22"/>
      <x:c r="I108" s="18" t="n">
        <x:f t="shared" si="9">G108-H108</x:f>
        <x:v>0</x:v>
      </x:c>
      <x:c r="J108" s="23" t="n">
        <x:f t="shared" si="10">IF(G108=0,0,I108/G108)</x:f>
        <x:v>0</x:v>
      </x:c>
      <x:c r="K108" s="24"/>
      <x:c r="L108" s="14"/>
      <x:c r="M108" s="22"/>
      <x:c r="N108" s="25" t="str">
        <x:f t="shared" si="11">IF(O108="","",IF(O108="OK",IF(L108="No",0,IF(J108&gt;=$B$24,G108*$B$23,0)*IF(K108="",1,K108) + M108) ,0))</x:f>
      </x:c>
      <x:c r="O108" t="str">
        <x:f>IF(COUNTA(A108:F108,H108,K108:M108)=0,"",IF(OR(A108="",B108="",D108="",E108="",H108=""),"MISSING INFO",IF(OR(NOT(ISNUMBER(E108)),NOT(ISNUMBER(F108)),NOT(ISNUMBER(H108)),AND(K108&lt;&gt;"",NOT(ISNUMBER(K108))),AND(M108&lt;&gt;"",NOT(ISNUMBER(M108)))), "CHECK INPUTS",IF(OR(E108&lt;=0,F108&lt;0,F108&gt;E108,H108&lt;0,H108&gt;E108-F108,AND(K108&lt;&gt;"",OR(K108&lt;0,K108&gt;1)),AND(M108&lt;&gt;"",M108&gt;0)), "CHECK INPUTS",IF(COUNTIF($D$30:$D$229,D108)&gt;1,"DUPLICATE ID",IF(AND(L108&lt;&gt;"",L108&lt;&gt;"Yes",L108&lt;&gt;"No"),"CHECK ELIGIBILITY",IF(L108="No","INELIGIBLE","OK")))))))</x:f>
      </x:c>
    </x:row>
    <x:row r="109">
      <x:c r="A109" s="14"/>
      <x:c r="B109" s="14"/>
      <x:c r="C109" s="14"/>
      <x:c r="D109" s="14"/>
      <x:c r="E109" s="22"/>
      <x:c r="F109" s="22"/>
      <x:c r="G109" s="18" t="n">
        <x:f t="shared" si="8">E109-F109</x:f>
        <x:v>0</x:v>
      </x:c>
      <x:c r="H109" s="22"/>
      <x:c r="I109" s="18" t="n">
        <x:f t="shared" si="9">G109-H109</x:f>
        <x:v>0</x:v>
      </x:c>
      <x:c r="J109" s="23" t="n">
        <x:f t="shared" si="10">IF(G109=0,0,I109/G109)</x:f>
        <x:v>0</x:v>
      </x:c>
      <x:c r="K109" s="24"/>
      <x:c r="L109" s="14"/>
      <x:c r="M109" s="22"/>
      <x:c r="N109" s="25" t="str">
        <x:f t="shared" si="11">IF(O109="","",IF(O109="OK",IF(L109="No",0,IF(J109&gt;=$B$24,G109*$B$23,0)*IF(K109="",1,K109) + M109) ,0))</x:f>
      </x:c>
      <x:c r="O109" t="str">
        <x:f>IF(COUNTA(A109:F109,H109,K109:M109)=0,"",IF(OR(A109="",B109="",D109="",E109="",H109=""),"MISSING INFO",IF(OR(NOT(ISNUMBER(E109)),NOT(ISNUMBER(F109)),NOT(ISNUMBER(H109)),AND(K109&lt;&gt;"",NOT(ISNUMBER(K109))),AND(M109&lt;&gt;"",NOT(ISNUMBER(M109)))), "CHECK INPUTS",IF(OR(E109&lt;=0,F109&lt;0,F109&gt;E109,H109&lt;0,H109&gt;E109-F109,AND(K109&lt;&gt;"",OR(K109&lt;0,K109&gt;1)),AND(M109&lt;&gt;"",M109&gt;0)), "CHECK INPUTS",IF(COUNTIF($D$30:$D$229,D109)&gt;1,"DUPLICATE ID",IF(AND(L109&lt;&gt;"",L109&lt;&gt;"Yes",L109&lt;&gt;"No"),"CHECK ELIGIBILITY",IF(L109="No","INELIGIBLE","OK")))))))</x:f>
      </x:c>
    </x:row>
    <x:row r="110">
      <x:c r="A110" s="14"/>
      <x:c r="B110" s="14"/>
      <x:c r="C110" s="14"/>
      <x:c r="D110" s="14"/>
      <x:c r="E110" s="22"/>
      <x:c r="F110" s="22"/>
      <x:c r="G110" s="18" t="n">
        <x:f t="shared" si="8">E110-F110</x:f>
        <x:v>0</x:v>
      </x:c>
      <x:c r="H110" s="22"/>
      <x:c r="I110" s="18" t="n">
        <x:f t="shared" si="9">G110-H110</x:f>
        <x:v>0</x:v>
      </x:c>
      <x:c r="J110" s="23" t="n">
        <x:f t="shared" si="10">IF(G110=0,0,I110/G110)</x:f>
        <x:v>0</x:v>
      </x:c>
      <x:c r="K110" s="24"/>
      <x:c r="L110" s="14"/>
      <x:c r="M110" s="22"/>
      <x:c r="N110" s="25" t="str">
        <x:f t="shared" si="11">IF(O110="","",IF(O110="OK",IF(L110="No",0,IF(J110&gt;=$B$24,G110*$B$23,0)*IF(K110="",1,K110) + M110) ,0))</x:f>
      </x:c>
      <x:c r="O110" t="str">
        <x:f>IF(COUNTA(A110:F110,H110,K110:M110)=0,"",IF(OR(A110="",B110="",D110="",E110="",H110=""),"MISSING INFO",IF(OR(NOT(ISNUMBER(E110)),NOT(ISNUMBER(F110)),NOT(ISNUMBER(H110)),AND(K110&lt;&gt;"",NOT(ISNUMBER(K110))),AND(M110&lt;&gt;"",NOT(ISNUMBER(M110)))), "CHECK INPUTS",IF(OR(E110&lt;=0,F110&lt;0,F110&gt;E110,H110&lt;0,H110&gt;E110-F110,AND(K110&lt;&gt;"",OR(K110&lt;0,K110&gt;1)),AND(M110&lt;&gt;"",M110&gt;0)), "CHECK INPUTS",IF(COUNTIF($D$30:$D$229,D110)&gt;1,"DUPLICATE ID",IF(AND(L110&lt;&gt;"",L110&lt;&gt;"Yes",L110&lt;&gt;"No"),"CHECK ELIGIBILITY",IF(L110="No","INELIGIBLE","OK")))))))</x:f>
      </x:c>
    </x:row>
    <x:row r="111">
      <x:c r="A111" s="14"/>
      <x:c r="B111" s="14"/>
      <x:c r="C111" s="14"/>
      <x:c r="D111" s="14"/>
      <x:c r="E111" s="22"/>
      <x:c r="F111" s="22"/>
      <x:c r="G111" s="18" t="n">
        <x:f t="shared" si="8">E111-F111</x:f>
        <x:v>0</x:v>
      </x:c>
      <x:c r="H111" s="22"/>
      <x:c r="I111" s="18" t="n">
        <x:f t="shared" si="9">G111-H111</x:f>
        <x:v>0</x:v>
      </x:c>
      <x:c r="J111" s="23" t="n">
        <x:f t="shared" si="10">IF(G111=0,0,I111/G111)</x:f>
        <x:v>0</x:v>
      </x:c>
      <x:c r="K111" s="24"/>
      <x:c r="L111" s="14"/>
      <x:c r="M111" s="22"/>
      <x:c r="N111" s="25" t="str">
        <x:f t="shared" si="11">IF(O111="","",IF(O111="OK",IF(L111="No",0,IF(J111&gt;=$B$24,G111*$B$23,0)*IF(K111="",1,K111) + M111) ,0))</x:f>
      </x:c>
      <x:c r="O111" t="str">
        <x:f>IF(COUNTA(A111:F111,H111,K111:M111)=0,"",IF(OR(A111="",B111="",D111="",E111="",H111=""),"MISSING INFO",IF(OR(NOT(ISNUMBER(E111)),NOT(ISNUMBER(F111)),NOT(ISNUMBER(H111)),AND(K111&lt;&gt;"",NOT(ISNUMBER(K111))),AND(M111&lt;&gt;"",NOT(ISNUMBER(M111)))), "CHECK INPUTS",IF(OR(E111&lt;=0,F111&lt;0,F111&gt;E111,H111&lt;0,H111&gt;E111-F111,AND(K111&lt;&gt;"",OR(K111&lt;0,K111&gt;1)),AND(M111&lt;&gt;"",M111&gt;0)), "CHECK INPUTS",IF(COUNTIF($D$30:$D$229,D111)&gt;1,"DUPLICATE ID",IF(AND(L111&lt;&gt;"",L111&lt;&gt;"Yes",L111&lt;&gt;"No"),"CHECK ELIGIBILITY",IF(L111="No","INELIGIBLE","OK")))))))</x:f>
      </x:c>
    </x:row>
    <x:row r="112">
      <x:c r="A112" s="14"/>
      <x:c r="B112" s="14"/>
      <x:c r="C112" s="14"/>
      <x:c r="D112" s="14"/>
      <x:c r="E112" s="22"/>
      <x:c r="F112" s="22"/>
      <x:c r="G112" s="18" t="n">
        <x:f t="shared" si="8">E112-F112</x:f>
        <x:v>0</x:v>
      </x:c>
      <x:c r="H112" s="22"/>
      <x:c r="I112" s="18" t="n">
        <x:f t="shared" si="9">G112-H112</x:f>
        <x:v>0</x:v>
      </x:c>
      <x:c r="J112" s="23" t="n">
        <x:f t="shared" si="10">IF(G112=0,0,I112/G112)</x:f>
        <x:v>0</x:v>
      </x:c>
      <x:c r="K112" s="24"/>
      <x:c r="L112" s="14"/>
      <x:c r="M112" s="22"/>
      <x:c r="N112" s="25" t="str">
        <x:f t="shared" si="11">IF(O112="","",IF(O112="OK",IF(L112="No",0,IF(J112&gt;=$B$24,G112*$B$23,0)*IF(K112="",1,K112) + M112) ,0))</x:f>
      </x:c>
      <x:c r="O112" t="str">
        <x:f>IF(COUNTA(A112:F112,H112,K112:M112)=0,"",IF(OR(A112="",B112="",D112="",E112="",H112=""),"MISSING INFO",IF(OR(NOT(ISNUMBER(E112)),NOT(ISNUMBER(F112)),NOT(ISNUMBER(H112)),AND(K112&lt;&gt;"",NOT(ISNUMBER(K112))),AND(M112&lt;&gt;"",NOT(ISNUMBER(M112)))), "CHECK INPUTS",IF(OR(E112&lt;=0,F112&lt;0,F112&gt;E112,H112&lt;0,H112&gt;E112-F112,AND(K112&lt;&gt;"",OR(K112&lt;0,K112&gt;1)),AND(M112&lt;&gt;"",M112&gt;0)), "CHECK INPUTS",IF(COUNTIF($D$30:$D$229,D112)&gt;1,"DUPLICATE ID",IF(AND(L112&lt;&gt;"",L112&lt;&gt;"Yes",L112&lt;&gt;"No"),"CHECK ELIGIBILITY",IF(L112="No","INELIGIBLE","OK")))))))</x:f>
      </x:c>
    </x:row>
    <x:row r="113">
      <x:c r="A113" s="14"/>
      <x:c r="B113" s="14"/>
      <x:c r="C113" s="14"/>
      <x:c r="D113" s="14"/>
      <x:c r="E113" s="22"/>
      <x:c r="F113" s="22"/>
      <x:c r="G113" s="18" t="n">
        <x:f t="shared" si="8">E113-F113</x:f>
        <x:v>0</x:v>
      </x:c>
      <x:c r="H113" s="22"/>
      <x:c r="I113" s="18" t="n">
        <x:f t="shared" si="9">G113-H113</x:f>
        <x:v>0</x:v>
      </x:c>
      <x:c r="J113" s="23" t="n">
        <x:f t="shared" si="10">IF(G113=0,0,I113/G113)</x:f>
        <x:v>0</x:v>
      </x:c>
      <x:c r="K113" s="24"/>
      <x:c r="L113" s="14"/>
      <x:c r="M113" s="22"/>
      <x:c r="N113" s="25" t="str">
        <x:f t="shared" si="11">IF(O113="","",IF(O113="OK",IF(L113="No",0,IF(J113&gt;=$B$24,G113*$B$23,0)*IF(K113="",1,K113) + M113) ,0))</x:f>
      </x:c>
      <x:c r="O113" t="str">
        <x:f>IF(COUNTA(A113:F113,H113,K113:M113)=0,"",IF(OR(A113="",B113="",D113="",E113="",H113=""),"MISSING INFO",IF(OR(NOT(ISNUMBER(E113)),NOT(ISNUMBER(F113)),NOT(ISNUMBER(H113)),AND(K113&lt;&gt;"",NOT(ISNUMBER(K113))),AND(M113&lt;&gt;"",NOT(ISNUMBER(M113)))), "CHECK INPUTS",IF(OR(E113&lt;=0,F113&lt;0,F113&gt;E113,H113&lt;0,H113&gt;E113-F113,AND(K113&lt;&gt;"",OR(K113&lt;0,K113&gt;1)),AND(M113&lt;&gt;"",M113&gt;0)), "CHECK INPUTS",IF(COUNTIF($D$30:$D$229,D113)&gt;1,"DUPLICATE ID",IF(AND(L113&lt;&gt;"",L113&lt;&gt;"Yes",L113&lt;&gt;"No"),"CHECK ELIGIBILITY",IF(L113="No","INELIGIBLE","OK")))))))</x:f>
      </x:c>
    </x:row>
    <x:row r="114">
      <x:c r="A114" s="14"/>
      <x:c r="B114" s="14"/>
      <x:c r="C114" s="14"/>
      <x:c r="D114" s="14"/>
      <x:c r="E114" s="22"/>
      <x:c r="F114" s="22"/>
      <x:c r="G114" s="18" t="n">
        <x:f t="shared" si="8">E114-F114</x:f>
        <x:v>0</x:v>
      </x:c>
      <x:c r="H114" s="22"/>
      <x:c r="I114" s="18" t="n">
        <x:f t="shared" si="9">G114-H114</x:f>
        <x:v>0</x:v>
      </x:c>
      <x:c r="J114" s="23" t="n">
        <x:f t="shared" si="10">IF(G114=0,0,I114/G114)</x:f>
        <x:v>0</x:v>
      </x:c>
      <x:c r="K114" s="24"/>
      <x:c r="L114" s="14"/>
      <x:c r="M114" s="22"/>
      <x:c r="N114" s="25" t="str">
        <x:f t="shared" si="11">IF(O114="","",IF(O114="OK",IF(L114="No",0,IF(J114&gt;=$B$24,G114*$B$23,0)*IF(K114="",1,K114) + M114) ,0))</x:f>
      </x:c>
      <x:c r="O114" t="str">
        <x:f>IF(COUNTA(A114:F114,H114,K114:M114)=0,"",IF(OR(A114="",B114="",D114="",E114="",H114=""),"MISSING INFO",IF(OR(NOT(ISNUMBER(E114)),NOT(ISNUMBER(F114)),NOT(ISNUMBER(H114)),AND(K114&lt;&gt;"",NOT(ISNUMBER(K114))),AND(M114&lt;&gt;"",NOT(ISNUMBER(M114)))), "CHECK INPUTS",IF(OR(E114&lt;=0,F114&lt;0,F114&gt;E114,H114&lt;0,H114&gt;E114-F114,AND(K114&lt;&gt;"",OR(K114&lt;0,K114&gt;1)),AND(M114&lt;&gt;"",M114&gt;0)), "CHECK INPUTS",IF(COUNTIF($D$30:$D$229,D114)&gt;1,"DUPLICATE ID",IF(AND(L114&lt;&gt;"",L114&lt;&gt;"Yes",L114&lt;&gt;"No"),"CHECK ELIGIBILITY",IF(L114="No","INELIGIBLE","OK")))))))</x:f>
      </x:c>
    </x:row>
    <x:row r="115">
      <x:c r="A115" s="14"/>
      <x:c r="B115" s="14"/>
      <x:c r="C115" s="14"/>
      <x:c r="D115" s="14"/>
      <x:c r="E115" s="22"/>
      <x:c r="F115" s="22"/>
      <x:c r="G115" s="18" t="n">
        <x:f t="shared" si="8">E115-F115</x:f>
        <x:v>0</x:v>
      </x:c>
      <x:c r="H115" s="22"/>
      <x:c r="I115" s="18" t="n">
        <x:f t="shared" si="9">G115-H115</x:f>
        <x:v>0</x:v>
      </x:c>
      <x:c r="J115" s="23" t="n">
        <x:f t="shared" si="10">IF(G115=0,0,I115/G115)</x:f>
        <x:v>0</x:v>
      </x:c>
      <x:c r="K115" s="24"/>
      <x:c r="L115" s="14"/>
      <x:c r="M115" s="22"/>
      <x:c r="N115" s="25" t="str">
        <x:f t="shared" si="11">IF(O115="","",IF(O115="OK",IF(L115="No",0,IF(J115&gt;=$B$24,G115*$B$23,0)*IF(K115="",1,K115) + M115) ,0))</x:f>
      </x:c>
      <x:c r="O115" t="str">
        <x:f>IF(COUNTA(A115:F115,H115,K115:M115)=0,"",IF(OR(A115="",B115="",D115="",E115="",H115=""),"MISSING INFO",IF(OR(NOT(ISNUMBER(E115)),NOT(ISNUMBER(F115)),NOT(ISNUMBER(H115)),AND(K115&lt;&gt;"",NOT(ISNUMBER(K115))),AND(M115&lt;&gt;"",NOT(ISNUMBER(M115)))), "CHECK INPUTS",IF(OR(E115&lt;=0,F115&lt;0,F115&gt;E115,H115&lt;0,H115&gt;E115-F115,AND(K115&lt;&gt;"",OR(K115&lt;0,K115&gt;1)),AND(M115&lt;&gt;"",M115&gt;0)), "CHECK INPUTS",IF(COUNTIF($D$30:$D$229,D115)&gt;1,"DUPLICATE ID",IF(AND(L115&lt;&gt;"",L115&lt;&gt;"Yes",L115&lt;&gt;"No"),"CHECK ELIGIBILITY",IF(L115="No","INELIGIBLE","OK")))))))</x:f>
      </x:c>
    </x:row>
    <x:row r="116">
      <x:c r="A116" s="14"/>
      <x:c r="B116" s="14"/>
      <x:c r="C116" s="14"/>
      <x:c r="D116" s="14"/>
      <x:c r="E116" s="22"/>
      <x:c r="F116" s="22"/>
      <x:c r="G116" s="18" t="n">
        <x:f t="shared" si="8">E116-F116</x:f>
        <x:v>0</x:v>
      </x:c>
      <x:c r="H116" s="22"/>
      <x:c r="I116" s="18" t="n">
        <x:f t="shared" si="9">G116-H116</x:f>
        <x:v>0</x:v>
      </x:c>
      <x:c r="J116" s="23" t="n">
        <x:f t="shared" si="10">IF(G116=0,0,I116/G116)</x:f>
        <x:v>0</x:v>
      </x:c>
      <x:c r="K116" s="24"/>
      <x:c r="L116" s="14"/>
      <x:c r="M116" s="22"/>
      <x:c r="N116" s="25" t="str">
        <x:f t="shared" si="11">IF(O116="","",IF(O116="OK",IF(L116="No",0,IF(J116&gt;=$B$24,G116*$B$23,0)*IF(K116="",1,K116) + M116) ,0))</x:f>
      </x:c>
      <x:c r="O116" t="str">
        <x:f>IF(COUNTA(A116:F116,H116,K116:M116)=0,"",IF(OR(A116="",B116="",D116="",E116="",H116=""),"MISSING INFO",IF(OR(NOT(ISNUMBER(E116)),NOT(ISNUMBER(F116)),NOT(ISNUMBER(H116)),AND(K116&lt;&gt;"",NOT(ISNUMBER(K116))),AND(M116&lt;&gt;"",NOT(ISNUMBER(M116)))), "CHECK INPUTS",IF(OR(E116&lt;=0,F116&lt;0,F116&gt;E116,H116&lt;0,H116&gt;E116-F116,AND(K116&lt;&gt;"",OR(K116&lt;0,K116&gt;1)),AND(M116&lt;&gt;"",M116&gt;0)), "CHECK INPUTS",IF(COUNTIF($D$30:$D$229,D116)&gt;1,"DUPLICATE ID",IF(AND(L116&lt;&gt;"",L116&lt;&gt;"Yes",L116&lt;&gt;"No"),"CHECK ELIGIBILITY",IF(L116="No","INELIGIBLE","OK")))))))</x:f>
      </x:c>
    </x:row>
    <x:row r="117">
      <x:c r="A117" s="14"/>
      <x:c r="B117" s="14"/>
      <x:c r="C117" s="14"/>
      <x:c r="D117" s="14"/>
      <x:c r="E117" s="22"/>
      <x:c r="F117" s="22"/>
      <x:c r="G117" s="18" t="n">
        <x:f t="shared" si="8">E117-F117</x:f>
        <x:v>0</x:v>
      </x:c>
      <x:c r="H117" s="22"/>
      <x:c r="I117" s="18" t="n">
        <x:f t="shared" si="9">G117-H117</x:f>
        <x:v>0</x:v>
      </x:c>
      <x:c r="J117" s="23" t="n">
        <x:f t="shared" si="10">IF(G117=0,0,I117/G117)</x:f>
        <x:v>0</x:v>
      </x:c>
      <x:c r="K117" s="24"/>
      <x:c r="L117" s="14"/>
      <x:c r="M117" s="22"/>
      <x:c r="N117" s="25" t="str">
        <x:f t="shared" si="11">IF(O117="","",IF(O117="OK",IF(L117="No",0,IF(J117&gt;=$B$24,G117*$B$23,0)*IF(K117="",1,K117) + M117) ,0))</x:f>
      </x:c>
      <x:c r="O117" t="str">
        <x:f>IF(COUNTA(A117:F117,H117,K117:M117)=0,"",IF(OR(A117="",B117="",D117="",E117="",H117=""),"MISSING INFO",IF(OR(NOT(ISNUMBER(E117)),NOT(ISNUMBER(F117)),NOT(ISNUMBER(H117)),AND(K117&lt;&gt;"",NOT(ISNUMBER(K117))),AND(M117&lt;&gt;"",NOT(ISNUMBER(M117)))), "CHECK INPUTS",IF(OR(E117&lt;=0,F117&lt;0,F117&gt;E117,H117&lt;0,H117&gt;E117-F117,AND(K117&lt;&gt;"",OR(K117&lt;0,K117&gt;1)),AND(M117&lt;&gt;"",M117&gt;0)), "CHECK INPUTS",IF(COUNTIF($D$30:$D$229,D117)&gt;1,"DUPLICATE ID",IF(AND(L117&lt;&gt;"",L117&lt;&gt;"Yes",L117&lt;&gt;"No"),"CHECK ELIGIBILITY",IF(L117="No","INELIGIBLE","OK")))))))</x:f>
      </x:c>
    </x:row>
    <x:row r="118">
      <x:c r="A118" s="14"/>
      <x:c r="B118" s="14"/>
      <x:c r="C118" s="14"/>
      <x:c r="D118" s="14"/>
      <x:c r="E118" s="22"/>
      <x:c r="F118" s="22"/>
      <x:c r="G118" s="18" t="n">
        <x:f t="shared" si="8">E118-F118</x:f>
        <x:v>0</x:v>
      </x:c>
      <x:c r="H118" s="22"/>
      <x:c r="I118" s="18" t="n">
        <x:f t="shared" si="9">G118-H118</x:f>
        <x:v>0</x:v>
      </x:c>
      <x:c r="J118" s="23" t="n">
        <x:f t="shared" si="10">IF(G118=0,0,I118/G118)</x:f>
        <x:v>0</x:v>
      </x:c>
      <x:c r="K118" s="24"/>
      <x:c r="L118" s="14"/>
      <x:c r="M118" s="22"/>
      <x:c r="N118" s="25" t="str">
        <x:f t="shared" si="11">IF(O118="","",IF(O118="OK",IF(L118="No",0,IF(J118&gt;=$B$24,G118*$B$23,0)*IF(K118="",1,K118) + M118) ,0))</x:f>
      </x:c>
      <x:c r="O118" t="str">
        <x:f>IF(COUNTA(A118:F118,H118,K118:M118)=0,"",IF(OR(A118="",B118="",D118="",E118="",H118=""),"MISSING INFO",IF(OR(NOT(ISNUMBER(E118)),NOT(ISNUMBER(F118)),NOT(ISNUMBER(H118)),AND(K118&lt;&gt;"",NOT(ISNUMBER(K118))),AND(M118&lt;&gt;"",NOT(ISNUMBER(M118)))), "CHECK INPUTS",IF(OR(E118&lt;=0,F118&lt;0,F118&gt;E118,H118&lt;0,H118&gt;E118-F118,AND(K118&lt;&gt;"",OR(K118&lt;0,K118&gt;1)),AND(M118&lt;&gt;"",M118&gt;0)), "CHECK INPUTS",IF(COUNTIF($D$30:$D$229,D118)&gt;1,"DUPLICATE ID",IF(AND(L118&lt;&gt;"",L118&lt;&gt;"Yes",L118&lt;&gt;"No"),"CHECK ELIGIBILITY",IF(L118="No","INELIGIBLE","OK")))))))</x:f>
      </x:c>
    </x:row>
    <x:row r="119">
      <x:c r="A119" s="14"/>
      <x:c r="B119" s="14"/>
      <x:c r="C119" s="14"/>
      <x:c r="D119" s="14"/>
      <x:c r="E119" s="22"/>
      <x:c r="F119" s="22"/>
      <x:c r="G119" s="18" t="n">
        <x:f t="shared" si="8">E119-F119</x:f>
        <x:v>0</x:v>
      </x:c>
      <x:c r="H119" s="22"/>
      <x:c r="I119" s="18" t="n">
        <x:f t="shared" si="9">G119-H119</x:f>
        <x:v>0</x:v>
      </x:c>
      <x:c r="J119" s="23" t="n">
        <x:f t="shared" si="10">IF(G119=0,0,I119/G119)</x:f>
        <x:v>0</x:v>
      </x:c>
      <x:c r="K119" s="24"/>
      <x:c r="L119" s="14"/>
      <x:c r="M119" s="22"/>
      <x:c r="N119" s="25" t="str">
        <x:f t="shared" si="11">IF(O119="","",IF(O119="OK",IF(L119="No",0,IF(J119&gt;=$B$24,G119*$B$23,0)*IF(K119="",1,K119) + M119) ,0))</x:f>
      </x:c>
      <x:c r="O119" t="str">
        <x:f>IF(COUNTA(A119:F119,H119,K119:M119)=0,"",IF(OR(A119="",B119="",D119="",E119="",H119=""),"MISSING INFO",IF(OR(NOT(ISNUMBER(E119)),NOT(ISNUMBER(F119)),NOT(ISNUMBER(H119)),AND(K119&lt;&gt;"",NOT(ISNUMBER(K119))),AND(M119&lt;&gt;"",NOT(ISNUMBER(M119)))), "CHECK INPUTS",IF(OR(E119&lt;=0,F119&lt;0,F119&gt;E119,H119&lt;0,H119&gt;E119-F119,AND(K119&lt;&gt;"",OR(K119&lt;0,K119&gt;1)),AND(M119&lt;&gt;"",M119&gt;0)), "CHECK INPUTS",IF(COUNTIF($D$30:$D$229,D119)&gt;1,"DUPLICATE ID",IF(AND(L119&lt;&gt;"",L119&lt;&gt;"Yes",L119&lt;&gt;"No"),"CHECK ELIGIBILITY",IF(L119="No","INELIGIBLE","OK")))))))</x:f>
      </x:c>
    </x:row>
    <x:row r="120">
      <x:c r="A120" s="14"/>
      <x:c r="B120" s="14"/>
      <x:c r="C120" s="14"/>
      <x:c r="D120" s="14"/>
      <x:c r="E120" s="22"/>
      <x:c r="F120" s="22"/>
      <x:c r="G120" s="18" t="n">
        <x:f t="shared" si="8">E120-F120</x:f>
        <x:v>0</x:v>
      </x:c>
      <x:c r="H120" s="22"/>
      <x:c r="I120" s="18" t="n">
        <x:f t="shared" si="9">G120-H120</x:f>
        <x:v>0</x:v>
      </x:c>
      <x:c r="J120" s="23" t="n">
        <x:f t="shared" si="10">IF(G120=0,0,I120/G120)</x:f>
        <x:v>0</x:v>
      </x:c>
      <x:c r="K120" s="24"/>
      <x:c r="L120" s="14"/>
      <x:c r="M120" s="22"/>
      <x:c r="N120" s="25" t="str">
        <x:f t="shared" si="11">IF(O120="","",IF(O120="OK",IF(L120="No",0,IF(J120&gt;=$B$24,G120*$B$23,0)*IF(K120="",1,K120) + M120) ,0))</x:f>
      </x:c>
      <x:c r="O120" t="str">
        <x:f>IF(COUNTA(A120:F120,H120,K120:M120)=0,"",IF(OR(A120="",B120="",D120="",E120="",H120=""),"MISSING INFO",IF(OR(NOT(ISNUMBER(E120)),NOT(ISNUMBER(F120)),NOT(ISNUMBER(H120)),AND(K120&lt;&gt;"",NOT(ISNUMBER(K120))),AND(M120&lt;&gt;"",NOT(ISNUMBER(M120)))), "CHECK INPUTS",IF(OR(E120&lt;=0,F120&lt;0,F120&gt;E120,H120&lt;0,H120&gt;E120-F120,AND(K120&lt;&gt;"",OR(K120&lt;0,K120&gt;1)),AND(M120&lt;&gt;"",M120&gt;0)), "CHECK INPUTS",IF(COUNTIF($D$30:$D$229,D120)&gt;1,"DUPLICATE ID",IF(AND(L120&lt;&gt;"",L120&lt;&gt;"Yes",L120&lt;&gt;"No"),"CHECK ELIGIBILITY",IF(L120="No","INELIGIBLE","OK")))))))</x:f>
      </x:c>
    </x:row>
    <x:row r="121">
      <x:c r="A121" s="14"/>
      <x:c r="B121" s="14"/>
      <x:c r="C121" s="14"/>
      <x:c r="D121" s="14"/>
      <x:c r="E121" s="22"/>
      <x:c r="F121" s="22"/>
      <x:c r="G121" s="18" t="n">
        <x:f t="shared" si="8">E121-F121</x:f>
        <x:v>0</x:v>
      </x:c>
      <x:c r="H121" s="22"/>
      <x:c r="I121" s="18" t="n">
        <x:f t="shared" si="9">G121-H121</x:f>
        <x:v>0</x:v>
      </x:c>
      <x:c r="J121" s="23" t="n">
        <x:f t="shared" si="10">IF(G121=0,0,I121/G121)</x:f>
        <x:v>0</x:v>
      </x:c>
      <x:c r="K121" s="24"/>
      <x:c r="L121" s="14"/>
      <x:c r="M121" s="22"/>
      <x:c r="N121" s="25" t="str">
        <x:f t="shared" si="11">IF(O121="","",IF(O121="OK",IF(L121="No",0,IF(J121&gt;=$B$24,G121*$B$23,0)*IF(K121="",1,K121) + M121) ,0))</x:f>
      </x:c>
      <x:c r="O121" t="str">
        <x:f>IF(COUNTA(A121:F121,H121,K121:M121)=0,"",IF(OR(A121="",B121="",D121="",E121="",H121=""),"MISSING INFO",IF(OR(NOT(ISNUMBER(E121)),NOT(ISNUMBER(F121)),NOT(ISNUMBER(H121)),AND(K121&lt;&gt;"",NOT(ISNUMBER(K121))),AND(M121&lt;&gt;"",NOT(ISNUMBER(M121)))), "CHECK INPUTS",IF(OR(E121&lt;=0,F121&lt;0,F121&gt;E121,H121&lt;0,H121&gt;E121-F121,AND(K121&lt;&gt;"",OR(K121&lt;0,K121&gt;1)),AND(M121&lt;&gt;"",M121&gt;0)), "CHECK INPUTS",IF(COUNTIF($D$30:$D$229,D121)&gt;1,"DUPLICATE ID",IF(AND(L121&lt;&gt;"",L121&lt;&gt;"Yes",L121&lt;&gt;"No"),"CHECK ELIGIBILITY",IF(L121="No","INELIGIBLE","OK")))))))</x:f>
      </x:c>
    </x:row>
    <x:row r="122">
      <x:c r="A122" s="14"/>
      <x:c r="B122" s="14"/>
      <x:c r="C122" s="14"/>
      <x:c r="D122" s="14"/>
      <x:c r="E122" s="22"/>
      <x:c r="F122" s="22"/>
      <x:c r="G122" s="18" t="n">
        <x:f t="shared" si="8">E122-F122</x:f>
        <x:v>0</x:v>
      </x:c>
      <x:c r="H122" s="22"/>
      <x:c r="I122" s="18" t="n">
        <x:f t="shared" si="9">G122-H122</x:f>
        <x:v>0</x:v>
      </x:c>
      <x:c r="J122" s="23" t="n">
        <x:f t="shared" si="10">IF(G122=0,0,I122/G122)</x:f>
        <x:v>0</x:v>
      </x:c>
      <x:c r="K122" s="24"/>
      <x:c r="L122" s="14"/>
      <x:c r="M122" s="22"/>
      <x:c r="N122" s="25" t="str">
        <x:f t="shared" si="11">IF(O122="","",IF(O122="OK",IF(L122="No",0,IF(J122&gt;=$B$24,G122*$B$23,0)*IF(K122="",1,K122) + M122) ,0))</x:f>
      </x:c>
      <x:c r="O122" t="str">
        <x:f>IF(COUNTA(A122:F122,H122,K122:M122)=0,"",IF(OR(A122="",B122="",D122="",E122="",H122=""),"MISSING INFO",IF(OR(NOT(ISNUMBER(E122)),NOT(ISNUMBER(F122)),NOT(ISNUMBER(H122)),AND(K122&lt;&gt;"",NOT(ISNUMBER(K122))),AND(M122&lt;&gt;"",NOT(ISNUMBER(M122)))), "CHECK INPUTS",IF(OR(E122&lt;=0,F122&lt;0,F122&gt;E122,H122&lt;0,H122&gt;E122-F122,AND(K122&lt;&gt;"",OR(K122&lt;0,K122&gt;1)),AND(M122&lt;&gt;"",M122&gt;0)), "CHECK INPUTS",IF(COUNTIF($D$30:$D$229,D122)&gt;1,"DUPLICATE ID",IF(AND(L122&lt;&gt;"",L122&lt;&gt;"Yes",L122&lt;&gt;"No"),"CHECK ELIGIBILITY",IF(L122="No","INELIGIBLE","OK")))))))</x:f>
      </x:c>
    </x:row>
    <x:row r="123">
      <x:c r="A123" s="14"/>
      <x:c r="B123" s="14"/>
      <x:c r="C123" s="14"/>
      <x:c r="D123" s="14"/>
      <x:c r="E123" s="22"/>
      <x:c r="F123" s="22"/>
      <x:c r="G123" s="18" t="n">
        <x:f t="shared" si="8">E123-F123</x:f>
        <x:v>0</x:v>
      </x:c>
      <x:c r="H123" s="22"/>
      <x:c r="I123" s="18" t="n">
        <x:f t="shared" si="9">G123-H123</x:f>
        <x:v>0</x:v>
      </x:c>
      <x:c r="J123" s="23" t="n">
        <x:f t="shared" si="10">IF(G123=0,0,I123/G123)</x:f>
        <x:v>0</x:v>
      </x:c>
      <x:c r="K123" s="24"/>
      <x:c r="L123" s="14"/>
      <x:c r="M123" s="22"/>
      <x:c r="N123" s="25" t="str">
        <x:f t="shared" si="11">IF(O123="","",IF(O123="OK",IF(L123="No",0,IF(J123&gt;=$B$24,G123*$B$23,0)*IF(K123="",1,K123) + M123) ,0))</x:f>
      </x:c>
      <x:c r="O123" t="str">
        <x:f>IF(COUNTA(A123:F123,H123,K123:M123)=0,"",IF(OR(A123="",B123="",D123="",E123="",H123=""),"MISSING INFO",IF(OR(NOT(ISNUMBER(E123)),NOT(ISNUMBER(F123)),NOT(ISNUMBER(H123)),AND(K123&lt;&gt;"",NOT(ISNUMBER(K123))),AND(M123&lt;&gt;"",NOT(ISNUMBER(M123)))), "CHECK INPUTS",IF(OR(E123&lt;=0,F123&lt;0,F123&gt;E123,H123&lt;0,H123&gt;E123-F123,AND(K123&lt;&gt;"",OR(K123&lt;0,K123&gt;1)),AND(M123&lt;&gt;"",M123&gt;0)), "CHECK INPUTS",IF(COUNTIF($D$30:$D$229,D123)&gt;1,"DUPLICATE ID",IF(AND(L123&lt;&gt;"",L123&lt;&gt;"Yes",L123&lt;&gt;"No"),"CHECK ELIGIBILITY",IF(L123="No","INELIGIBLE","OK")))))))</x:f>
      </x:c>
    </x:row>
    <x:row r="124">
      <x:c r="A124" s="14"/>
      <x:c r="B124" s="14"/>
      <x:c r="C124" s="14"/>
      <x:c r="D124" s="14"/>
      <x:c r="E124" s="22"/>
      <x:c r="F124" s="22"/>
      <x:c r="G124" s="18" t="n">
        <x:f t="shared" si="8">E124-F124</x:f>
        <x:v>0</x:v>
      </x:c>
      <x:c r="H124" s="22"/>
      <x:c r="I124" s="18" t="n">
        <x:f t="shared" si="9">G124-H124</x:f>
        <x:v>0</x:v>
      </x:c>
      <x:c r="J124" s="23" t="n">
        <x:f t="shared" si="10">IF(G124=0,0,I124/G124)</x:f>
        <x:v>0</x:v>
      </x:c>
      <x:c r="K124" s="24"/>
      <x:c r="L124" s="14"/>
      <x:c r="M124" s="22"/>
      <x:c r="N124" s="25" t="str">
        <x:f t="shared" si="11">IF(O124="","",IF(O124="OK",IF(L124="No",0,IF(J124&gt;=$B$24,G124*$B$23,0)*IF(K124="",1,K124) + M124) ,0))</x:f>
      </x:c>
      <x:c r="O124" t="str">
        <x:f>IF(COUNTA(A124:F124,H124,K124:M124)=0,"",IF(OR(A124="",B124="",D124="",E124="",H124=""),"MISSING INFO",IF(OR(NOT(ISNUMBER(E124)),NOT(ISNUMBER(F124)),NOT(ISNUMBER(H124)),AND(K124&lt;&gt;"",NOT(ISNUMBER(K124))),AND(M124&lt;&gt;"",NOT(ISNUMBER(M124)))), "CHECK INPUTS",IF(OR(E124&lt;=0,F124&lt;0,F124&gt;E124,H124&lt;0,H124&gt;E124-F124,AND(K124&lt;&gt;"",OR(K124&lt;0,K124&gt;1)),AND(M124&lt;&gt;"",M124&gt;0)), "CHECK INPUTS",IF(COUNTIF($D$30:$D$229,D124)&gt;1,"DUPLICATE ID",IF(AND(L124&lt;&gt;"",L124&lt;&gt;"Yes",L124&lt;&gt;"No"),"CHECK ELIGIBILITY",IF(L124="No","INELIGIBLE","OK")))))))</x:f>
      </x:c>
    </x:row>
    <x:row r="125">
      <x:c r="A125" s="14"/>
      <x:c r="B125" s="14"/>
      <x:c r="C125" s="14"/>
      <x:c r="D125" s="14"/>
      <x:c r="E125" s="22"/>
      <x:c r="F125" s="22"/>
      <x:c r="G125" s="18" t="n">
        <x:f t="shared" si="8">E125-F125</x:f>
        <x:v>0</x:v>
      </x:c>
      <x:c r="H125" s="22"/>
      <x:c r="I125" s="18" t="n">
        <x:f t="shared" si="9">G125-H125</x:f>
        <x:v>0</x:v>
      </x:c>
      <x:c r="J125" s="23" t="n">
        <x:f t="shared" si="10">IF(G125=0,0,I125/G125)</x:f>
        <x:v>0</x:v>
      </x:c>
      <x:c r="K125" s="24"/>
      <x:c r="L125" s="14"/>
      <x:c r="M125" s="22"/>
      <x:c r="N125" s="25" t="str">
        <x:f t="shared" si="11">IF(O125="","",IF(O125="OK",IF(L125="No",0,IF(J125&gt;=$B$24,G125*$B$23,0)*IF(K125="",1,K125) + M125) ,0))</x:f>
      </x:c>
      <x:c r="O125" t="str">
        <x:f>IF(COUNTA(A125:F125,H125,K125:M125)=0,"",IF(OR(A125="",B125="",D125="",E125="",H125=""),"MISSING INFO",IF(OR(NOT(ISNUMBER(E125)),NOT(ISNUMBER(F125)),NOT(ISNUMBER(H125)),AND(K125&lt;&gt;"",NOT(ISNUMBER(K125))),AND(M125&lt;&gt;"",NOT(ISNUMBER(M125)))), "CHECK INPUTS",IF(OR(E125&lt;=0,F125&lt;0,F125&gt;E125,H125&lt;0,H125&gt;E125-F125,AND(K125&lt;&gt;"",OR(K125&lt;0,K125&gt;1)),AND(M125&lt;&gt;"",M125&gt;0)), "CHECK INPUTS",IF(COUNTIF($D$30:$D$229,D125)&gt;1,"DUPLICATE ID",IF(AND(L125&lt;&gt;"",L125&lt;&gt;"Yes",L125&lt;&gt;"No"),"CHECK ELIGIBILITY",IF(L125="No","INELIGIBLE","OK")))))))</x:f>
      </x:c>
    </x:row>
    <x:row r="126">
      <x:c r="A126" s="14"/>
      <x:c r="B126" s="14"/>
      <x:c r="C126" s="14"/>
      <x:c r="D126" s="14"/>
      <x:c r="E126" s="22"/>
      <x:c r="F126" s="22"/>
      <x:c r="G126" s="18" t="n">
        <x:f t="shared" ref="G126:G157" si="12">E126-F126</x:f>
        <x:v>0</x:v>
      </x:c>
      <x:c r="H126" s="22"/>
      <x:c r="I126" s="18" t="n">
        <x:f t="shared" ref="I126:I157" si="13">G126-H126</x:f>
        <x:v>0</x:v>
      </x:c>
      <x:c r="J126" s="23" t="n">
        <x:f t="shared" ref="J126:J157" si="14">IF(G126=0,0,I126/G126)</x:f>
        <x:v>0</x:v>
      </x:c>
      <x:c r="K126" s="24"/>
      <x:c r="L126" s="14"/>
      <x:c r="M126" s="22"/>
      <x:c r="N126" s="25" t="str">
        <x:f t="shared" ref="N126:N157" si="15">IF(O126="","",IF(O126="OK",IF(L126="No",0,IF(J126&gt;=$B$24,G126*$B$23,0)*IF(K126="",1,K126) + M126) ,0))</x:f>
      </x:c>
      <x:c r="O126" t="str">
        <x:f>IF(COUNTA(A126:F126,H126,K126:M126)=0,"",IF(OR(A126="",B126="",D126="",E126="",H126=""),"MISSING INFO",IF(OR(NOT(ISNUMBER(E126)),NOT(ISNUMBER(F126)),NOT(ISNUMBER(H126)),AND(K126&lt;&gt;"",NOT(ISNUMBER(K126))),AND(M126&lt;&gt;"",NOT(ISNUMBER(M126)))), "CHECK INPUTS",IF(OR(E126&lt;=0,F126&lt;0,F126&gt;E126,H126&lt;0,H126&gt;E126-F126,AND(K126&lt;&gt;"",OR(K126&lt;0,K126&gt;1)),AND(M126&lt;&gt;"",M126&gt;0)), "CHECK INPUTS",IF(COUNTIF($D$30:$D$229,D126)&gt;1,"DUPLICATE ID",IF(AND(L126&lt;&gt;"",L126&lt;&gt;"Yes",L126&lt;&gt;"No"),"CHECK ELIGIBILITY",IF(L126="No","INELIGIBLE","OK")))))))</x:f>
      </x:c>
    </x:row>
    <x:row r="127">
      <x:c r="A127" s="14"/>
      <x:c r="B127" s="14"/>
      <x:c r="C127" s="14"/>
      <x:c r="D127" s="14"/>
      <x:c r="E127" s="22"/>
      <x:c r="F127" s="22"/>
      <x:c r="G127" s="18" t="n">
        <x:f t="shared" si="12">E127-F127</x:f>
        <x:v>0</x:v>
      </x:c>
      <x:c r="H127" s="22"/>
      <x:c r="I127" s="18" t="n">
        <x:f t="shared" si="13">G127-H127</x:f>
        <x:v>0</x:v>
      </x:c>
      <x:c r="J127" s="23" t="n">
        <x:f t="shared" si="14">IF(G127=0,0,I127/G127)</x:f>
        <x:v>0</x:v>
      </x:c>
      <x:c r="K127" s="24"/>
      <x:c r="L127" s="14"/>
      <x:c r="M127" s="22"/>
      <x:c r="N127" s="25" t="str">
        <x:f t="shared" si="15">IF(O127="","",IF(O127="OK",IF(L127="No",0,IF(J127&gt;=$B$24,G127*$B$23,0)*IF(K127="",1,K127) + M127) ,0))</x:f>
      </x:c>
      <x:c r="O127" t="str">
        <x:f>IF(COUNTA(A127:F127,H127,K127:M127)=0,"",IF(OR(A127="",B127="",D127="",E127="",H127=""),"MISSING INFO",IF(OR(NOT(ISNUMBER(E127)),NOT(ISNUMBER(F127)),NOT(ISNUMBER(H127)),AND(K127&lt;&gt;"",NOT(ISNUMBER(K127))),AND(M127&lt;&gt;"",NOT(ISNUMBER(M127)))), "CHECK INPUTS",IF(OR(E127&lt;=0,F127&lt;0,F127&gt;E127,H127&lt;0,H127&gt;E127-F127,AND(K127&lt;&gt;"",OR(K127&lt;0,K127&gt;1)),AND(M127&lt;&gt;"",M127&gt;0)), "CHECK INPUTS",IF(COUNTIF($D$30:$D$229,D127)&gt;1,"DUPLICATE ID",IF(AND(L127&lt;&gt;"",L127&lt;&gt;"Yes",L127&lt;&gt;"No"),"CHECK ELIGIBILITY",IF(L127="No","INELIGIBLE","OK")))))))</x:f>
      </x:c>
    </x:row>
    <x:row r="128">
      <x:c r="A128" s="14"/>
      <x:c r="B128" s="14"/>
      <x:c r="C128" s="14"/>
      <x:c r="D128" s="14"/>
      <x:c r="E128" s="22"/>
      <x:c r="F128" s="22"/>
      <x:c r="G128" s="18" t="n">
        <x:f t="shared" si="12">E128-F128</x:f>
        <x:v>0</x:v>
      </x:c>
      <x:c r="H128" s="22"/>
      <x:c r="I128" s="18" t="n">
        <x:f t="shared" si="13">G128-H128</x:f>
        <x:v>0</x:v>
      </x:c>
      <x:c r="J128" s="23" t="n">
        <x:f t="shared" si="14">IF(G128=0,0,I128/G128)</x:f>
        <x:v>0</x:v>
      </x:c>
      <x:c r="K128" s="24"/>
      <x:c r="L128" s="14"/>
      <x:c r="M128" s="22"/>
      <x:c r="N128" s="25" t="str">
        <x:f t="shared" si="15">IF(O128="","",IF(O128="OK",IF(L128="No",0,IF(J128&gt;=$B$24,G128*$B$23,0)*IF(K128="",1,K128) + M128) ,0))</x:f>
      </x:c>
      <x:c r="O128" t="str">
        <x:f>IF(COUNTA(A128:F128,H128,K128:M128)=0,"",IF(OR(A128="",B128="",D128="",E128="",H128=""),"MISSING INFO",IF(OR(NOT(ISNUMBER(E128)),NOT(ISNUMBER(F128)),NOT(ISNUMBER(H128)),AND(K128&lt;&gt;"",NOT(ISNUMBER(K128))),AND(M128&lt;&gt;"",NOT(ISNUMBER(M128)))), "CHECK INPUTS",IF(OR(E128&lt;=0,F128&lt;0,F128&gt;E128,H128&lt;0,H128&gt;E128-F128,AND(K128&lt;&gt;"",OR(K128&lt;0,K128&gt;1)),AND(M128&lt;&gt;"",M128&gt;0)), "CHECK INPUTS",IF(COUNTIF($D$30:$D$229,D128)&gt;1,"DUPLICATE ID",IF(AND(L128&lt;&gt;"",L128&lt;&gt;"Yes",L128&lt;&gt;"No"),"CHECK ELIGIBILITY",IF(L128="No","INELIGIBLE","OK")))))))</x:f>
      </x:c>
    </x:row>
    <x:row r="129">
      <x:c r="A129" s="14"/>
      <x:c r="B129" s="14"/>
      <x:c r="C129" s="14"/>
      <x:c r="D129" s="14"/>
      <x:c r="E129" s="22"/>
      <x:c r="F129" s="22"/>
      <x:c r="G129" s="18" t="n">
        <x:f t="shared" si="12">E129-F129</x:f>
        <x:v>0</x:v>
      </x:c>
      <x:c r="H129" s="22"/>
      <x:c r="I129" s="18" t="n">
        <x:f t="shared" si="13">G129-H129</x:f>
        <x:v>0</x:v>
      </x:c>
      <x:c r="J129" s="23" t="n">
        <x:f t="shared" si="14">IF(G129=0,0,I129/G129)</x:f>
        <x:v>0</x:v>
      </x:c>
      <x:c r="K129" s="24"/>
      <x:c r="L129" s="14"/>
      <x:c r="M129" s="22"/>
      <x:c r="N129" s="25" t="str">
        <x:f t="shared" si="15">IF(O129="","",IF(O129="OK",IF(L129="No",0,IF(J129&gt;=$B$24,G129*$B$23,0)*IF(K129="",1,K129) + M129) ,0))</x:f>
      </x:c>
      <x:c r="O129" t="str">
        <x:f>IF(COUNTA(A129:F129,H129,K129:M129)=0,"",IF(OR(A129="",B129="",D129="",E129="",H129=""),"MISSING INFO",IF(OR(NOT(ISNUMBER(E129)),NOT(ISNUMBER(F129)),NOT(ISNUMBER(H129)),AND(K129&lt;&gt;"",NOT(ISNUMBER(K129))),AND(M129&lt;&gt;"",NOT(ISNUMBER(M129)))), "CHECK INPUTS",IF(OR(E129&lt;=0,F129&lt;0,F129&gt;E129,H129&lt;0,H129&gt;E129-F129,AND(K129&lt;&gt;"",OR(K129&lt;0,K129&gt;1)),AND(M129&lt;&gt;"",M129&gt;0)), "CHECK INPUTS",IF(COUNTIF($D$30:$D$229,D129)&gt;1,"DUPLICATE ID",IF(AND(L129&lt;&gt;"",L129&lt;&gt;"Yes",L129&lt;&gt;"No"),"CHECK ELIGIBILITY",IF(L129="No","INELIGIBLE","OK")))))))</x:f>
      </x:c>
    </x:row>
    <x:row r="130">
      <x:c r="A130" s="14"/>
      <x:c r="B130" s="14"/>
      <x:c r="C130" s="14"/>
      <x:c r="D130" s="14"/>
      <x:c r="E130" s="22"/>
      <x:c r="F130" s="22"/>
      <x:c r="G130" s="18" t="n">
        <x:f t="shared" si="12">E130-F130</x:f>
        <x:v>0</x:v>
      </x:c>
      <x:c r="H130" s="22"/>
      <x:c r="I130" s="18" t="n">
        <x:f t="shared" si="13">G130-H130</x:f>
        <x:v>0</x:v>
      </x:c>
      <x:c r="J130" s="23" t="n">
        <x:f t="shared" si="14">IF(G130=0,0,I130/G130)</x:f>
        <x:v>0</x:v>
      </x:c>
      <x:c r="K130" s="24"/>
      <x:c r="L130" s="14"/>
      <x:c r="M130" s="22"/>
      <x:c r="N130" s="25" t="str">
        <x:f t="shared" si="15">IF(O130="","",IF(O130="OK",IF(L130="No",0,IF(J130&gt;=$B$24,G130*$B$23,0)*IF(K130="",1,K130) + M130) ,0))</x:f>
      </x:c>
      <x:c r="O130" t="str">
        <x:f>IF(COUNTA(A130:F130,H130,K130:M130)=0,"",IF(OR(A130="",B130="",D130="",E130="",H130=""),"MISSING INFO",IF(OR(NOT(ISNUMBER(E130)),NOT(ISNUMBER(F130)),NOT(ISNUMBER(H130)),AND(K130&lt;&gt;"",NOT(ISNUMBER(K130))),AND(M130&lt;&gt;"",NOT(ISNUMBER(M130)))), "CHECK INPUTS",IF(OR(E130&lt;=0,F130&lt;0,F130&gt;E130,H130&lt;0,H130&gt;E130-F130,AND(K130&lt;&gt;"",OR(K130&lt;0,K130&gt;1)),AND(M130&lt;&gt;"",M130&gt;0)), "CHECK INPUTS",IF(COUNTIF($D$30:$D$229,D130)&gt;1,"DUPLICATE ID",IF(AND(L130&lt;&gt;"",L130&lt;&gt;"Yes",L130&lt;&gt;"No"),"CHECK ELIGIBILITY",IF(L130="No","INELIGIBLE","OK")))))))</x:f>
      </x:c>
    </x:row>
    <x:row r="131">
      <x:c r="A131" s="14"/>
      <x:c r="B131" s="14"/>
      <x:c r="C131" s="14"/>
      <x:c r="D131" s="14"/>
      <x:c r="E131" s="22"/>
      <x:c r="F131" s="22"/>
      <x:c r="G131" s="18" t="n">
        <x:f t="shared" si="12">E131-F131</x:f>
        <x:v>0</x:v>
      </x:c>
      <x:c r="H131" s="22"/>
      <x:c r="I131" s="18" t="n">
        <x:f t="shared" si="13">G131-H131</x:f>
        <x:v>0</x:v>
      </x:c>
      <x:c r="J131" s="23" t="n">
        <x:f t="shared" si="14">IF(G131=0,0,I131/G131)</x:f>
        <x:v>0</x:v>
      </x:c>
      <x:c r="K131" s="24"/>
      <x:c r="L131" s="14"/>
      <x:c r="M131" s="22"/>
      <x:c r="N131" s="25" t="str">
        <x:f t="shared" si="15">IF(O131="","",IF(O131="OK",IF(L131="No",0,IF(J131&gt;=$B$24,G131*$B$23,0)*IF(K131="",1,K131) + M131) ,0))</x:f>
      </x:c>
      <x:c r="O131" t="str">
        <x:f>IF(COUNTA(A131:F131,H131,K131:M131)=0,"",IF(OR(A131="",B131="",D131="",E131="",H131=""),"MISSING INFO",IF(OR(NOT(ISNUMBER(E131)),NOT(ISNUMBER(F131)),NOT(ISNUMBER(H131)),AND(K131&lt;&gt;"",NOT(ISNUMBER(K131))),AND(M131&lt;&gt;"",NOT(ISNUMBER(M131)))), "CHECK INPUTS",IF(OR(E131&lt;=0,F131&lt;0,F131&gt;E131,H131&lt;0,H131&gt;E131-F131,AND(K131&lt;&gt;"",OR(K131&lt;0,K131&gt;1)),AND(M131&lt;&gt;"",M131&gt;0)), "CHECK INPUTS",IF(COUNTIF($D$30:$D$229,D131)&gt;1,"DUPLICATE ID",IF(AND(L131&lt;&gt;"",L131&lt;&gt;"Yes",L131&lt;&gt;"No"),"CHECK ELIGIBILITY",IF(L131="No","INELIGIBLE","OK")))))))</x:f>
      </x:c>
    </x:row>
    <x:row r="132">
      <x:c r="A132" s="14"/>
      <x:c r="B132" s="14"/>
      <x:c r="C132" s="14"/>
      <x:c r="D132" s="14"/>
      <x:c r="E132" s="22"/>
      <x:c r="F132" s="22"/>
      <x:c r="G132" s="18" t="n">
        <x:f t="shared" si="12">E132-F132</x:f>
        <x:v>0</x:v>
      </x:c>
      <x:c r="H132" s="22"/>
      <x:c r="I132" s="18" t="n">
        <x:f t="shared" si="13">G132-H132</x:f>
        <x:v>0</x:v>
      </x:c>
      <x:c r="J132" s="23" t="n">
        <x:f t="shared" si="14">IF(G132=0,0,I132/G132)</x:f>
        <x:v>0</x:v>
      </x:c>
      <x:c r="K132" s="24"/>
      <x:c r="L132" s="14"/>
      <x:c r="M132" s="22"/>
      <x:c r="N132" s="25" t="str">
        <x:f t="shared" si="15">IF(O132="","",IF(O132="OK",IF(L132="No",0,IF(J132&gt;=$B$24,G132*$B$23,0)*IF(K132="",1,K132) + M132) ,0))</x:f>
      </x:c>
      <x:c r="O132" t="str">
        <x:f>IF(COUNTA(A132:F132,H132,K132:M132)=0,"",IF(OR(A132="",B132="",D132="",E132="",H132=""),"MISSING INFO",IF(OR(NOT(ISNUMBER(E132)),NOT(ISNUMBER(F132)),NOT(ISNUMBER(H132)),AND(K132&lt;&gt;"",NOT(ISNUMBER(K132))),AND(M132&lt;&gt;"",NOT(ISNUMBER(M132)))), "CHECK INPUTS",IF(OR(E132&lt;=0,F132&lt;0,F132&gt;E132,H132&lt;0,H132&gt;E132-F132,AND(K132&lt;&gt;"",OR(K132&lt;0,K132&gt;1)),AND(M132&lt;&gt;"",M132&gt;0)), "CHECK INPUTS",IF(COUNTIF($D$30:$D$229,D132)&gt;1,"DUPLICATE ID",IF(AND(L132&lt;&gt;"",L132&lt;&gt;"Yes",L132&lt;&gt;"No"),"CHECK ELIGIBILITY",IF(L132="No","INELIGIBLE","OK")))))))</x:f>
      </x:c>
    </x:row>
    <x:row r="133">
      <x:c r="A133" s="14"/>
      <x:c r="B133" s="14"/>
      <x:c r="C133" s="14"/>
      <x:c r="D133" s="14"/>
      <x:c r="E133" s="22"/>
      <x:c r="F133" s="22"/>
      <x:c r="G133" s="18" t="n">
        <x:f t="shared" si="12">E133-F133</x:f>
        <x:v>0</x:v>
      </x:c>
      <x:c r="H133" s="22"/>
      <x:c r="I133" s="18" t="n">
        <x:f t="shared" si="13">G133-H133</x:f>
        <x:v>0</x:v>
      </x:c>
      <x:c r="J133" s="23" t="n">
        <x:f t="shared" si="14">IF(G133=0,0,I133/G133)</x:f>
        <x:v>0</x:v>
      </x:c>
      <x:c r="K133" s="24"/>
      <x:c r="L133" s="14"/>
      <x:c r="M133" s="22"/>
      <x:c r="N133" s="25" t="str">
        <x:f t="shared" si="15">IF(O133="","",IF(O133="OK",IF(L133="No",0,IF(J133&gt;=$B$24,G133*$B$23,0)*IF(K133="",1,K133) + M133) ,0))</x:f>
      </x:c>
      <x:c r="O133" t="str">
        <x:f>IF(COUNTA(A133:F133,H133,K133:M133)=0,"",IF(OR(A133="",B133="",D133="",E133="",H133=""),"MISSING INFO",IF(OR(NOT(ISNUMBER(E133)),NOT(ISNUMBER(F133)),NOT(ISNUMBER(H133)),AND(K133&lt;&gt;"",NOT(ISNUMBER(K133))),AND(M133&lt;&gt;"",NOT(ISNUMBER(M133)))), "CHECK INPUTS",IF(OR(E133&lt;=0,F133&lt;0,F133&gt;E133,H133&lt;0,H133&gt;E133-F133,AND(K133&lt;&gt;"",OR(K133&lt;0,K133&gt;1)),AND(M133&lt;&gt;"",M133&gt;0)), "CHECK INPUTS",IF(COUNTIF($D$30:$D$229,D133)&gt;1,"DUPLICATE ID",IF(AND(L133&lt;&gt;"",L133&lt;&gt;"Yes",L133&lt;&gt;"No"),"CHECK ELIGIBILITY",IF(L133="No","INELIGIBLE","OK")))))))</x:f>
      </x:c>
    </x:row>
    <x:row r="134">
      <x:c r="A134" s="14"/>
      <x:c r="B134" s="14"/>
      <x:c r="C134" s="14"/>
      <x:c r="D134" s="14"/>
      <x:c r="E134" s="22"/>
      <x:c r="F134" s="22"/>
      <x:c r="G134" s="18" t="n">
        <x:f t="shared" si="12">E134-F134</x:f>
        <x:v>0</x:v>
      </x:c>
      <x:c r="H134" s="22"/>
      <x:c r="I134" s="18" t="n">
        <x:f t="shared" si="13">G134-H134</x:f>
        <x:v>0</x:v>
      </x:c>
      <x:c r="J134" s="23" t="n">
        <x:f t="shared" si="14">IF(G134=0,0,I134/G134)</x:f>
        <x:v>0</x:v>
      </x:c>
      <x:c r="K134" s="24"/>
      <x:c r="L134" s="14"/>
      <x:c r="M134" s="22"/>
      <x:c r="N134" s="25" t="str">
        <x:f t="shared" si="15">IF(O134="","",IF(O134="OK",IF(L134="No",0,IF(J134&gt;=$B$24,G134*$B$23,0)*IF(K134="",1,K134) + M134) ,0))</x:f>
      </x:c>
      <x:c r="O134" t="str">
        <x:f>IF(COUNTA(A134:F134,H134,K134:M134)=0,"",IF(OR(A134="",B134="",D134="",E134="",H134=""),"MISSING INFO",IF(OR(NOT(ISNUMBER(E134)),NOT(ISNUMBER(F134)),NOT(ISNUMBER(H134)),AND(K134&lt;&gt;"",NOT(ISNUMBER(K134))),AND(M134&lt;&gt;"",NOT(ISNUMBER(M134)))), "CHECK INPUTS",IF(OR(E134&lt;=0,F134&lt;0,F134&gt;E134,H134&lt;0,H134&gt;E134-F134,AND(K134&lt;&gt;"",OR(K134&lt;0,K134&gt;1)),AND(M134&lt;&gt;"",M134&gt;0)), "CHECK INPUTS",IF(COUNTIF($D$30:$D$229,D134)&gt;1,"DUPLICATE ID",IF(AND(L134&lt;&gt;"",L134&lt;&gt;"Yes",L134&lt;&gt;"No"),"CHECK ELIGIBILITY",IF(L134="No","INELIGIBLE","OK")))))))</x:f>
      </x:c>
    </x:row>
    <x:row r="135">
      <x:c r="A135" s="14"/>
      <x:c r="B135" s="14"/>
      <x:c r="C135" s="14"/>
      <x:c r="D135" s="14"/>
      <x:c r="E135" s="22"/>
      <x:c r="F135" s="22"/>
      <x:c r="G135" s="18" t="n">
        <x:f t="shared" si="12">E135-F135</x:f>
        <x:v>0</x:v>
      </x:c>
      <x:c r="H135" s="22"/>
      <x:c r="I135" s="18" t="n">
        <x:f t="shared" si="13">G135-H135</x:f>
        <x:v>0</x:v>
      </x:c>
      <x:c r="J135" s="23" t="n">
        <x:f t="shared" si="14">IF(G135=0,0,I135/G135)</x:f>
        <x:v>0</x:v>
      </x:c>
      <x:c r="K135" s="24"/>
      <x:c r="L135" s="14"/>
      <x:c r="M135" s="22"/>
      <x:c r="N135" s="25" t="str">
        <x:f t="shared" si="15">IF(O135="","",IF(O135="OK",IF(L135="No",0,IF(J135&gt;=$B$24,G135*$B$23,0)*IF(K135="",1,K135) + M135) ,0))</x:f>
      </x:c>
      <x:c r="O135" t="str">
        <x:f>IF(COUNTA(A135:F135,H135,K135:M135)=0,"",IF(OR(A135="",B135="",D135="",E135="",H135=""),"MISSING INFO",IF(OR(NOT(ISNUMBER(E135)),NOT(ISNUMBER(F135)),NOT(ISNUMBER(H135)),AND(K135&lt;&gt;"",NOT(ISNUMBER(K135))),AND(M135&lt;&gt;"",NOT(ISNUMBER(M135)))), "CHECK INPUTS",IF(OR(E135&lt;=0,F135&lt;0,F135&gt;E135,H135&lt;0,H135&gt;E135-F135,AND(K135&lt;&gt;"",OR(K135&lt;0,K135&gt;1)),AND(M135&lt;&gt;"",M135&gt;0)), "CHECK INPUTS",IF(COUNTIF($D$30:$D$229,D135)&gt;1,"DUPLICATE ID",IF(AND(L135&lt;&gt;"",L135&lt;&gt;"Yes",L135&lt;&gt;"No"),"CHECK ELIGIBILITY",IF(L135="No","INELIGIBLE","OK")))))))</x:f>
      </x:c>
    </x:row>
    <x:row r="136">
      <x:c r="A136" s="14"/>
      <x:c r="B136" s="14"/>
      <x:c r="C136" s="14"/>
      <x:c r="D136" s="14"/>
      <x:c r="E136" s="22"/>
      <x:c r="F136" s="22"/>
      <x:c r="G136" s="18" t="n">
        <x:f t="shared" si="12">E136-F136</x:f>
        <x:v>0</x:v>
      </x:c>
      <x:c r="H136" s="22"/>
      <x:c r="I136" s="18" t="n">
        <x:f t="shared" si="13">G136-H136</x:f>
        <x:v>0</x:v>
      </x:c>
      <x:c r="J136" s="23" t="n">
        <x:f t="shared" si="14">IF(G136=0,0,I136/G136)</x:f>
        <x:v>0</x:v>
      </x:c>
      <x:c r="K136" s="24"/>
      <x:c r="L136" s="14"/>
      <x:c r="M136" s="22"/>
      <x:c r="N136" s="25" t="str">
        <x:f t="shared" si="15">IF(O136="","",IF(O136="OK",IF(L136="No",0,IF(J136&gt;=$B$24,G136*$B$23,0)*IF(K136="",1,K136) + M136) ,0))</x:f>
      </x:c>
      <x:c r="O136" t="str">
        <x:f>IF(COUNTA(A136:F136,H136,K136:M136)=0,"",IF(OR(A136="",B136="",D136="",E136="",H136=""),"MISSING INFO",IF(OR(NOT(ISNUMBER(E136)),NOT(ISNUMBER(F136)),NOT(ISNUMBER(H136)),AND(K136&lt;&gt;"",NOT(ISNUMBER(K136))),AND(M136&lt;&gt;"",NOT(ISNUMBER(M136)))), "CHECK INPUTS",IF(OR(E136&lt;=0,F136&lt;0,F136&gt;E136,H136&lt;0,H136&gt;E136-F136,AND(K136&lt;&gt;"",OR(K136&lt;0,K136&gt;1)),AND(M136&lt;&gt;"",M136&gt;0)), "CHECK INPUTS",IF(COUNTIF($D$30:$D$229,D136)&gt;1,"DUPLICATE ID",IF(AND(L136&lt;&gt;"",L136&lt;&gt;"Yes",L136&lt;&gt;"No"),"CHECK ELIGIBILITY",IF(L136="No","INELIGIBLE","OK")))))))</x:f>
      </x:c>
    </x:row>
    <x:row r="137">
      <x:c r="A137" s="14"/>
      <x:c r="B137" s="14"/>
      <x:c r="C137" s="14"/>
      <x:c r="D137" s="14"/>
      <x:c r="E137" s="22"/>
      <x:c r="F137" s="22"/>
      <x:c r="G137" s="18" t="n">
        <x:f t="shared" si="12">E137-F137</x:f>
        <x:v>0</x:v>
      </x:c>
      <x:c r="H137" s="22"/>
      <x:c r="I137" s="18" t="n">
        <x:f t="shared" si="13">G137-H137</x:f>
        <x:v>0</x:v>
      </x:c>
      <x:c r="J137" s="23" t="n">
        <x:f t="shared" si="14">IF(G137=0,0,I137/G137)</x:f>
        <x:v>0</x:v>
      </x:c>
      <x:c r="K137" s="24"/>
      <x:c r="L137" s="14"/>
      <x:c r="M137" s="22"/>
      <x:c r="N137" s="25" t="str">
        <x:f t="shared" si="15">IF(O137="","",IF(O137="OK",IF(L137="No",0,IF(J137&gt;=$B$24,G137*$B$23,0)*IF(K137="",1,K137) + M137) ,0))</x:f>
      </x:c>
      <x:c r="O137" t="str">
        <x:f>IF(COUNTA(A137:F137,H137,K137:M137)=0,"",IF(OR(A137="",B137="",D137="",E137="",H137=""),"MISSING INFO",IF(OR(NOT(ISNUMBER(E137)),NOT(ISNUMBER(F137)),NOT(ISNUMBER(H137)),AND(K137&lt;&gt;"",NOT(ISNUMBER(K137))),AND(M137&lt;&gt;"",NOT(ISNUMBER(M137)))), "CHECK INPUTS",IF(OR(E137&lt;=0,F137&lt;0,F137&gt;E137,H137&lt;0,H137&gt;E137-F137,AND(K137&lt;&gt;"",OR(K137&lt;0,K137&gt;1)),AND(M137&lt;&gt;"",M137&gt;0)), "CHECK INPUTS",IF(COUNTIF($D$30:$D$229,D137)&gt;1,"DUPLICATE ID",IF(AND(L137&lt;&gt;"",L137&lt;&gt;"Yes",L137&lt;&gt;"No"),"CHECK ELIGIBILITY",IF(L137="No","INELIGIBLE","OK")))))))</x:f>
      </x:c>
    </x:row>
    <x:row r="138">
      <x:c r="A138" s="14"/>
      <x:c r="B138" s="14"/>
      <x:c r="C138" s="14"/>
      <x:c r="D138" s="14"/>
      <x:c r="E138" s="22"/>
      <x:c r="F138" s="22"/>
      <x:c r="G138" s="18" t="n">
        <x:f t="shared" si="12">E138-F138</x:f>
        <x:v>0</x:v>
      </x:c>
      <x:c r="H138" s="22"/>
      <x:c r="I138" s="18" t="n">
        <x:f t="shared" si="13">G138-H138</x:f>
        <x:v>0</x:v>
      </x:c>
      <x:c r="J138" s="23" t="n">
        <x:f t="shared" si="14">IF(G138=0,0,I138/G138)</x:f>
        <x:v>0</x:v>
      </x:c>
      <x:c r="K138" s="24"/>
      <x:c r="L138" s="14"/>
      <x:c r="M138" s="22"/>
      <x:c r="N138" s="25" t="str">
        <x:f t="shared" si="15">IF(O138="","",IF(O138="OK",IF(L138="No",0,IF(J138&gt;=$B$24,G138*$B$23,0)*IF(K138="",1,K138) + M138) ,0))</x:f>
      </x:c>
      <x:c r="O138" t="str">
        <x:f>IF(COUNTA(A138:F138,H138,K138:M138)=0,"",IF(OR(A138="",B138="",D138="",E138="",H138=""),"MISSING INFO",IF(OR(NOT(ISNUMBER(E138)),NOT(ISNUMBER(F138)),NOT(ISNUMBER(H138)),AND(K138&lt;&gt;"",NOT(ISNUMBER(K138))),AND(M138&lt;&gt;"",NOT(ISNUMBER(M138)))), "CHECK INPUTS",IF(OR(E138&lt;=0,F138&lt;0,F138&gt;E138,H138&lt;0,H138&gt;E138-F138,AND(K138&lt;&gt;"",OR(K138&lt;0,K138&gt;1)),AND(M138&lt;&gt;"",M138&gt;0)), "CHECK INPUTS",IF(COUNTIF($D$30:$D$229,D138)&gt;1,"DUPLICATE ID",IF(AND(L138&lt;&gt;"",L138&lt;&gt;"Yes",L138&lt;&gt;"No"),"CHECK ELIGIBILITY",IF(L138="No","INELIGIBLE","OK")))))))</x:f>
      </x:c>
    </x:row>
    <x:row r="139">
      <x:c r="A139" s="14"/>
      <x:c r="B139" s="14"/>
      <x:c r="C139" s="14"/>
      <x:c r="D139" s="14"/>
      <x:c r="E139" s="22"/>
      <x:c r="F139" s="22"/>
      <x:c r="G139" s="18" t="n">
        <x:f t="shared" si="12">E139-F139</x:f>
        <x:v>0</x:v>
      </x:c>
      <x:c r="H139" s="22"/>
      <x:c r="I139" s="18" t="n">
        <x:f t="shared" si="13">G139-H139</x:f>
        <x:v>0</x:v>
      </x:c>
      <x:c r="J139" s="23" t="n">
        <x:f t="shared" si="14">IF(G139=0,0,I139/G139)</x:f>
        <x:v>0</x:v>
      </x:c>
      <x:c r="K139" s="24"/>
      <x:c r="L139" s="14"/>
      <x:c r="M139" s="22"/>
      <x:c r="N139" s="25" t="str">
        <x:f t="shared" si="15">IF(O139="","",IF(O139="OK",IF(L139="No",0,IF(J139&gt;=$B$24,G139*$B$23,0)*IF(K139="",1,K139) + M139) ,0))</x:f>
      </x:c>
      <x:c r="O139" t="str">
        <x:f>IF(COUNTA(A139:F139,H139,K139:M139)=0,"",IF(OR(A139="",B139="",D139="",E139="",H139=""),"MISSING INFO",IF(OR(NOT(ISNUMBER(E139)),NOT(ISNUMBER(F139)),NOT(ISNUMBER(H139)),AND(K139&lt;&gt;"",NOT(ISNUMBER(K139))),AND(M139&lt;&gt;"",NOT(ISNUMBER(M139)))), "CHECK INPUTS",IF(OR(E139&lt;=0,F139&lt;0,F139&gt;E139,H139&lt;0,H139&gt;E139-F139,AND(K139&lt;&gt;"",OR(K139&lt;0,K139&gt;1)),AND(M139&lt;&gt;"",M139&gt;0)), "CHECK INPUTS",IF(COUNTIF($D$30:$D$229,D139)&gt;1,"DUPLICATE ID",IF(AND(L139&lt;&gt;"",L139&lt;&gt;"Yes",L139&lt;&gt;"No"),"CHECK ELIGIBILITY",IF(L139="No","INELIGIBLE","OK")))))))</x:f>
      </x:c>
    </x:row>
    <x:row r="140">
      <x:c r="A140" s="14"/>
      <x:c r="B140" s="14"/>
      <x:c r="C140" s="14"/>
      <x:c r="D140" s="14"/>
      <x:c r="E140" s="22"/>
      <x:c r="F140" s="22"/>
      <x:c r="G140" s="18" t="n">
        <x:f t="shared" si="12">E140-F140</x:f>
        <x:v>0</x:v>
      </x:c>
      <x:c r="H140" s="22"/>
      <x:c r="I140" s="18" t="n">
        <x:f t="shared" si="13">G140-H140</x:f>
        <x:v>0</x:v>
      </x:c>
      <x:c r="J140" s="23" t="n">
        <x:f t="shared" si="14">IF(G140=0,0,I140/G140)</x:f>
        <x:v>0</x:v>
      </x:c>
      <x:c r="K140" s="24"/>
      <x:c r="L140" s="14"/>
      <x:c r="M140" s="22"/>
      <x:c r="N140" s="25" t="str">
        <x:f t="shared" si="15">IF(O140="","",IF(O140="OK",IF(L140="No",0,IF(J140&gt;=$B$24,G140*$B$23,0)*IF(K140="",1,K140) + M140) ,0))</x:f>
      </x:c>
      <x:c r="O140" t="str">
        <x:f>IF(COUNTA(A140:F140,H140,K140:M140)=0,"",IF(OR(A140="",B140="",D140="",E140="",H140=""),"MISSING INFO",IF(OR(NOT(ISNUMBER(E140)),NOT(ISNUMBER(F140)),NOT(ISNUMBER(H140)),AND(K140&lt;&gt;"",NOT(ISNUMBER(K140))),AND(M140&lt;&gt;"",NOT(ISNUMBER(M140)))), "CHECK INPUTS",IF(OR(E140&lt;=0,F140&lt;0,F140&gt;E140,H140&lt;0,H140&gt;E140-F140,AND(K140&lt;&gt;"",OR(K140&lt;0,K140&gt;1)),AND(M140&lt;&gt;"",M140&gt;0)), "CHECK INPUTS",IF(COUNTIF($D$30:$D$229,D140)&gt;1,"DUPLICATE ID",IF(AND(L140&lt;&gt;"",L140&lt;&gt;"Yes",L140&lt;&gt;"No"),"CHECK ELIGIBILITY",IF(L140="No","INELIGIBLE","OK")))))))</x:f>
      </x:c>
    </x:row>
    <x:row r="141">
      <x:c r="A141" s="14"/>
      <x:c r="B141" s="14"/>
      <x:c r="C141" s="14"/>
      <x:c r="D141" s="14"/>
      <x:c r="E141" s="22"/>
      <x:c r="F141" s="22"/>
      <x:c r="G141" s="18" t="n">
        <x:f t="shared" si="12">E141-F141</x:f>
        <x:v>0</x:v>
      </x:c>
      <x:c r="H141" s="22"/>
      <x:c r="I141" s="18" t="n">
        <x:f t="shared" si="13">G141-H141</x:f>
        <x:v>0</x:v>
      </x:c>
      <x:c r="J141" s="23" t="n">
        <x:f t="shared" si="14">IF(G141=0,0,I141/G141)</x:f>
        <x:v>0</x:v>
      </x:c>
      <x:c r="K141" s="24"/>
      <x:c r="L141" s="14"/>
      <x:c r="M141" s="22"/>
      <x:c r="N141" s="25" t="str">
        <x:f t="shared" si="15">IF(O141="","",IF(O141="OK",IF(L141="No",0,IF(J141&gt;=$B$24,G141*$B$23,0)*IF(K141="",1,K141) + M141) ,0))</x:f>
      </x:c>
      <x:c r="O141" t="str">
        <x:f>IF(COUNTA(A141:F141,H141,K141:M141)=0,"",IF(OR(A141="",B141="",D141="",E141="",H141=""),"MISSING INFO",IF(OR(NOT(ISNUMBER(E141)),NOT(ISNUMBER(F141)),NOT(ISNUMBER(H141)),AND(K141&lt;&gt;"",NOT(ISNUMBER(K141))),AND(M141&lt;&gt;"",NOT(ISNUMBER(M141)))), "CHECK INPUTS",IF(OR(E141&lt;=0,F141&lt;0,F141&gt;E141,H141&lt;0,H141&gt;E141-F141,AND(K141&lt;&gt;"",OR(K141&lt;0,K141&gt;1)),AND(M141&lt;&gt;"",M141&gt;0)), "CHECK INPUTS",IF(COUNTIF($D$30:$D$229,D141)&gt;1,"DUPLICATE ID",IF(AND(L141&lt;&gt;"",L141&lt;&gt;"Yes",L141&lt;&gt;"No"),"CHECK ELIGIBILITY",IF(L141="No","INELIGIBLE","OK")))))))</x:f>
      </x:c>
    </x:row>
    <x:row r="142">
      <x:c r="A142" s="14"/>
      <x:c r="B142" s="14"/>
      <x:c r="C142" s="14"/>
      <x:c r="D142" s="14"/>
      <x:c r="E142" s="22"/>
      <x:c r="F142" s="22"/>
      <x:c r="G142" s="18" t="n">
        <x:f t="shared" si="12">E142-F142</x:f>
        <x:v>0</x:v>
      </x:c>
      <x:c r="H142" s="22"/>
      <x:c r="I142" s="18" t="n">
        <x:f t="shared" si="13">G142-H142</x:f>
        <x:v>0</x:v>
      </x:c>
      <x:c r="J142" s="23" t="n">
        <x:f t="shared" si="14">IF(G142=0,0,I142/G142)</x:f>
        <x:v>0</x:v>
      </x:c>
      <x:c r="K142" s="24"/>
      <x:c r="L142" s="14"/>
      <x:c r="M142" s="22"/>
      <x:c r="N142" s="25" t="str">
        <x:f t="shared" si="15">IF(O142="","",IF(O142="OK",IF(L142="No",0,IF(J142&gt;=$B$24,G142*$B$23,0)*IF(K142="",1,K142) + M142) ,0))</x:f>
      </x:c>
      <x:c r="O142" t="str">
        <x:f>IF(COUNTA(A142:F142,H142,K142:M142)=0,"",IF(OR(A142="",B142="",D142="",E142="",H142=""),"MISSING INFO",IF(OR(NOT(ISNUMBER(E142)),NOT(ISNUMBER(F142)),NOT(ISNUMBER(H142)),AND(K142&lt;&gt;"",NOT(ISNUMBER(K142))),AND(M142&lt;&gt;"",NOT(ISNUMBER(M142)))), "CHECK INPUTS",IF(OR(E142&lt;=0,F142&lt;0,F142&gt;E142,H142&lt;0,H142&gt;E142-F142,AND(K142&lt;&gt;"",OR(K142&lt;0,K142&gt;1)),AND(M142&lt;&gt;"",M142&gt;0)), "CHECK INPUTS",IF(COUNTIF($D$30:$D$229,D142)&gt;1,"DUPLICATE ID",IF(AND(L142&lt;&gt;"",L142&lt;&gt;"Yes",L142&lt;&gt;"No"),"CHECK ELIGIBILITY",IF(L142="No","INELIGIBLE","OK")))))))</x:f>
      </x:c>
    </x:row>
    <x:row r="143">
      <x:c r="A143" s="14"/>
      <x:c r="B143" s="14"/>
      <x:c r="C143" s="14"/>
      <x:c r="D143" s="14"/>
      <x:c r="E143" s="22"/>
      <x:c r="F143" s="22"/>
      <x:c r="G143" s="18" t="n">
        <x:f t="shared" si="12">E143-F143</x:f>
        <x:v>0</x:v>
      </x:c>
      <x:c r="H143" s="22"/>
      <x:c r="I143" s="18" t="n">
        <x:f t="shared" si="13">G143-H143</x:f>
        <x:v>0</x:v>
      </x:c>
      <x:c r="J143" s="23" t="n">
        <x:f t="shared" si="14">IF(G143=0,0,I143/G143)</x:f>
        <x:v>0</x:v>
      </x:c>
      <x:c r="K143" s="24"/>
      <x:c r="L143" s="14"/>
      <x:c r="M143" s="22"/>
      <x:c r="N143" s="25" t="str">
        <x:f t="shared" si="15">IF(O143="","",IF(O143="OK",IF(L143="No",0,IF(J143&gt;=$B$24,G143*$B$23,0)*IF(K143="",1,K143) + M143) ,0))</x:f>
      </x:c>
      <x:c r="O143" t="str">
        <x:f>IF(COUNTA(A143:F143,H143,K143:M143)=0,"",IF(OR(A143="",B143="",D143="",E143="",H143=""),"MISSING INFO",IF(OR(NOT(ISNUMBER(E143)),NOT(ISNUMBER(F143)),NOT(ISNUMBER(H143)),AND(K143&lt;&gt;"",NOT(ISNUMBER(K143))),AND(M143&lt;&gt;"",NOT(ISNUMBER(M143)))), "CHECK INPUTS",IF(OR(E143&lt;=0,F143&lt;0,F143&gt;E143,H143&lt;0,H143&gt;E143-F143,AND(K143&lt;&gt;"",OR(K143&lt;0,K143&gt;1)),AND(M143&lt;&gt;"",M143&gt;0)), "CHECK INPUTS",IF(COUNTIF($D$30:$D$229,D143)&gt;1,"DUPLICATE ID",IF(AND(L143&lt;&gt;"",L143&lt;&gt;"Yes",L143&lt;&gt;"No"),"CHECK ELIGIBILITY",IF(L143="No","INELIGIBLE","OK")))))))</x:f>
      </x:c>
    </x:row>
    <x:row r="144">
      <x:c r="A144" s="14"/>
      <x:c r="B144" s="14"/>
      <x:c r="C144" s="14"/>
      <x:c r="D144" s="14"/>
      <x:c r="E144" s="22"/>
      <x:c r="F144" s="22"/>
      <x:c r="G144" s="18" t="n">
        <x:f t="shared" si="12">E144-F144</x:f>
        <x:v>0</x:v>
      </x:c>
      <x:c r="H144" s="22"/>
      <x:c r="I144" s="18" t="n">
        <x:f t="shared" si="13">G144-H144</x:f>
        <x:v>0</x:v>
      </x:c>
      <x:c r="J144" s="23" t="n">
        <x:f t="shared" si="14">IF(G144=0,0,I144/G144)</x:f>
        <x:v>0</x:v>
      </x:c>
      <x:c r="K144" s="24"/>
      <x:c r="L144" s="14"/>
      <x:c r="M144" s="22"/>
      <x:c r="N144" s="25" t="str">
        <x:f t="shared" si="15">IF(O144="","",IF(O144="OK",IF(L144="No",0,IF(J144&gt;=$B$24,G144*$B$23,0)*IF(K144="",1,K144) + M144) ,0))</x:f>
      </x:c>
      <x:c r="O144" t="str">
        <x:f>IF(COUNTA(A144:F144,H144,K144:M144)=0,"",IF(OR(A144="",B144="",D144="",E144="",H144=""),"MISSING INFO",IF(OR(NOT(ISNUMBER(E144)),NOT(ISNUMBER(F144)),NOT(ISNUMBER(H144)),AND(K144&lt;&gt;"",NOT(ISNUMBER(K144))),AND(M144&lt;&gt;"",NOT(ISNUMBER(M144)))), "CHECK INPUTS",IF(OR(E144&lt;=0,F144&lt;0,F144&gt;E144,H144&lt;0,H144&gt;E144-F144,AND(K144&lt;&gt;"",OR(K144&lt;0,K144&gt;1)),AND(M144&lt;&gt;"",M144&gt;0)), "CHECK INPUTS",IF(COUNTIF($D$30:$D$229,D144)&gt;1,"DUPLICATE ID",IF(AND(L144&lt;&gt;"",L144&lt;&gt;"Yes",L144&lt;&gt;"No"),"CHECK ELIGIBILITY",IF(L144="No","INELIGIBLE","OK")))))))</x:f>
      </x:c>
    </x:row>
    <x:row r="145">
      <x:c r="A145" s="14"/>
      <x:c r="B145" s="14"/>
      <x:c r="C145" s="14"/>
      <x:c r="D145" s="14"/>
      <x:c r="E145" s="22"/>
      <x:c r="F145" s="22"/>
      <x:c r="G145" s="18" t="n">
        <x:f t="shared" si="12">E145-F145</x:f>
        <x:v>0</x:v>
      </x:c>
      <x:c r="H145" s="22"/>
      <x:c r="I145" s="18" t="n">
        <x:f t="shared" si="13">G145-H145</x:f>
        <x:v>0</x:v>
      </x:c>
      <x:c r="J145" s="23" t="n">
        <x:f t="shared" si="14">IF(G145=0,0,I145/G145)</x:f>
        <x:v>0</x:v>
      </x:c>
      <x:c r="K145" s="24"/>
      <x:c r="L145" s="14"/>
      <x:c r="M145" s="22"/>
      <x:c r="N145" s="25" t="str">
        <x:f t="shared" si="15">IF(O145="","",IF(O145="OK",IF(L145="No",0,IF(J145&gt;=$B$24,G145*$B$23,0)*IF(K145="",1,K145) + M145) ,0))</x:f>
      </x:c>
      <x:c r="O145" t="str">
        <x:f>IF(COUNTA(A145:F145,H145,K145:M145)=0,"",IF(OR(A145="",B145="",D145="",E145="",H145=""),"MISSING INFO",IF(OR(NOT(ISNUMBER(E145)),NOT(ISNUMBER(F145)),NOT(ISNUMBER(H145)),AND(K145&lt;&gt;"",NOT(ISNUMBER(K145))),AND(M145&lt;&gt;"",NOT(ISNUMBER(M145)))), "CHECK INPUTS",IF(OR(E145&lt;=0,F145&lt;0,F145&gt;E145,H145&lt;0,H145&gt;E145-F145,AND(K145&lt;&gt;"",OR(K145&lt;0,K145&gt;1)),AND(M145&lt;&gt;"",M145&gt;0)), "CHECK INPUTS",IF(COUNTIF($D$30:$D$229,D145)&gt;1,"DUPLICATE ID",IF(AND(L145&lt;&gt;"",L145&lt;&gt;"Yes",L145&lt;&gt;"No"),"CHECK ELIGIBILITY",IF(L145="No","INELIGIBLE","OK")))))))</x:f>
      </x:c>
    </x:row>
    <x:row r="146">
      <x:c r="A146" s="14"/>
      <x:c r="B146" s="14"/>
      <x:c r="C146" s="14"/>
      <x:c r="D146" s="14"/>
      <x:c r="E146" s="22"/>
      <x:c r="F146" s="22"/>
      <x:c r="G146" s="18" t="n">
        <x:f t="shared" si="12">E146-F146</x:f>
        <x:v>0</x:v>
      </x:c>
      <x:c r="H146" s="22"/>
      <x:c r="I146" s="18" t="n">
        <x:f t="shared" si="13">G146-H146</x:f>
        <x:v>0</x:v>
      </x:c>
      <x:c r="J146" s="23" t="n">
        <x:f t="shared" si="14">IF(G146=0,0,I146/G146)</x:f>
        <x:v>0</x:v>
      </x:c>
      <x:c r="K146" s="24"/>
      <x:c r="L146" s="14"/>
      <x:c r="M146" s="22"/>
      <x:c r="N146" s="25" t="str">
        <x:f t="shared" si="15">IF(O146="","",IF(O146="OK",IF(L146="No",0,IF(J146&gt;=$B$24,G146*$B$23,0)*IF(K146="",1,K146) + M146) ,0))</x:f>
      </x:c>
      <x:c r="O146" t="str">
        <x:f>IF(COUNTA(A146:F146,H146,K146:M146)=0,"",IF(OR(A146="",B146="",D146="",E146="",H146=""),"MISSING INFO",IF(OR(NOT(ISNUMBER(E146)),NOT(ISNUMBER(F146)),NOT(ISNUMBER(H146)),AND(K146&lt;&gt;"",NOT(ISNUMBER(K146))),AND(M146&lt;&gt;"",NOT(ISNUMBER(M146)))), "CHECK INPUTS",IF(OR(E146&lt;=0,F146&lt;0,F146&gt;E146,H146&lt;0,H146&gt;E146-F146,AND(K146&lt;&gt;"",OR(K146&lt;0,K146&gt;1)),AND(M146&lt;&gt;"",M146&gt;0)), "CHECK INPUTS",IF(COUNTIF($D$30:$D$229,D146)&gt;1,"DUPLICATE ID",IF(AND(L146&lt;&gt;"",L146&lt;&gt;"Yes",L146&lt;&gt;"No"),"CHECK ELIGIBILITY",IF(L146="No","INELIGIBLE","OK")))))))</x:f>
      </x:c>
    </x:row>
    <x:row r="147">
      <x:c r="A147" s="14"/>
      <x:c r="B147" s="14"/>
      <x:c r="C147" s="14"/>
      <x:c r="D147" s="14"/>
      <x:c r="E147" s="22"/>
      <x:c r="F147" s="22"/>
      <x:c r="G147" s="18" t="n">
        <x:f t="shared" si="12">E147-F147</x:f>
        <x:v>0</x:v>
      </x:c>
      <x:c r="H147" s="22"/>
      <x:c r="I147" s="18" t="n">
        <x:f t="shared" si="13">G147-H147</x:f>
        <x:v>0</x:v>
      </x:c>
      <x:c r="J147" s="23" t="n">
        <x:f t="shared" si="14">IF(G147=0,0,I147/G147)</x:f>
        <x:v>0</x:v>
      </x:c>
      <x:c r="K147" s="24"/>
      <x:c r="L147" s="14"/>
      <x:c r="M147" s="22"/>
      <x:c r="N147" s="25" t="str">
        <x:f t="shared" si="15">IF(O147="","",IF(O147="OK",IF(L147="No",0,IF(J147&gt;=$B$24,G147*$B$23,0)*IF(K147="",1,K147) + M147) ,0))</x:f>
      </x:c>
      <x:c r="O147" t="str">
        <x:f>IF(COUNTA(A147:F147,H147,K147:M147)=0,"",IF(OR(A147="",B147="",D147="",E147="",H147=""),"MISSING INFO",IF(OR(NOT(ISNUMBER(E147)),NOT(ISNUMBER(F147)),NOT(ISNUMBER(H147)),AND(K147&lt;&gt;"",NOT(ISNUMBER(K147))),AND(M147&lt;&gt;"",NOT(ISNUMBER(M147)))), "CHECK INPUTS",IF(OR(E147&lt;=0,F147&lt;0,F147&gt;E147,H147&lt;0,H147&gt;E147-F147,AND(K147&lt;&gt;"",OR(K147&lt;0,K147&gt;1)),AND(M147&lt;&gt;"",M147&gt;0)), "CHECK INPUTS",IF(COUNTIF($D$30:$D$229,D147)&gt;1,"DUPLICATE ID",IF(AND(L147&lt;&gt;"",L147&lt;&gt;"Yes",L147&lt;&gt;"No"),"CHECK ELIGIBILITY",IF(L147="No","INELIGIBLE","OK")))))))</x:f>
      </x:c>
    </x:row>
    <x:row r="148">
      <x:c r="A148" s="14"/>
      <x:c r="B148" s="14"/>
      <x:c r="C148" s="14"/>
      <x:c r="D148" s="14"/>
      <x:c r="E148" s="22"/>
      <x:c r="F148" s="22"/>
      <x:c r="G148" s="18" t="n">
        <x:f t="shared" si="12">E148-F148</x:f>
        <x:v>0</x:v>
      </x:c>
      <x:c r="H148" s="22"/>
      <x:c r="I148" s="18" t="n">
        <x:f t="shared" si="13">G148-H148</x:f>
        <x:v>0</x:v>
      </x:c>
      <x:c r="J148" s="23" t="n">
        <x:f t="shared" si="14">IF(G148=0,0,I148/G148)</x:f>
        <x:v>0</x:v>
      </x:c>
      <x:c r="K148" s="24"/>
      <x:c r="L148" s="14"/>
      <x:c r="M148" s="22"/>
      <x:c r="N148" s="25" t="str">
        <x:f t="shared" si="15">IF(O148="","",IF(O148="OK",IF(L148="No",0,IF(J148&gt;=$B$24,G148*$B$23,0)*IF(K148="",1,K148) + M148) ,0))</x:f>
      </x:c>
      <x:c r="O148" t="str">
        <x:f>IF(COUNTA(A148:F148,H148,K148:M148)=0,"",IF(OR(A148="",B148="",D148="",E148="",H148=""),"MISSING INFO",IF(OR(NOT(ISNUMBER(E148)),NOT(ISNUMBER(F148)),NOT(ISNUMBER(H148)),AND(K148&lt;&gt;"",NOT(ISNUMBER(K148))),AND(M148&lt;&gt;"",NOT(ISNUMBER(M148)))), "CHECK INPUTS",IF(OR(E148&lt;=0,F148&lt;0,F148&gt;E148,H148&lt;0,H148&gt;E148-F148,AND(K148&lt;&gt;"",OR(K148&lt;0,K148&gt;1)),AND(M148&lt;&gt;"",M148&gt;0)), "CHECK INPUTS",IF(COUNTIF($D$30:$D$229,D148)&gt;1,"DUPLICATE ID",IF(AND(L148&lt;&gt;"",L148&lt;&gt;"Yes",L148&lt;&gt;"No"),"CHECK ELIGIBILITY",IF(L148="No","INELIGIBLE","OK")))))))</x:f>
      </x:c>
    </x:row>
    <x:row r="149">
      <x:c r="A149" s="14"/>
      <x:c r="B149" s="14"/>
      <x:c r="C149" s="14"/>
      <x:c r="D149" s="14"/>
      <x:c r="E149" s="22"/>
      <x:c r="F149" s="22"/>
      <x:c r="G149" s="18" t="n">
        <x:f t="shared" si="12">E149-F149</x:f>
        <x:v>0</x:v>
      </x:c>
      <x:c r="H149" s="22"/>
      <x:c r="I149" s="18" t="n">
        <x:f t="shared" si="13">G149-H149</x:f>
        <x:v>0</x:v>
      </x:c>
      <x:c r="J149" s="23" t="n">
        <x:f t="shared" si="14">IF(G149=0,0,I149/G149)</x:f>
        <x:v>0</x:v>
      </x:c>
      <x:c r="K149" s="24"/>
      <x:c r="L149" s="14"/>
      <x:c r="M149" s="22"/>
      <x:c r="N149" s="25" t="str">
        <x:f t="shared" si="15">IF(O149="","",IF(O149="OK",IF(L149="No",0,IF(J149&gt;=$B$24,G149*$B$23,0)*IF(K149="",1,K149) + M149) ,0))</x:f>
      </x:c>
      <x:c r="O149" t="str">
        <x:f>IF(COUNTA(A149:F149,H149,K149:M149)=0,"",IF(OR(A149="",B149="",D149="",E149="",H149=""),"MISSING INFO",IF(OR(NOT(ISNUMBER(E149)),NOT(ISNUMBER(F149)),NOT(ISNUMBER(H149)),AND(K149&lt;&gt;"",NOT(ISNUMBER(K149))),AND(M149&lt;&gt;"",NOT(ISNUMBER(M149)))), "CHECK INPUTS",IF(OR(E149&lt;=0,F149&lt;0,F149&gt;E149,H149&lt;0,H149&gt;E149-F149,AND(K149&lt;&gt;"",OR(K149&lt;0,K149&gt;1)),AND(M149&lt;&gt;"",M149&gt;0)), "CHECK INPUTS",IF(COUNTIF($D$30:$D$229,D149)&gt;1,"DUPLICATE ID",IF(AND(L149&lt;&gt;"",L149&lt;&gt;"Yes",L149&lt;&gt;"No"),"CHECK ELIGIBILITY",IF(L149="No","INELIGIBLE","OK")))))))</x:f>
      </x:c>
    </x:row>
    <x:row r="150">
      <x:c r="A150" s="14"/>
      <x:c r="B150" s="14"/>
      <x:c r="C150" s="14"/>
      <x:c r="D150" s="14"/>
      <x:c r="E150" s="22"/>
      <x:c r="F150" s="22"/>
      <x:c r="G150" s="18" t="n">
        <x:f t="shared" si="12">E150-F150</x:f>
        <x:v>0</x:v>
      </x:c>
      <x:c r="H150" s="22"/>
      <x:c r="I150" s="18" t="n">
        <x:f t="shared" si="13">G150-H150</x:f>
        <x:v>0</x:v>
      </x:c>
      <x:c r="J150" s="23" t="n">
        <x:f t="shared" si="14">IF(G150=0,0,I150/G150)</x:f>
        <x:v>0</x:v>
      </x:c>
      <x:c r="K150" s="24"/>
      <x:c r="L150" s="14"/>
      <x:c r="M150" s="22"/>
      <x:c r="N150" s="25" t="str">
        <x:f t="shared" si="15">IF(O150="","",IF(O150="OK",IF(L150="No",0,IF(J150&gt;=$B$24,G150*$B$23,0)*IF(K150="",1,K150) + M150) ,0))</x:f>
      </x:c>
      <x:c r="O150" t="str">
        <x:f>IF(COUNTA(A150:F150,H150,K150:M150)=0,"",IF(OR(A150="",B150="",D150="",E150="",H150=""),"MISSING INFO",IF(OR(NOT(ISNUMBER(E150)),NOT(ISNUMBER(F150)),NOT(ISNUMBER(H150)),AND(K150&lt;&gt;"",NOT(ISNUMBER(K150))),AND(M150&lt;&gt;"",NOT(ISNUMBER(M150)))), "CHECK INPUTS",IF(OR(E150&lt;=0,F150&lt;0,F150&gt;E150,H150&lt;0,H150&gt;E150-F150,AND(K150&lt;&gt;"",OR(K150&lt;0,K150&gt;1)),AND(M150&lt;&gt;"",M150&gt;0)), "CHECK INPUTS",IF(COUNTIF($D$30:$D$229,D150)&gt;1,"DUPLICATE ID",IF(AND(L150&lt;&gt;"",L150&lt;&gt;"Yes",L150&lt;&gt;"No"),"CHECK ELIGIBILITY",IF(L150="No","INELIGIBLE","OK")))))))</x:f>
      </x:c>
    </x:row>
    <x:row r="151">
      <x:c r="A151" s="14"/>
      <x:c r="B151" s="14"/>
      <x:c r="C151" s="14"/>
      <x:c r="D151" s="14"/>
      <x:c r="E151" s="22"/>
      <x:c r="F151" s="22"/>
      <x:c r="G151" s="18" t="n">
        <x:f t="shared" si="12">E151-F151</x:f>
        <x:v>0</x:v>
      </x:c>
      <x:c r="H151" s="22"/>
      <x:c r="I151" s="18" t="n">
        <x:f t="shared" si="13">G151-H151</x:f>
        <x:v>0</x:v>
      </x:c>
      <x:c r="J151" s="23" t="n">
        <x:f t="shared" si="14">IF(G151=0,0,I151/G151)</x:f>
        <x:v>0</x:v>
      </x:c>
      <x:c r="K151" s="24"/>
      <x:c r="L151" s="14"/>
      <x:c r="M151" s="22"/>
      <x:c r="N151" s="25" t="str">
        <x:f t="shared" si="15">IF(O151="","",IF(O151="OK",IF(L151="No",0,IF(J151&gt;=$B$24,G151*$B$23,0)*IF(K151="",1,K151) + M151) ,0))</x:f>
      </x:c>
      <x:c r="O151" t="str">
        <x:f>IF(COUNTA(A151:F151,H151,K151:M151)=0,"",IF(OR(A151="",B151="",D151="",E151="",H151=""),"MISSING INFO",IF(OR(NOT(ISNUMBER(E151)),NOT(ISNUMBER(F151)),NOT(ISNUMBER(H151)),AND(K151&lt;&gt;"",NOT(ISNUMBER(K151))),AND(M151&lt;&gt;"",NOT(ISNUMBER(M151)))), "CHECK INPUTS",IF(OR(E151&lt;=0,F151&lt;0,F151&gt;E151,H151&lt;0,H151&gt;E151-F151,AND(K151&lt;&gt;"",OR(K151&lt;0,K151&gt;1)),AND(M151&lt;&gt;"",M151&gt;0)), "CHECK INPUTS",IF(COUNTIF($D$30:$D$229,D151)&gt;1,"DUPLICATE ID",IF(AND(L151&lt;&gt;"",L151&lt;&gt;"Yes",L151&lt;&gt;"No"),"CHECK ELIGIBILITY",IF(L151="No","INELIGIBLE","OK")))))))</x:f>
      </x:c>
    </x:row>
    <x:row r="152">
      <x:c r="A152" s="14"/>
      <x:c r="B152" s="14"/>
      <x:c r="C152" s="14"/>
      <x:c r="D152" s="14"/>
      <x:c r="E152" s="22"/>
      <x:c r="F152" s="22"/>
      <x:c r="G152" s="18" t="n">
        <x:f t="shared" si="12">E152-F152</x:f>
        <x:v>0</x:v>
      </x:c>
      <x:c r="H152" s="22"/>
      <x:c r="I152" s="18" t="n">
        <x:f t="shared" si="13">G152-H152</x:f>
        <x:v>0</x:v>
      </x:c>
      <x:c r="J152" s="23" t="n">
        <x:f t="shared" si="14">IF(G152=0,0,I152/G152)</x:f>
        <x:v>0</x:v>
      </x:c>
      <x:c r="K152" s="24"/>
      <x:c r="L152" s="14"/>
      <x:c r="M152" s="22"/>
      <x:c r="N152" s="25" t="str">
        <x:f t="shared" si="15">IF(O152="","",IF(O152="OK",IF(L152="No",0,IF(J152&gt;=$B$24,G152*$B$23,0)*IF(K152="",1,K152) + M152) ,0))</x:f>
      </x:c>
      <x:c r="O152" t="str">
        <x:f>IF(COUNTA(A152:F152,H152,K152:M152)=0,"",IF(OR(A152="",B152="",D152="",E152="",H152=""),"MISSING INFO",IF(OR(NOT(ISNUMBER(E152)),NOT(ISNUMBER(F152)),NOT(ISNUMBER(H152)),AND(K152&lt;&gt;"",NOT(ISNUMBER(K152))),AND(M152&lt;&gt;"",NOT(ISNUMBER(M152)))), "CHECK INPUTS",IF(OR(E152&lt;=0,F152&lt;0,F152&gt;E152,H152&lt;0,H152&gt;E152-F152,AND(K152&lt;&gt;"",OR(K152&lt;0,K152&gt;1)),AND(M152&lt;&gt;"",M152&gt;0)), "CHECK INPUTS",IF(COUNTIF($D$30:$D$229,D152)&gt;1,"DUPLICATE ID",IF(AND(L152&lt;&gt;"",L152&lt;&gt;"Yes",L152&lt;&gt;"No"),"CHECK ELIGIBILITY",IF(L152="No","INELIGIBLE","OK")))))))</x:f>
      </x:c>
    </x:row>
    <x:row r="153">
      <x:c r="A153" s="14"/>
      <x:c r="B153" s="14"/>
      <x:c r="C153" s="14"/>
      <x:c r="D153" s="14"/>
      <x:c r="E153" s="22"/>
      <x:c r="F153" s="22"/>
      <x:c r="G153" s="18" t="n">
        <x:f t="shared" si="12">E153-F153</x:f>
        <x:v>0</x:v>
      </x:c>
      <x:c r="H153" s="22"/>
      <x:c r="I153" s="18" t="n">
        <x:f t="shared" si="13">G153-H153</x:f>
        <x:v>0</x:v>
      </x:c>
      <x:c r="J153" s="23" t="n">
        <x:f t="shared" si="14">IF(G153=0,0,I153/G153)</x:f>
        <x:v>0</x:v>
      </x:c>
      <x:c r="K153" s="24"/>
      <x:c r="L153" s="14"/>
      <x:c r="M153" s="22"/>
      <x:c r="N153" s="25" t="str">
        <x:f t="shared" si="15">IF(O153="","",IF(O153="OK",IF(L153="No",0,IF(J153&gt;=$B$24,G153*$B$23,0)*IF(K153="",1,K153) + M153) ,0))</x:f>
      </x:c>
      <x:c r="O153" t="str">
        <x:f>IF(COUNTA(A153:F153,H153,K153:M153)=0,"",IF(OR(A153="",B153="",D153="",E153="",H153=""),"MISSING INFO",IF(OR(NOT(ISNUMBER(E153)),NOT(ISNUMBER(F153)),NOT(ISNUMBER(H153)),AND(K153&lt;&gt;"",NOT(ISNUMBER(K153))),AND(M153&lt;&gt;"",NOT(ISNUMBER(M153)))), "CHECK INPUTS",IF(OR(E153&lt;=0,F153&lt;0,F153&gt;E153,H153&lt;0,H153&gt;E153-F153,AND(K153&lt;&gt;"",OR(K153&lt;0,K153&gt;1)),AND(M153&lt;&gt;"",M153&gt;0)), "CHECK INPUTS",IF(COUNTIF($D$30:$D$229,D153)&gt;1,"DUPLICATE ID",IF(AND(L153&lt;&gt;"",L153&lt;&gt;"Yes",L153&lt;&gt;"No"),"CHECK ELIGIBILITY",IF(L153="No","INELIGIBLE","OK")))))))</x:f>
      </x:c>
    </x:row>
    <x:row r="154">
      <x:c r="A154" s="14"/>
      <x:c r="B154" s="14"/>
      <x:c r="C154" s="14"/>
      <x:c r="D154" s="14"/>
      <x:c r="E154" s="22"/>
      <x:c r="F154" s="22"/>
      <x:c r="G154" s="18" t="n">
        <x:f t="shared" si="12">E154-F154</x:f>
        <x:v>0</x:v>
      </x:c>
      <x:c r="H154" s="22"/>
      <x:c r="I154" s="18" t="n">
        <x:f t="shared" si="13">G154-H154</x:f>
        <x:v>0</x:v>
      </x:c>
      <x:c r="J154" s="23" t="n">
        <x:f t="shared" si="14">IF(G154=0,0,I154/G154)</x:f>
        <x:v>0</x:v>
      </x:c>
      <x:c r="K154" s="24"/>
      <x:c r="L154" s="14"/>
      <x:c r="M154" s="22"/>
      <x:c r="N154" s="25" t="str">
        <x:f t="shared" si="15">IF(O154="","",IF(O154="OK",IF(L154="No",0,IF(J154&gt;=$B$24,G154*$B$23,0)*IF(K154="",1,K154) + M154) ,0))</x:f>
      </x:c>
      <x:c r="O154" t="str">
        <x:f>IF(COUNTA(A154:F154,H154,K154:M154)=0,"",IF(OR(A154="",B154="",D154="",E154="",H154=""),"MISSING INFO",IF(OR(NOT(ISNUMBER(E154)),NOT(ISNUMBER(F154)),NOT(ISNUMBER(H154)),AND(K154&lt;&gt;"",NOT(ISNUMBER(K154))),AND(M154&lt;&gt;"",NOT(ISNUMBER(M154)))), "CHECK INPUTS",IF(OR(E154&lt;=0,F154&lt;0,F154&gt;E154,H154&lt;0,H154&gt;E154-F154,AND(K154&lt;&gt;"",OR(K154&lt;0,K154&gt;1)),AND(M154&lt;&gt;"",M154&gt;0)), "CHECK INPUTS",IF(COUNTIF($D$30:$D$229,D154)&gt;1,"DUPLICATE ID",IF(AND(L154&lt;&gt;"",L154&lt;&gt;"Yes",L154&lt;&gt;"No"),"CHECK ELIGIBILITY",IF(L154="No","INELIGIBLE","OK")))))))</x:f>
      </x:c>
    </x:row>
    <x:row r="155">
      <x:c r="A155" s="14"/>
      <x:c r="B155" s="14"/>
      <x:c r="C155" s="14"/>
      <x:c r="D155" s="14"/>
      <x:c r="E155" s="22"/>
      <x:c r="F155" s="22"/>
      <x:c r="G155" s="18" t="n">
        <x:f t="shared" si="12">E155-F155</x:f>
        <x:v>0</x:v>
      </x:c>
      <x:c r="H155" s="22"/>
      <x:c r="I155" s="18" t="n">
        <x:f t="shared" si="13">G155-H155</x:f>
        <x:v>0</x:v>
      </x:c>
      <x:c r="J155" s="23" t="n">
        <x:f t="shared" si="14">IF(G155=0,0,I155/G155)</x:f>
        <x:v>0</x:v>
      </x:c>
      <x:c r="K155" s="24"/>
      <x:c r="L155" s="14"/>
      <x:c r="M155" s="22"/>
      <x:c r="N155" s="25" t="str">
        <x:f t="shared" si="15">IF(O155="","",IF(O155="OK",IF(L155="No",0,IF(J155&gt;=$B$24,G155*$B$23,0)*IF(K155="",1,K155) + M155) ,0))</x:f>
      </x:c>
      <x:c r="O155" t="str">
        <x:f>IF(COUNTA(A155:F155,H155,K155:M155)=0,"",IF(OR(A155="",B155="",D155="",E155="",H155=""),"MISSING INFO",IF(OR(NOT(ISNUMBER(E155)),NOT(ISNUMBER(F155)),NOT(ISNUMBER(H155)),AND(K155&lt;&gt;"",NOT(ISNUMBER(K155))),AND(M155&lt;&gt;"",NOT(ISNUMBER(M155)))), "CHECK INPUTS",IF(OR(E155&lt;=0,F155&lt;0,F155&gt;E155,H155&lt;0,H155&gt;E155-F155,AND(K155&lt;&gt;"",OR(K155&lt;0,K155&gt;1)),AND(M155&lt;&gt;"",M155&gt;0)), "CHECK INPUTS",IF(COUNTIF($D$30:$D$229,D155)&gt;1,"DUPLICATE ID",IF(AND(L155&lt;&gt;"",L155&lt;&gt;"Yes",L155&lt;&gt;"No"),"CHECK ELIGIBILITY",IF(L155="No","INELIGIBLE","OK")))))))</x:f>
      </x:c>
    </x:row>
    <x:row r="156">
      <x:c r="A156" s="14"/>
      <x:c r="B156" s="14"/>
      <x:c r="C156" s="14"/>
      <x:c r="D156" s="14"/>
      <x:c r="E156" s="22"/>
      <x:c r="F156" s="22"/>
      <x:c r="G156" s="18" t="n">
        <x:f t="shared" si="12">E156-F156</x:f>
        <x:v>0</x:v>
      </x:c>
      <x:c r="H156" s="22"/>
      <x:c r="I156" s="18" t="n">
        <x:f t="shared" si="13">G156-H156</x:f>
        <x:v>0</x:v>
      </x:c>
      <x:c r="J156" s="23" t="n">
        <x:f t="shared" si="14">IF(G156=0,0,I156/G156)</x:f>
        <x:v>0</x:v>
      </x:c>
      <x:c r="K156" s="24"/>
      <x:c r="L156" s="14"/>
      <x:c r="M156" s="22"/>
      <x:c r="N156" s="25" t="str">
        <x:f t="shared" si="15">IF(O156="","",IF(O156="OK",IF(L156="No",0,IF(J156&gt;=$B$24,G156*$B$23,0)*IF(K156="",1,K156) + M156) ,0))</x:f>
      </x:c>
      <x:c r="O156" t="str">
        <x:f>IF(COUNTA(A156:F156,H156,K156:M156)=0,"",IF(OR(A156="",B156="",D156="",E156="",H156=""),"MISSING INFO",IF(OR(NOT(ISNUMBER(E156)),NOT(ISNUMBER(F156)),NOT(ISNUMBER(H156)),AND(K156&lt;&gt;"",NOT(ISNUMBER(K156))),AND(M156&lt;&gt;"",NOT(ISNUMBER(M156)))), "CHECK INPUTS",IF(OR(E156&lt;=0,F156&lt;0,F156&gt;E156,H156&lt;0,H156&gt;E156-F156,AND(K156&lt;&gt;"",OR(K156&lt;0,K156&gt;1)),AND(M156&lt;&gt;"",M156&gt;0)), "CHECK INPUTS",IF(COUNTIF($D$30:$D$229,D156)&gt;1,"DUPLICATE ID",IF(AND(L156&lt;&gt;"",L156&lt;&gt;"Yes",L156&lt;&gt;"No"),"CHECK ELIGIBILITY",IF(L156="No","INELIGIBLE","OK")))))))</x:f>
      </x:c>
    </x:row>
    <x:row r="157">
      <x:c r="A157" s="14"/>
      <x:c r="B157" s="14"/>
      <x:c r="C157" s="14"/>
      <x:c r="D157" s="14"/>
      <x:c r="E157" s="22"/>
      <x:c r="F157" s="22"/>
      <x:c r="G157" s="18" t="n">
        <x:f t="shared" si="12">E157-F157</x:f>
        <x:v>0</x:v>
      </x:c>
      <x:c r="H157" s="22"/>
      <x:c r="I157" s="18" t="n">
        <x:f t="shared" si="13">G157-H157</x:f>
        <x:v>0</x:v>
      </x:c>
      <x:c r="J157" s="23" t="n">
        <x:f t="shared" si="14">IF(G157=0,0,I157/G157)</x:f>
        <x:v>0</x:v>
      </x:c>
      <x:c r="K157" s="24"/>
      <x:c r="L157" s="14"/>
      <x:c r="M157" s="22"/>
      <x:c r="N157" s="25" t="str">
        <x:f t="shared" si="15">IF(O157="","",IF(O157="OK",IF(L157="No",0,IF(J157&gt;=$B$24,G157*$B$23,0)*IF(K157="",1,K157) + M157) ,0))</x:f>
      </x:c>
      <x:c r="O157" t="str">
        <x:f>IF(COUNTA(A157:F157,H157,K157:M157)=0,"",IF(OR(A157="",B157="",D157="",E157="",H157=""),"MISSING INFO",IF(OR(NOT(ISNUMBER(E157)),NOT(ISNUMBER(F157)),NOT(ISNUMBER(H157)),AND(K157&lt;&gt;"",NOT(ISNUMBER(K157))),AND(M157&lt;&gt;"",NOT(ISNUMBER(M157)))), "CHECK INPUTS",IF(OR(E157&lt;=0,F157&lt;0,F157&gt;E157,H157&lt;0,H157&gt;E157-F157,AND(K157&lt;&gt;"",OR(K157&lt;0,K157&gt;1)),AND(M157&lt;&gt;"",M157&gt;0)), "CHECK INPUTS",IF(COUNTIF($D$30:$D$229,D157)&gt;1,"DUPLICATE ID",IF(AND(L157&lt;&gt;"",L157&lt;&gt;"Yes",L157&lt;&gt;"No"),"CHECK ELIGIBILITY",IF(L157="No","INELIGIBLE","OK")))))))</x:f>
      </x:c>
    </x:row>
    <x:row r="158">
      <x:c r="A158" s="14"/>
      <x:c r="B158" s="14"/>
      <x:c r="C158" s="14"/>
      <x:c r="D158" s="14"/>
      <x:c r="E158" s="22"/>
      <x:c r="F158" s="22"/>
      <x:c r="G158" s="18" t="n">
        <x:f t="shared" ref="G158:G189" si="16">E158-F158</x:f>
        <x:v>0</x:v>
      </x:c>
      <x:c r="H158" s="22"/>
      <x:c r="I158" s="18" t="n">
        <x:f t="shared" ref="I158:I189" si="17">G158-H158</x:f>
        <x:v>0</x:v>
      </x:c>
      <x:c r="J158" s="23" t="n">
        <x:f t="shared" ref="J158:J189" si="18">IF(G158=0,0,I158/G158)</x:f>
        <x:v>0</x:v>
      </x:c>
      <x:c r="K158" s="24"/>
      <x:c r="L158" s="14"/>
      <x:c r="M158" s="22"/>
      <x:c r="N158" s="25" t="str">
        <x:f t="shared" ref="N158:N189" si="19">IF(O158="","",IF(O158="OK",IF(L158="No",0,IF(J158&gt;=$B$24,G158*$B$23,0)*IF(K158="",1,K158) + M158) ,0))</x:f>
      </x:c>
      <x:c r="O158" t="str">
        <x:f>IF(COUNTA(A158:F158,H158,K158:M158)=0,"",IF(OR(A158="",B158="",D158="",E158="",H158=""),"MISSING INFO",IF(OR(NOT(ISNUMBER(E158)),NOT(ISNUMBER(F158)),NOT(ISNUMBER(H158)),AND(K158&lt;&gt;"",NOT(ISNUMBER(K158))),AND(M158&lt;&gt;"",NOT(ISNUMBER(M158)))), "CHECK INPUTS",IF(OR(E158&lt;=0,F158&lt;0,F158&gt;E158,H158&lt;0,H158&gt;E158-F158,AND(K158&lt;&gt;"",OR(K158&lt;0,K158&gt;1)),AND(M158&lt;&gt;"",M158&gt;0)), "CHECK INPUTS",IF(COUNTIF($D$30:$D$229,D158)&gt;1,"DUPLICATE ID",IF(AND(L158&lt;&gt;"",L158&lt;&gt;"Yes",L158&lt;&gt;"No"),"CHECK ELIGIBILITY",IF(L158="No","INELIGIBLE","OK")))))))</x:f>
      </x:c>
    </x:row>
    <x:row r="159">
      <x:c r="A159" s="14"/>
      <x:c r="B159" s="14"/>
      <x:c r="C159" s="14"/>
      <x:c r="D159" s="14"/>
      <x:c r="E159" s="22"/>
      <x:c r="F159" s="22"/>
      <x:c r="G159" s="18" t="n">
        <x:f t="shared" si="16">E159-F159</x:f>
        <x:v>0</x:v>
      </x:c>
      <x:c r="H159" s="22"/>
      <x:c r="I159" s="18" t="n">
        <x:f t="shared" si="17">G159-H159</x:f>
        <x:v>0</x:v>
      </x:c>
      <x:c r="J159" s="23" t="n">
        <x:f t="shared" si="18">IF(G159=0,0,I159/G159)</x:f>
        <x:v>0</x:v>
      </x:c>
      <x:c r="K159" s="24"/>
      <x:c r="L159" s="14"/>
      <x:c r="M159" s="22"/>
      <x:c r="N159" s="25" t="str">
        <x:f t="shared" si="19">IF(O159="","",IF(O159="OK",IF(L159="No",0,IF(J159&gt;=$B$24,G159*$B$23,0)*IF(K159="",1,K159) + M159) ,0))</x:f>
      </x:c>
      <x:c r="O159" t="str">
        <x:f>IF(COUNTA(A159:F159,H159,K159:M159)=0,"",IF(OR(A159="",B159="",D159="",E159="",H159=""),"MISSING INFO",IF(OR(NOT(ISNUMBER(E159)),NOT(ISNUMBER(F159)),NOT(ISNUMBER(H159)),AND(K159&lt;&gt;"",NOT(ISNUMBER(K159))),AND(M159&lt;&gt;"",NOT(ISNUMBER(M159)))), "CHECK INPUTS",IF(OR(E159&lt;=0,F159&lt;0,F159&gt;E159,H159&lt;0,H159&gt;E159-F159,AND(K159&lt;&gt;"",OR(K159&lt;0,K159&gt;1)),AND(M159&lt;&gt;"",M159&gt;0)), "CHECK INPUTS",IF(COUNTIF($D$30:$D$229,D159)&gt;1,"DUPLICATE ID",IF(AND(L159&lt;&gt;"",L159&lt;&gt;"Yes",L159&lt;&gt;"No"),"CHECK ELIGIBILITY",IF(L159="No","INELIGIBLE","OK")))))))</x:f>
      </x:c>
    </x:row>
    <x:row r="160">
      <x:c r="A160" s="14"/>
      <x:c r="B160" s="14"/>
      <x:c r="C160" s="14"/>
      <x:c r="D160" s="14"/>
      <x:c r="E160" s="22"/>
      <x:c r="F160" s="22"/>
      <x:c r="G160" s="18" t="n">
        <x:f t="shared" si="16">E160-F160</x:f>
        <x:v>0</x:v>
      </x:c>
      <x:c r="H160" s="22"/>
      <x:c r="I160" s="18" t="n">
        <x:f t="shared" si="17">G160-H160</x:f>
        <x:v>0</x:v>
      </x:c>
      <x:c r="J160" s="23" t="n">
        <x:f t="shared" si="18">IF(G160=0,0,I160/G160)</x:f>
        <x:v>0</x:v>
      </x:c>
      <x:c r="K160" s="24"/>
      <x:c r="L160" s="14"/>
      <x:c r="M160" s="22"/>
      <x:c r="N160" s="25" t="str">
        <x:f t="shared" si="19">IF(O160="","",IF(O160="OK",IF(L160="No",0,IF(J160&gt;=$B$24,G160*$B$23,0)*IF(K160="",1,K160) + M160) ,0))</x:f>
      </x:c>
      <x:c r="O160" t="str">
        <x:f>IF(COUNTA(A160:F160,H160,K160:M160)=0,"",IF(OR(A160="",B160="",D160="",E160="",H160=""),"MISSING INFO",IF(OR(NOT(ISNUMBER(E160)),NOT(ISNUMBER(F160)),NOT(ISNUMBER(H160)),AND(K160&lt;&gt;"",NOT(ISNUMBER(K160))),AND(M160&lt;&gt;"",NOT(ISNUMBER(M160)))), "CHECK INPUTS",IF(OR(E160&lt;=0,F160&lt;0,F160&gt;E160,H160&lt;0,H160&gt;E160-F160,AND(K160&lt;&gt;"",OR(K160&lt;0,K160&gt;1)),AND(M160&lt;&gt;"",M160&gt;0)), "CHECK INPUTS",IF(COUNTIF($D$30:$D$229,D160)&gt;1,"DUPLICATE ID",IF(AND(L160&lt;&gt;"",L160&lt;&gt;"Yes",L160&lt;&gt;"No"),"CHECK ELIGIBILITY",IF(L160="No","INELIGIBLE","OK")))))))</x:f>
      </x:c>
    </x:row>
    <x:row r="161">
      <x:c r="A161" s="14"/>
      <x:c r="B161" s="14"/>
      <x:c r="C161" s="14"/>
      <x:c r="D161" s="14"/>
      <x:c r="E161" s="22"/>
      <x:c r="F161" s="22"/>
      <x:c r="G161" s="18" t="n">
        <x:f t="shared" si="16">E161-F161</x:f>
        <x:v>0</x:v>
      </x:c>
      <x:c r="H161" s="22"/>
      <x:c r="I161" s="18" t="n">
        <x:f t="shared" si="17">G161-H161</x:f>
        <x:v>0</x:v>
      </x:c>
      <x:c r="J161" s="23" t="n">
        <x:f t="shared" si="18">IF(G161=0,0,I161/G161)</x:f>
        <x:v>0</x:v>
      </x:c>
      <x:c r="K161" s="24"/>
      <x:c r="L161" s="14"/>
      <x:c r="M161" s="22"/>
      <x:c r="N161" s="25" t="str">
        <x:f t="shared" si="19">IF(O161="","",IF(O161="OK",IF(L161="No",0,IF(J161&gt;=$B$24,G161*$B$23,0)*IF(K161="",1,K161) + M161) ,0))</x:f>
      </x:c>
      <x:c r="O161" t="str">
        <x:f>IF(COUNTA(A161:F161,H161,K161:M161)=0,"",IF(OR(A161="",B161="",D161="",E161="",H161=""),"MISSING INFO",IF(OR(NOT(ISNUMBER(E161)),NOT(ISNUMBER(F161)),NOT(ISNUMBER(H161)),AND(K161&lt;&gt;"",NOT(ISNUMBER(K161))),AND(M161&lt;&gt;"",NOT(ISNUMBER(M161)))), "CHECK INPUTS",IF(OR(E161&lt;=0,F161&lt;0,F161&gt;E161,H161&lt;0,H161&gt;E161-F161,AND(K161&lt;&gt;"",OR(K161&lt;0,K161&gt;1)),AND(M161&lt;&gt;"",M161&gt;0)), "CHECK INPUTS",IF(COUNTIF($D$30:$D$229,D161)&gt;1,"DUPLICATE ID",IF(AND(L161&lt;&gt;"",L161&lt;&gt;"Yes",L161&lt;&gt;"No"),"CHECK ELIGIBILITY",IF(L161="No","INELIGIBLE","OK")))))))</x:f>
      </x:c>
    </x:row>
    <x:row r="162">
      <x:c r="A162" s="14"/>
      <x:c r="B162" s="14"/>
      <x:c r="C162" s="14"/>
      <x:c r="D162" s="14"/>
      <x:c r="E162" s="22"/>
      <x:c r="F162" s="22"/>
      <x:c r="G162" s="18" t="n">
        <x:f t="shared" si="16">E162-F162</x:f>
        <x:v>0</x:v>
      </x:c>
      <x:c r="H162" s="22"/>
      <x:c r="I162" s="18" t="n">
        <x:f t="shared" si="17">G162-H162</x:f>
        <x:v>0</x:v>
      </x:c>
      <x:c r="J162" s="23" t="n">
        <x:f t="shared" si="18">IF(G162=0,0,I162/G162)</x:f>
        <x:v>0</x:v>
      </x:c>
      <x:c r="K162" s="24"/>
      <x:c r="L162" s="14"/>
      <x:c r="M162" s="22"/>
      <x:c r="N162" s="25" t="str">
        <x:f t="shared" si="19">IF(O162="","",IF(O162="OK",IF(L162="No",0,IF(J162&gt;=$B$24,G162*$B$23,0)*IF(K162="",1,K162) + M162) ,0))</x:f>
      </x:c>
      <x:c r="O162" t="str">
        <x:f>IF(COUNTA(A162:F162,H162,K162:M162)=0,"",IF(OR(A162="",B162="",D162="",E162="",H162=""),"MISSING INFO",IF(OR(NOT(ISNUMBER(E162)),NOT(ISNUMBER(F162)),NOT(ISNUMBER(H162)),AND(K162&lt;&gt;"",NOT(ISNUMBER(K162))),AND(M162&lt;&gt;"",NOT(ISNUMBER(M162)))), "CHECK INPUTS",IF(OR(E162&lt;=0,F162&lt;0,F162&gt;E162,H162&lt;0,H162&gt;E162-F162,AND(K162&lt;&gt;"",OR(K162&lt;0,K162&gt;1)),AND(M162&lt;&gt;"",M162&gt;0)), "CHECK INPUTS",IF(COUNTIF($D$30:$D$229,D162)&gt;1,"DUPLICATE ID",IF(AND(L162&lt;&gt;"",L162&lt;&gt;"Yes",L162&lt;&gt;"No"),"CHECK ELIGIBILITY",IF(L162="No","INELIGIBLE","OK")))))))</x:f>
      </x:c>
    </x:row>
    <x:row r="163">
      <x:c r="A163" s="14"/>
      <x:c r="B163" s="14"/>
      <x:c r="C163" s="14"/>
      <x:c r="D163" s="14"/>
      <x:c r="E163" s="22"/>
      <x:c r="F163" s="22"/>
      <x:c r="G163" s="18" t="n">
        <x:f t="shared" si="16">E163-F163</x:f>
        <x:v>0</x:v>
      </x:c>
      <x:c r="H163" s="22"/>
      <x:c r="I163" s="18" t="n">
        <x:f t="shared" si="17">G163-H163</x:f>
        <x:v>0</x:v>
      </x:c>
      <x:c r="J163" s="23" t="n">
        <x:f t="shared" si="18">IF(G163=0,0,I163/G163)</x:f>
        <x:v>0</x:v>
      </x:c>
      <x:c r="K163" s="24"/>
      <x:c r="L163" s="14"/>
      <x:c r="M163" s="22"/>
      <x:c r="N163" s="25" t="str">
        <x:f t="shared" si="19">IF(O163="","",IF(O163="OK",IF(L163="No",0,IF(J163&gt;=$B$24,G163*$B$23,0)*IF(K163="",1,K163) + M163) ,0))</x:f>
      </x:c>
      <x:c r="O163" t="str">
        <x:f>IF(COUNTA(A163:F163,H163,K163:M163)=0,"",IF(OR(A163="",B163="",D163="",E163="",H163=""),"MISSING INFO",IF(OR(NOT(ISNUMBER(E163)),NOT(ISNUMBER(F163)),NOT(ISNUMBER(H163)),AND(K163&lt;&gt;"",NOT(ISNUMBER(K163))),AND(M163&lt;&gt;"",NOT(ISNUMBER(M163)))), "CHECK INPUTS",IF(OR(E163&lt;=0,F163&lt;0,F163&gt;E163,H163&lt;0,H163&gt;E163-F163,AND(K163&lt;&gt;"",OR(K163&lt;0,K163&gt;1)),AND(M163&lt;&gt;"",M163&gt;0)), "CHECK INPUTS",IF(COUNTIF($D$30:$D$229,D163)&gt;1,"DUPLICATE ID",IF(AND(L163&lt;&gt;"",L163&lt;&gt;"Yes",L163&lt;&gt;"No"),"CHECK ELIGIBILITY",IF(L163="No","INELIGIBLE","OK")))))))</x:f>
      </x:c>
    </x:row>
    <x:row r="164">
      <x:c r="A164" s="14"/>
      <x:c r="B164" s="14"/>
      <x:c r="C164" s="14"/>
      <x:c r="D164" s="14"/>
      <x:c r="E164" s="22"/>
      <x:c r="F164" s="22"/>
      <x:c r="G164" s="18" t="n">
        <x:f t="shared" si="16">E164-F164</x:f>
        <x:v>0</x:v>
      </x:c>
      <x:c r="H164" s="22"/>
      <x:c r="I164" s="18" t="n">
        <x:f t="shared" si="17">G164-H164</x:f>
        <x:v>0</x:v>
      </x:c>
      <x:c r="J164" s="23" t="n">
        <x:f t="shared" si="18">IF(G164=0,0,I164/G164)</x:f>
        <x:v>0</x:v>
      </x:c>
      <x:c r="K164" s="24"/>
      <x:c r="L164" s="14"/>
      <x:c r="M164" s="22"/>
      <x:c r="N164" s="25" t="str">
        <x:f t="shared" si="19">IF(O164="","",IF(O164="OK",IF(L164="No",0,IF(J164&gt;=$B$24,G164*$B$23,0)*IF(K164="",1,K164) + M164) ,0))</x:f>
      </x:c>
      <x:c r="O164" t="str">
        <x:f>IF(COUNTA(A164:F164,H164,K164:M164)=0,"",IF(OR(A164="",B164="",D164="",E164="",H164=""),"MISSING INFO",IF(OR(NOT(ISNUMBER(E164)),NOT(ISNUMBER(F164)),NOT(ISNUMBER(H164)),AND(K164&lt;&gt;"",NOT(ISNUMBER(K164))),AND(M164&lt;&gt;"",NOT(ISNUMBER(M164)))), "CHECK INPUTS",IF(OR(E164&lt;=0,F164&lt;0,F164&gt;E164,H164&lt;0,H164&gt;E164-F164,AND(K164&lt;&gt;"",OR(K164&lt;0,K164&gt;1)),AND(M164&lt;&gt;"",M164&gt;0)), "CHECK INPUTS",IF(COUNTIF($D$30:$D$229,D164)&gt;1,"DUPLICATE ID",IF(AND(L164&lt;&gt;"",L164&lt;&gt;"Yes",L164&lt;&gt;"No"),"CHECK ELIGIBILITY",IF(L164="No","INELIGIBLE","OK")))))))</x:f>
      </x:c>
    </x:row>
    <x:row r="165">
      <x:c r="A165" s="14"/>
      <x:c r="B165" s="14"/>
      <x:c r="C165" s="14"/>
      <x:c r="D165" s="14"/>
      <x:c r="E165" s="22"/>
      <x:c r="F165" s="22"/>
      <x:c r="G165" s="18" t="n">
        <x:f t="shared" si="16">E165-F165</x:f>
        <x:v>0</x:v>
      </x:c>
      <x:c r="H165" s="22"/>
      <x:c r="I165" s="18" t="n">
        <x:f t="shared" si="17">G165-H165</x:f>
        <x:v>0</x:v>
      </x:c>
      <x:c r="J165" s="23" t="n">
        <x:f t="shared" si="18">IF(G165=0,0,I165/G165)</x:f>
        <x:v>0</x:v>
      </x:c>
      <x:c r="K165" s="24"/>
      <x:c r="L165" s="14"/>
      <x:c r="M165" s="22"/>
      <x:c r="N165" s="25" t="str">
        <x:f t="shared" si="19">IF(O165="","",IF(O165="OK",IF(L165="No",0,IF(J165&gt;=$B$24,G165*$B$23,0)*IF(K165="",1,K165) + M165) ,0))</x:f>
      </x:c>
      <x:c r="O165" t="str">
        <x:f>IF(COUNTA(A165:F165,H165,K165:M165)=0,"",IF(OR(A165="",B165="",D165="",E165="",H165=""),"MISSING INFO",IF(OR(NOT(ISNUMBER(E165)),NOT(ISNUMBER(F165)),NOT(ISNUMBER(H165)),AND(K165&lt;&gt;"",NOT(ISNUMBER(K165))),AND(M165&lt;&gt;"",NOT(ISNUMBER(M165)))), "CHECK INPUTS",IF(OR(E165&lt;=0,F165&lt;0,F165&gt;E165,H165&lt;0,H165&gt;E165-F165,AND(K165&lt;&gt;"",OR(K165&lt;0,K165&gt;1)),AND(M165&lt;&gt;"",M165&gt;0)), "CHECK INPUTS",IF(COUNTIF($D$30:$D$229,D165)&gt;1,"DUPLICATE ID",IF(AND(L165&lt;&gt;"",L165&lt;&gt;"Yes",L165&lt;&gt;"No"),"CHECK ELIGIBILITY",IF(L165="No","INELIGIBLE","OK")))))))</x:f>
      </x:c>
    </x:row>
    <x:row r="166">
      <x:c r="A166" s="14"/>
      <x:c r="B166" s="14"/>
      <x:c r="C166" s="14"/>
      <x:c r="D166" s="14"/>
      <x:c r="E166" s="22"/>
      <x:c r="F166" s="22"/>
      <x:c r="G166" s="18" t="n">
        <x:f t="shared" si="16">E166-F166</x:f>
        <x:v>0</x:v>
      </x:c>
      <x:c r="H166" s="22"/>
      <x:c r="I166" s="18" t="n">
        <x:f t="shared" si="17">G166-H166</x:f>
        <x:v>0</x:v>
      </x:c>
      <x:c r="J166" s="23" t="n">
        <x:f t="shared" si="18">IF(G166=0,0,I166/G166)</x:f>
        <x:v>0</x:v>
      </x:c>
      <x:c r="K166" s="24"/>
      <x:c r="L166" s="14"/>
      <x:c r="M166" s="22"/>
      <x:c r="N166" s="25" t="str">
        <x:f t="shared" si="19">IF(O166="","",IF(O166="OK",IF(L166="No",0,IF(J166&gt;=$B$24,G166*$B$23,0)*IF(K166="",1,K166) + M166) ,0))</x:f>
      </x:c>
      <x:c r="O166" t="str">
        <x:f>IF(COUNTA(A166:F166,H166,K166:M166)=0,"",IF(OR(A166="",B166="",D166="",E166="",H166=""),"MISSING INFO",IF(OR(NOT(ISNUMBER(E166)),NOT(ISNUMBER(F166)),NOT(ISNUMBER(H166)),AND(K166&lt;&gt;"",NOT(ISNUMBER(K166))),AND(M166&lt;&gt;"",NOT(ISNUMBER(M166)))), "CHECK INPUTS",IF(OR(E166&lt;=0,F166&lt;0,F166&gt;E166,H166&lt;0,H166&gt;E166-F166,AND(K166&lt;&gt;"",OR(K166&lt;0,K166&gt;1)),AND(M166&lt;&gt;"",M166&gt;0)), "CHECK INPUTS",IF(COUNTIF($D$30:$D$229,D166)&gt;1,"DUPLICATE ID",IF(AND(L166&lt;&gt;"",L166&lt;&gt;"Yes",L166&lt;&gt;"No"),"CHECK ELIGIBILITY",IF(L166="No","INELIGIBLE","OK")))))))</x:f>
      </x:c>
    </x:row>
    <x:row r="167">
      <x:c r="A167" s="14"/>
      <x:c r="B167" s="14"/>
      <x:c r="C167" s="14"/>
      <x:c r="D167" s="14"/>
      <x:c r="E167" s="22"/>
      <x:c r="F167" s="22"/>
      <x:c r="G167" s="18" t="n">
        <x:f t="shared" si="16">E167-F167</x:f>
        <x:v>0</x:v>
      </x:c>
      <x:c r="H167" s="22"/>
      <x:c r="I167" s="18" t="n">
        <x:f t="shared" si="17">G167-H167</x:f>
        <x:v>0</x:v>
      </x:c>
      <x:c r="J167" s="23" t="n">
        <x:f t="shared" si="18">IF(G167=0,0,I167/G167)</x:f>
        <x:v>0</x:v>
      </x:c>
      <x:c r="K167" s="24"/>
      <x:c r="L167" s="14"/>
      <x:c r="M167" s="22"/>
      <x:c r="N167" s="25" t="str">
        <x:f t="shared" si="19">IF(O167="","",IF(O167="OK",IF(L167="No",0,IF(J167&gt;=$B$24,G167*$B$23,0)*IF(K167="",1,K167) + M167) ,0))</x:f>
      </x:c>
      <x:c r="O167" t="str">
        <x:f>IF(COUNTA(A167:F167,H167,K167:M167)=0,"",IF(OR(A167="",B167="",D167="",E167="",H167=""),"MISSING INFO",IF(OR(NOT(ISNUMBER(E167)),NOT(ISNUMBER(F167)),NOT(ISNUMBER(H167)),AND(K167&lt;&gt;"",NOT(ISNUMBER(K167))),AND(M167&lt;&gt;"",NOT(ISNUMBER(M167)))), "CHECK INPUTS",IF(OR(E167&lt;=0,F167&lt;0,F167&gt;E167,H167&lt;0,H167&gt;E167-F167,AND(K167&lt;&gt;"",OR(K167&lt;0,K167&gt;1)),AND(M167&lt;&gt;"",M167&gt;0)), "CHECK INPUTS",IF(COUNTIF($D$30:$D$229,D167)&gt;1,"DUPLICATE ID",IF(AND(L167&lt;&gt;"",L167&lt;&gt;"Yes",L167&lt;&gt;"No"),"CHECK ELIGIBILITY",IF(L167="No","INELIGIBLE","OK")))))))</x:f>
      </x:c>
    </x:row>
    <x:row r="168">
      <x:c r="A168" s="14"/>
      <x:c r="B168" s="14"/>
      <x:c r="C168" s="14"/>
      <x:c r="D168" s="14"/>
      <x:c r="E168" s="22"/>
      <x:c r="F168" s="22"/>
      <x:c r="G168" s="18" t="n">
        <x:f t="shared" si="16">E168-F168</x:f>
        <x:v>0</x:v>
      </x:c>
      <x:c r="H168" s="22"/>
      <x:c r="I168" s="18" t="n">
        <x:f t="shared" si="17">G168-H168</x:f>
        <x:v>0</x:v>
      </x:c>
      <x:c r="J168" s="23" t="n">
        <x:f t="shared" si="18">IF(G168=0,0,I168/G168)</x:f>
        <x:v>0</x:v>
      </x:c>
      <x:c r="K168" s="24"/>
      <x:c r="L168" s="14"/>
      <x:c r="M168" s="22"/>
      <x:c r="N168" s="25" t="str">
        <x:f t="shared" si="19">IF(O168="","",IF(O168="OK",IF(L168="No",0,IF(J168&gt;=$B$24,G168*$B$23,0)*IF(K168="",1,K168) + M168) ,0))</x:f>
      </x:c>
      <x:c r="O168" t="str">
        <x:f>IF(COUNTA(A168:F168,H168,K168:M168)=0,"",IF(OR(A168="",B168="",D168="",E168="",H168=""),"MISSING INFO",IF(OR(NOT(ISNUMBER(E168)),NOT(ISNUMBER(F168)),NOT(ISNUMBER(H168)),AND(K168&lt;&gt;"",NOT(ISNUMBER(K168))),AND(M168&lt;&gt;"",NOT(ISNUMBER(M168)))), "CHECK INPUTS",IF(OR(E168&lt;=0,F168&lt;0,F168&gt;E168,H168&lt;0,H168&gt;E168-F168,AND(K168&lt;&gt;"",OR(K168&lt;0,K168&gt;1)),AND(M168&lt;&gt;"",M168&gt;0)), "CHECK INPUTS",IF(COUNTIF($D$30:$D$229,D168)&gt;1,"DUPLICATE ID",IF(AND(L168&lt;&gt;"",L168&lt;&gt;"Yes",L168&lt;&gt;"No"),"CHECK ELIGIBILITY",IF(L168="No","INELIGIBLE","OK")))))))</x:f>
      </x:c>
    </x:row>
    <x:row r="169">
      <x:c r="A169" s="14"/>
      <x:c r="B169" s="14"/>
      <x:c r="C169" s="14"/>
      <x:c r="D169" s="14"/>
      <x:c r="E169" s="22"/>
      <x:c r="F169" s="22"/>
      <x:c r="G169" s="18" t="n">
        <x:f t="shared" si="16">E169-F169</x:f>
        <x:v>0</x:v>
      </x:c>
      <x:c r="H169" s="22"/>
      <x:c r="I169" s="18" t="n">
        <x:f t="shared" si="17">G169-H169</x:f>
        <x:v>0</x:v>
      </x:c>
      <x:c r="J169" s="23" t="n">
        <x:f t="shared" si="18">IF(G169=0,0,I169/G169)</x:f>
        <x:v>0</x:v>
      </x:c>
      <x:c r="K169" s="24"/>
      <x:c r="L169" s="14"/>
      <x:c r="M169" s="22"/>
      <x:c r="N169" s="25" t="str">
        <x:f t="shared" si="19">IF(O169="","",IF(O169="OK",IF(L169="No",0,IF(J169&gt;=$B$24,G169*$B$23,0)*IF(K169="",1,K169) + M169) ,0))</x:f>
      </x:c>
      <x:c r="O169" t="str">
        <x:f>IF(COUNTA(A169:F169,H169,K169:M169)=0,"",IF(OR(A169="",B169="",D169="",E169="",H169=""),"MISSING INFO",IF(OR(NOT(ISNUMBER(E169)),NOT(ISNUMBER(F169)),NOT(ISNUMBER(H169)),AND(K169&lt;&gt;"",NOT(ISNUMBER(K169))),AND(M169&lt;&gt;"",NOT(ISNUMBER(M169)))), "CHECK INPUTS",IF(OR(E169&lt;=0,F169&lt;0,F169&gt;E169,H169&lt;0,H169&gt;E169-F169,AND(K169&lt;&gt;"",OR(K169&lt;0,K169&gt;1)),AND(M169&lt;&gt;"",M169&gt;0)), "CHECK INPUTS",IF(COUNTIF($D$30:$D$229,D169)&gt;1,"DUPLICATE ID",IF(AND(L169&lt;&gt;"",L169&lt;&gt;"Yes",L169&lt;&gt;"No"),"CHECK ELIGIBILITY",IF(L169="No","INELIGIBLE","OK")))))))</x:f>
      </x:c>
    </x:row>
    <x:row r="170">
      <x:c r="A170" s="14"/>
      <x:c r="B170" s="14"/>
      <x:c r="C170" s="14"/>
      <x:c r="D170" s="14"/>
      <x:c r="E170" s="22"/>
      <x:c r="F170" s="22"/>
      <x:c r="G170" s="18" t="n">
        <x:f t="shared" si="16">E170-F170</x:f>
        <x:v>0</x:v>
      </x:c>
      <x:c r="H170" s="22"/>
      <x:c r="I170" s="18" t="n">
        <x:f t="shared" si="17">G170-H170</x:f>
        <x:v>0</x:v>
      </x:c>
      <x:c r="J170" s="23" t="n">
        <x:f t="shared" si="18">IF(G170=0,0,I170/G170)</x:f>
        <x:v>0</x:v>
      </x:c>
      <x:c r="K170" s="24"/>
      <x:c r="L170" s="14"/>
      <x:c r="M170" s="22"/>
      <x:c r="N170" s="25" t="str">
        <x:f t="shared" si="19">IF(O170="","",IF(O170="OK",IF(L170="No",0,IF(J170&gt;=$B$24,G170*$B$23,0)*IF(K170="",1,K170) + M170) ,0))</x:f>
      </x:c>
      <x:c r="O170" t="str">
        <x:f>IF(COUNTA(A170:F170,H170,K170:M170)=0,"",IF(OR(A170="",B170="",D170="",E170="",H170=""),"MISSING INFO",IF(OR(NOT(ISNUMBER(E170)),NOT(ISNUMBER(F170)),NOT(ISNUMBER(H170)),AND(K170&lt;&gt;"",NOT(ISNUMBER(K170))),AND(M170&lt;&gt;"",NOT(ISNUMBER(M170)))), "CHECK INPUTS",IF(OR(E170&lt;=0,F170&lt;0,F170&gt;E170,H170&lt;0,H170&gt;E170-F170,AND(K170&lt;&gt;"",OR(K170&lt;0,K170&gt;1)),AND(M170&lt;&gt;"",M170&gt;0)), "CHECK INPUTS",IF(COUNTIF($D$30:$D$229,D170)&gt;1,"DUPLICATE ID",IF(AND(L170&lt;&gt;"",L170&lt;&gt;"Yes",L170&lt;&gt;"No"),"CHECK ELIGIBILITY",IF(L170="No","INELIGIBLE","OK")))))))</x:f>
      </x:c>
    </x:row>
    <x:row r="171">
      <x:c r="A171" s="14"/>
      <x:c r="B171" s="14"/>
      <x:c r="C171" s="14"/>
      <x:c r="D171" s="14"/>
      <x:c r="E171" s="22"/>
      <x:c r="F171" s="22"/>
      <x:c r="G171" s="18" t="n">
        <x:f t="shared" si="16">E171-F171</x:f>
        <x:v>0</x:v>
      </x:c>
      <x:c r="H171" s="22"/>
      <x:c r="I171" s="18" t="n">
        <x:f t="shared" si="17">G171-H171</x:f>
        <x:v>0</x:v>
      </x:c>
      <x:c r="J171" s="23" t="n">
        <x:f t="shared" si="18">IF(G171=0,0,I171/G171)</x:f>
        <x:v>0</x:v>
      </x:c>
      <x:c r="K171" s="24"/>
      <x:c r="L171" s="14"/>
      <x:c r="M171" s="22"/>
      <x:c r="N171" s="25" t="str">
        <x:f t="shared" si="19">IF(O171="","",IF(O171="OK",IF(L171="No",0,IF(J171&gt;=$B$24,G171*$B$23,0)*IF(K171="",1,K171) + M171) ,0))</x:f>
      </x:c>
      <x:c r="O171" t="str">
        <x:f>IF(COUNTA(A171:F171,H171,K171:M171)=0,"",IF(OR(A171="",B171="",D171="",E171="",H171=""),"MISSING INFO",IF(OR(NOT(ISNUMBER(E171)),NOT(ISNUMBER(F171)),NOT(ISNUMBER(H171)),AND(K171&lt;&gt;"",NOT(ISNUMBER(K171))),AND(M171&lt;&gt;"",NOT(ISNUMBER(M171)))), "CHECK INPUTS",IF(OR(E171&lt;=0,F171&lt;0,F171&gt;E171,H171&lt;0,H171&gt;E171-F171,AND(K171&lt;&gt;"",OR(K171&lt;0,K171&gt;1)),AND(M171&lt;&gt;"",M171&gt;0)), "CHECK INPUTS",IF(COUNTIF($D$30:$D$229,D171)&gt;1,"DUPLICATE ID",IF(AND(L171&lt;&gt;"",L171&lt;&gt;"Yes",L171&lt;&gt;"No"),"CHECK ELIGIBILITY",IF(L171="No","INELIGIBLE","OK")))))))</x:f>
      </x:c>
    </x:row>
    <x:row r="172">
      <x:c r="A172" s="14"/>
      <x:c r="B172" s="14"/>
      <x:c r="C172" s="14"/>
      <x:c r="D172" s="14"/>
      <x:c r="E172" s="22"/>
      <x:c r="F172" s="22"/>
      <x:c r="G172" s="18" t="n">
        <x:f t="shared" si="16">E172-F172</x:f>
        <x:v>0</x:v>
      </x:c>
      <x:c r="H172" s="22"/>
      <x:c r="I172" s="18" t="n">
        <x:f t="shared" si="17">G172-H172</x:f>
        <x:v>0</x:v>
      </x:c>
      <x:c r="J172" s="23" t="n">
        <x:f t="shared" si="18">IF(G172=0,0,I172/G172)</x:f>
        <x:v>0</x:v>
      </x:c>
      <x:c r="K172" s="24"/>
      <x:c r="L172" s="14"/>
      <x:c r="M172" s="22"/>
      <x:c r="N172" s="25" t="str">
        <x:f t="shared" si="19">IF(O172="","",IF(O172="OK",IF(L172="No",0,IF(J172&gt;=$B$24,G172*$B$23,0)*IF(K172="",1,K172) + M172) ,0))</x:f>
      </x:c>
      <x:c r="O172" t="str">
        <x:f>IF(COUNTA(A172:F172,H172,K172:M172)=0,"",IF(OR(A172="",B172="",D172="",E172="",H172=""),"MISSING INFO",IF(OR(NOT(ISNUMBER(E172)),NOT(ISNUMBER(F172)),NOT(ISNUMBER(H172)),AND(K172&lt;&gt;"",NOT(ISNUMBER(K172))),AND(M172&lt;&gt;"",NOT(ISNUMBER(M172)))), "CHECK INPUTS",IF(OR(E172&lt;=0,F172&lt;0,F172&gt;E172,H172&lt;0,H172&gt;E172-F172,AND(K172&lt;&gt;"",OR(K172&lt;0,K172&gt;1)),AND(M172&lt;&gt;"",M172&gt;0)), "CHECK INPUTS",IF(COUNTIF($D$30:$D$229,D172)&gt;1,"DUPLICATE ID",IF(AND(L172&lt;&gt;"",L172&lt;&gt;"Yes",L172&lt;&gt;"No"),"CHECK ELIGIBILITY",IF(L172="No","INELIGIBLE","OK")))))))</x:f>
      </x:c>
    </x:row>
    <x:row r="173">
      <x:c r="A173" s="14"/>
      <x:c r="B173" s="14"/>
      <x:c r="C173" s="14"/>
      <x:c r="D173" s="14"/>
      <x:c r="E173" s="22"/>
      <x:c r="F173" s="22"/>
      <x:c r="G173" s="18" t="n">
        <x:f t="shared" si="16">E173-F173</x:f>
        <x:v>0</x:v>
      </x:c>
      <x:c r="H173" s="22"/>
      <x:c r="I173" s="18" t="n">
        <x:f t="shared" si="17">G173-H173</x:f>
        <x:v>0</x:v>
      </x:c>
      <x:c r="J173" s="23" t="n">
        <x:f t="shared" si="18">IF(G173=0,0,I173/G173)</x:f>
        <x:v>0</x:v>
      </x:c>
      <x:c r="K173" s="24"/>
      <x:c r="L173" s="14"/>
      <x:c r="M173" s="22"/>
      <x:c r="N173" s="25" t="str">
        <x:f t="shared" si="19">IF(O173="","",IF(O173="OK",IF(L173="No",0,IF(J173&gt;=$B$24,G173*$B$23,0)*IF(K173="",1,K173) + M173) ,0))</x:f>
      </x:c>
      <x:c r="O173" t="str">
        <x:f>IF(COUNTA(A173:F173,H173,K173:M173)=0,"",IF(OR(A173="",B173="",D173="",E173="",H173=""),"MISSING INFO",IF(OR(NOT(ISNUMBER(E173)),NOT(ISNUMBER(F173)),NOT(ISNUMBER(H173)),AND(K173&lt;&gt;"",NOT(ISNUMBER(K173))),AND(M173&lt;&gt;"",NOT(ISNUMBER(M173)))), "CHECK INPUTS",IF(OR(E173&lt;=0,F173&lt;0,F173&gt;E173,H173&lt;0,H173&gt;E173-F173,AND(K173&lt;&gt;"",OR(K173&lt;0,K173&gt;1)),AND(M173&lt;&gt;"",M173&gt;0)), "CHECK INPUTS",IF(COUNTIF($D$30:$D$229,D173)&gt;1,"DUPLICATE ID",IF(AND(L173&lt;&gt;"",L173&lt;&gt;"Yes",L173&lt;&gt;"No"),"CHECK ELIGIBILITY",IF(L173="No","INELIGIBLE","OK")))))))</x:f>
      </x:c>
    </x:row>
    <x:row r="174">
      <x:c r="A174" s="14"/>
      <x:c r="B174" s="14"/>
      <x:c r="C174" s="14"/>
      <x:c r="D174" s="14"/>
      <x:c r="E174" s="22"/>
      <x:c r="F174" s="22"/>
      <x:c r="G174" s="18" t="n">
        <x:f t="shared" si="16">E174-F174</x:f>
        <x:v>0</x:v>
      </x:c>
      <x:c r="H174" s="22"/>
      <x:c r="I174" s="18" t="n">
        <x:f t="shared" si="17">G174-H174</x:f>
        <x:v>0</x:v>
      </x:c>
      <x:c r="J174" s="23" t="n">
        <x:f t="shared" si="18">IF(G174=0,0,I174/G174)</x:f>
        <x:v>0</x:v>
      </x:c>
      <x:c r="K174" s="24"/>
      <x:c r="L174" s="14"/>
      <x:c r="M174" s="22"/>
      <x:c r="N174" s="25" t="str">
        <x:f t="shared" si="19">IF(O174="","",IF(O174="OK",IF(L174="No",0,IF(J174&gt;=$B$24,G174*$B$23,0)*IF(K174="",1,K174) + M174) ,0))</x:f>
      </x:c>
      <x:c r="O174" t="str">
        <x:f>IF(COUNTA(A174:F174,H174,K174:M174)=0,"",IF(OR(A174="",B174="",D174="",E174="",H174=""),"MISSING INFO",IF(OR(NOT(ISNUMBER(E174)),NOT(ISNUMBER(F174)),NOT(ISNUMBER(H174)),AND(K174&lt;&gt;"",NOT(ISNUMBER(K174))),AND(M174&lt;&gt;"",NOT(ISNUMBER(M174)))), "CHECK INPUTS",IF(OR(E174&lt;=0,F174&lt;0,F174&gt;E174,H174&lt;0,H174&gt;E174-F174,AND(K174&lt;&gt;"",OR(K174&lt;0,K174&gt;1)),AND(M174&lt;&gt;"",M174&gt;0)), "CHECK INPUTS",IF(COUNTIF($D$30:$D$229,D174)&gt;1,"DUPLICATE ID",IF(AND(L174&lt;&gt;"",L174&lt;&gt;"Yes",L174&lt;&gt;"No"),"CHECK ELIGIBILITY",IF(L174="No","INELIGIBLE","OK")))))))</x:f>
      </x:c>
    </x:row>
    <x:row r="175">
      <x:c r="A175" s="14"/>
      <x:c r="B175" s="14"/>
      <x:c r="C175" s="14"/>
      <x:c r="D175" s="14"/>
      <x:c r="E175" s="22"/>
      <x:c r="F175" s="22"/>
      <x:c r="G175" s="18" t="n">
        <x:f t="shared" si="16">E175-F175</x:f>
        <x:v>0</x:v>
      </x:c>
      <x:c r="H175" s="22"/>
      <x:c r="I175" s="18" t="n">
        <x:f t="shared" si="17">G175-H175</x:f>
        <x:v>0</x:v>
      </x:c>
      <x:c r="J175" s="23" t="n">
        <x:f t="shared" si="18">IF(G175=0,0,I175/G175)</x:f>
        <x:v>0</x:v>
      </x:c>
      <x:c r="K175" s="24"/>
      <x:c r="L175" s="14"/>
      <x:c r="M175" s="22"/>
      <x:c r="N175" s="25" t="str">
        <x:f t="shared" si="19">IF(O175="","",IF(O175="OK",IF(L175="No",0,IF(J175&gt;=$B$24,G175*$B$23,0)*IF(K175="",1,K175) + M175) ,0))</x:f>
      </x:c>
      <x:c r="O175" t="str">
        <x:f>IF(COUNTA(A175:F175,H175,K175:M175)=0,"",IF(OR(A175="",B175="",D175="",E175="",H175=""),"MISSING INFO",IF(OR(NOT(ISNUMBER(E175)),NOT(ISNUMBER(F175)),NOT(ISNUMBER(H175)),AND(K175&lt;&gt;"",NOT(ISNUMBER(K175))),AND(M175&lt;&gt;"",NOT(ISNUMBER(M175)))), "CHECK INPUTS",IF(OR(E175&lt;=0,F175&lt;0,F175&gt;E175,H175&lt;0,H175&gt;E175-F175,AND(K175&lt;&gt;"",OR(K175&lt;0,K175&gt;1)),AND(M175&lt;&gt;"",M175&gt;0)), "CHECK INPUTS",IF(COUNTIF($D$30:$D$229,D175)&gt;1,"DUPLICATE ID",IF(AND(L175&lt;&gt;"",L175&lt;&gt;"Yes",L175&lt;&gt;"No"),"CHECK ELIGIBILITY",IF(L175="No","INELIGIBLE","OK")))))))</x:f>
      </x:c>
    </x:row>
    <x:row r="176">
      <x:c r="A176" s="14"/>
      <x:c r="B176" s="14"/>
      <x:c r="C176" s="14"/>
      <x:c r="D176" s="14"/>
      <x:c r="E176" s="22"/>
      <x:c r="F176" s="22"/>
      <x:c r="G176" s="18" t="n">
        <x:f t="shared" si="16">E176-F176</x:f>
        <x:v>0</x:v>
      </x:c>
      <x:c r="H176" s="22"/>
      <x:c r="I176" s="18" t="n">
        <x:f t="shared" si="17">G176-H176</x:f>
        <x:v>0</x:v>
      </x:c>
      <x:c r="J176" s="23" t="n">
        <x:f t="shared" si="18">IF(G176=0,0,I176/G176)</x:f>
        <x:v>0</x:v>
      </x:c>
      <x:c r="K176" s="24"/>
      <x:c r="L176" s="14"/>
      <x:c r="M176" s="22"/>
      <x:c r="N176" s="25" t="str">
        <x:f t="shared" si="19">IF(O176="","",IF(O176="OK",IF(L176="No",0,IF(J176&gt;=$B$24,G176*$B$23,0)*IF(K176="",1,K176) + M176) ,0))</x:f>
      </x:c>
      <x:c r="O176" t="str">
        <x:f>IF(COUNTA(A176:F176,H176,K176:M176)=0,"",IF(OR(A176="",B176="",D176="",E176="",H176=""),"MISSING INFO",IF(OR(NOT(ISNUMBER(E176)),NOT(ISNUMBER(F176)),NOT(ISNUMBER(H176)),AND(K176&lt;&gt;"",NOT(ISNUMBER(K176))),AND(M176&lt;&gt;"",NOT(ISNUMBER(M176)))), "CHECK INPUTS",IF(OR(E176&lt;=0,F176&lt;0,F176&gt;E176,H176&lt;0,H176&gt;E176-F176,AND(K176&lt;&gt;"",OR(K176&lt;0,K176&gt;1)),AND(M176&lt;&gt;"",M176&gt;0)), "CHECK INPUTS",IF(COUNTIF($D$30:$D$229,D176)&gt;1,"DUPLICATE ID",IF(AND(L176&lt;&gt;"",L176&lt;&gt;"Yes",L176&lt;&gt;"No"),"CHECK ELIGIBILITY",IF(L176="No","INELIGIBLE","OK")))))))</x:f>
      </x:c>
    </x:row>
    <x:row r="177">
      <x:c r="A177" s="14"/>
      <x:c r="B177" s="14"/>
      <x:c r="C177" s="14"/>
      <x:c r="D177" s="14"/>
      <x:c r="E177" s="22"/>
      <x:c r="F177" s="22"/>
      <x:c r="G177" s="18" t="n">
        <x:f t="shared" si="16">E177-F177</x:f>
        <x:v>0</x:v>
      </x:c>
      <x:c r="H177" s="22"/>
      <x:c r="I177" s="18" t="n">
        <x:f t="shared" si="17">G177-H177</x:f>
        <x:v>0</x:v>
      </x:c>
      <x:c r="J177" s="23" t="n">
        <x:f t="shared" si="18">IF(G177=0,0,I177/G177)</x:f>
        <x:v>0</x:v>
      </x:c>
      <x:c r="K177" s="24"/>
      <x:c r="L177" s="14"/>
      <x:c r="M177" s="22"/>
      <x:c r="N177" s="25" t="str">
        <x:f t="shared" si="19">IF(O177="","",IF(O177="OK",IF(L177="No",0,IF(J177&gt;=$B$24,G177*$B$23,0)*IF(K177="",1,K177) + M177) ,0))</x:f>
      </x:c>
      <x:c r="O177" t="str">
        <x:f>IF(COUNTA(A177:F177,H177,K177:M177)=0,"",IF(OR(A177="",B177="",D177="",E177="",H177=""),"MISSING INFO",IF(OR(NOT(ISNUMBER(E177)),NOT(ISNUMBER(F177)),NOT(ISNUMBER(H177)),AND(K177&lt;&gt;"",NOT(ISNUMBER(K177))),AND(M177&lt;&gt;"",NOT(ISNUMBER(M177)))), "CHECK INPUTS",IF(OR(E177&lt;=0,F177&lt;0,F177&gt;E177,H177&lt;0,H177&gt;E177-F177,AND(K177&lt;&gt;"",OR(K177&lt;0,K177&gt;1)),AND(M177&lt;&gt;"",M177&gt;0)), "CHECK INPUTS",IF(COUNTIF($D$30:$D$229,D177)&gt;1,"DUPLICATE ID",IF(AND(L177&lt;&gt;"",L177&lt;&gt;"Yes",L177&lt;&gt;"No"),"CHECK ELIGIBILITY",IF(L177="No","INELIGIBLE","OK")))))))</x:f>
      </x:c>
    </x:row>
    <x:row r="178">
      <x:c r="A178" s="14"/>
      <x:c r="B178" s="14"/>
      <x:c r="C178" s="14"/>
      <x:c r="D178" s="14"/>
      <x:c r="E178" s="22"/>
      <x:c r="F178" s="22"/>
      <x:c r="G178" s="18" t="n">
        <x:f t="shared" si="16">E178-F178</x:f>
        <x:v>0</x:v>
      </x:c>
      <x:c r="H178" s="22"/>
      <x:c r="I178" s="18" t="n">
        <x:f t="shared" si="17">G178-H178</x:f>
        <x:v>0</x:v>
      </x:c>
      <x:c r="J178" s="23" t="n">
        <x:f t="shared" si="18">IF(G178=0,0,I178/G178)</x:f>
        <x:v>0</x:v>
      </x:c>
      <x:c r="K178" s="24"/>
      <x:c r="L178" s="14"/>
      <x:c r="M178" s="22"/>
      <x:c r="N178" s="25" t="str">
        <x:f t="shared" si="19">IF(O178="","",IF(O178="OK",IF(L178="No",0,IF(J178&gt;=$B$24,G178*$B$23,0)*IF(K178="",1,K178) + M178) ,0))</x:f>
      </x:c>
      <x:c r="O178" t="str">
        <x:f>IF(COUNTA(A178:F178,H178,K178:M178)=0,"",IF(OR(A178="",B178="",D178="",E178="",H178=""),"MISSING INFO",IF(OR(NOT(ISNUMBER(E178)),NOT(ISNUMBER(F178)),NOT(ISNUMBER(H178)),AND(K178&lt;&gt;"",NOT(ISNUMBER(K178))),AND(M178&lt;&gt;"",NOT(ISNUMBER(M178)))), "CHECK INPUTS",IF(OR(E178&lt;=0,F178&lt;0,F178&gt;E178,H178&lt;0,H178&gt;E178-F178,AND(K178&lt;&gt;"",OR(K178&lt;0,K178&gt;1)),AND(M178&lt;&gt;"",M178&gt;0)), "CHECK INPUTS",IF(COUNTIF($D$30:$D$229,D178)&gt;1,"DUPLICATE ID",IF(AND(L178&lt;&gt;"",L178&lt;&gt;"Yes",L178&lt;&gt;"No"),"CHECK ELIGIBILITY",IF(L178="No","INELIGIBLE","OK")))))))</x:f>
      </x:c>
    </x:row>
    <x:row r="179">
      <x:c r="A179" s="14"/>
      <x:c r="B179" s="14"/>
      <x:c r="C179" s="14"/>
      <x:c r="D179" s="14"/>
      <x:c r="E179" s="22"/>
      <x:c r="F179" s="22"/>
      <x:c r="G179" s="18" t="n">
        <x:f t="shared" si="16">E179-F179</x:f>
        <x:v>0</x:v>
      </x:c>
      <x:c r="H179" s="22"/>
      <x:c r="I179" s="18" t="n">
        <x:f t="shared" si="17">G179-H179</x:f>
        <x:v>0</x:v>
      </x:c>
      <x:c r="J179" s="23" t="n">
        <x:f t="shared" si="18">IF(G179=0,0,I179/G179)</x:f>
        <x:v>0</x:v>
      </x:c>
      <x:c r="K179" s="24"/>
      <x:c r="L179" s="14"/>
      <x:c r="M179" s="22"/>
      <x:c r="N179" s="25" t="str">
        <x:f t="shared" si="19">IF(O179="","",IF(O179="OK",IF(L179="No",0,IF(J179&gt;=$B$24,G179*$B$23,0)*IF(K179="",1,K179) + M179) ,0))</x:f>
      </x:c>
      <x:c r="O179" t="str">
        <x:f>IF(COUNTA(A179:F179,H179,K179:M179)=0,"",IF(OR(A179="",B179="",D179="",E179="",H179=""),"MISSING INFO",IF(OR(NOT(ISNUMBER(E179)),NOT(ISNUMBER(F179)),NOT(ISNUMBER(H179)),AND(K179&lt;&gt;"",NOT(ISNUMBER(K179))),AND(M179&lt;&gt;"",NOT(ISNUMBER(M179)))), "CHECK INPUTS",IF(OR(E179&lt;=0,F179&lt;0,F179&gt;E179,H179&lt;0,H179&gt;E179-F179,AND(K179&lt;&gt;"",OR(K179&lt;0,K179&gt;1)),AND(M179&lt;&gt;"",M179&gt;0)), "CHECK INPUTS",IF(COUNTIF($D$30:$D$229,D179)&gt;1,"DUPLICATE ID",IF(AND(L179&lt;&gt;"",L179&lt;&gt;"Yes",L179&lt;&gt;"No"),"CHECK ELIGIBILITY",IF(L179="No","INELIGIBLE","OK")))))))</x:f>
      </x:c>
    </x:row>
    <x:row r="180">
      <x:c r="A180" s="14"/>
      <x:c r="B180" s="14"/>
      <x:c r="C180" s="14"/>
      <x:c r="D180" s="14"/>
      <x:c r="E180" s="22"/>
      <x:c r="F180" s="22"/>
      <x:c r="G180" s="18" t="n">
        <x:f t="shared" si="16">E180-F180</x:f>
        <x:v>0</x:v>
      </x:c>
      <x:c r="H180" s="22"/>
      <x:c r="I180" s="18" t="n">
        <x:f t="shared" si="17">G180-H180</x:f>
        <x:v>0</x:v>
      </x:c>
      <x:c r="J180" s="23" t="n">
        <x:f t="shared" si="18">IF(G180=0,0,I180/G180)</x:f>
        <x:v>0</x:v>
      </x:c>
      <x:c r="K180" s="24"/>
      <x:c r="L180" s="14"/>
      <x:c r="M180" s="22"/>
      <x:c r="N180" s="25" t="str">
        <x:f t="shared" si="19">IF(O180="","",IF(O180="OK",IF(L180="No",0,IF(J180&gt;=$B$24,G180*$B$23,0)*IF(K180="",1,K180) + M180) ,0))</x:f>
      </x:c>
      <x:c r="O180" t="str">
        <x:f>IF(COUNTA(A180:F180,H180,K180:M180)=0,"",IF(OR(A180="",B180="",D180="",E180="",H180=""),"MISSING INFO",IF(OR(NOT(ISNUMBER(E180)),NOT(ISNUMBER(F180)),NOT(ISNUMBER(H180)),AND(K180&lt;&gt;"",NOT(ISNUMBER(K180))),AND(M180&lt;&gt;"",NOT(ISNUMBER(M180)))), "CHECK INPUTS",IF(OR(E180&lt;=0,F180&lt;0,F180&gt;E180,H180&lt;0,H180&gt;E180-F180,AND(K180&lt;&gt;"",OR(K180&lt;0,K180&gt;1)),AND(M180&lt;&gt;"",M180&gt;0)), "CHECK INPUTS",IF(COUNTIF($D$30:$D$229,D180)&gt;1,"DUPLICATE ID",IF(AND(L180&lt;&gt;"",L180&lt;&gt;"Yes",L180&lt;&gt;"No"),"CHECK ELIGIBILITY",IF(L180="No","INELIGIBLE","OK")))))))</x:f>
      </x:c>
    </x:row>
    <x:row r="181">
      <x:c r="A181" s="14"/>
      <x:c r="B181" s="14"/>
      <x:c r="C181" s="14"/>
      <x:c r="D181" s="14"/>
      <x:c r="E181" s="22"/>
      <x:c r="F181" s="22"/>
      <x:c r="G181" s="18" t="n">
        <x:f t="shared" si="16">E181-F181</x:f>
        <x:v>0</x:v>
      </x:c>
      <x:c r="H181" s="22"/>
      <x:c r="I181" s="18" t="n">
        <x:f t="shared" si="17">G181-H181</x:f>
        <x:v>0</x:v>
      </x:c>
      <x:c r="J181" s="23" t="n">
        <x:f t="shared" si="18">IF(G181=0,0,I181/G181)</x:f>
        <x:v>0</x:v>
      </x:c>
      <x:c r="K181" s="24"/>
      <x:c r="L181" s="14"/>
      <x:c r="M181" s="22"/>
      <x:c r="N181" s="25" t="str">
        <x:f t="shared" si="19">IF(O181="","",IF(O181="OK",IF(L181="No",0,IF(J181&gt;=$B$24,G181*$B$23,0)*IF(K181="",1,K181) + M181) ,0))</x:f>
      </x:c>
      <x:c r="O181" t="str">
        <x:f>IF(COUNTA(A181:F181,H181,K181:M181)=0,"",IF(OR(A181="",B181="",D181="",E181="",H181=""),"MISSING INFO",IF(OR(NOT(ISNUMBER(E181)),NOT(ISNUMBER(F181)),NOT(ISNUMBER(H181)),AND(K181&lt;&gt;"",NOT(ISNUMBER(K181))),AND(M181&lt;&gt;"",NOT(ISNUMBER(M181)))), "CHECK INPUTS",IF(OR(E181&lt;=0,F181&lt;0,F181&gt;E181,H181&lt;0,H181&gt;E181-F181,AND(K181&lt;&gt;"",OR(K181&lt;0,K181&gt;1)),AND(M181&lt;&gt;"",M181&gt;0)), "CHECK INPUTS",IF(COUNTIF($D$30:$D$229,D181)&gt;1,"DUPLICATE ID",IF(AND(L181&lt;&gt;"",L181&lt;&gt;"Yes",L181&lt;&gt;"No"),"CHECK ELIGIBILITY",IF(L181="No","INELIGIBLE","OK")))))))</x:f>
      </x:c>
    </x:row>
    <x:row r="182">
      <x:c r="A182" s="14"/>
      <x:c r="B182" s="14"/>
      <x:c r="C182" s="14"/>
      <x:c r="D182" s="14"/>
      <x:c r="E182" s="22"/>
      <x:c r="F182" s="22"/>
      <x:c r="G182" s="18" t="n">
        <x:f t="shared" si="16">E182-F182</x:f>
        <x:v>0</x:v>
      </x:c>
      <x:c r="H182" s="22"/>
      <x:c r="I182" s="18" t="n">
        <x:f t="shared" si="17">G182-H182</x:f>
        <x:v>0</x:v>
      </x:c>
      <x:c r="J182" s="23" t="n">
        <x:f t="shared" si="18">IF(G182=0,0,I182/G182)</x:f>
        <x:v>0</x:v>
      </x:c>
      <x:c r="K182" s="24"/>
      <x:c r="L182" s="14"/>
      <x:c r="M182" s="22"/>
      <x:c r="N182" s="25" t="str">
        <x:f t="shared" si="19">IF(O182="","",IF(O182="OK",IF(L182="No",0,IF(J182&gt;=$B$24,G182*$B$23,0)*IF(K182="",1,K182) + M182) ,0))</x:f>
      </x:c>
      <x:c r="O182" t="str">
        <x:f>IF(COUNTA(A182:F182,H182,K182:M182)=0,"",IF(OR(A182="",B182="",D182="",E182="",H182=""),"MISSING INFO",IF(OR(NOT(ISNUMBER(E182)),NOT(ISNUMBER(F182)),NOT(ISNUMBER(H182)),AND(K182&lt;&gt;"",NOT(ISNUMBER(K182))),AND(M182&lt;&gt;"",NOT(ISNUMBER(M182)))), "CHECK INPUTS",IF(OR(E182&lt;=0,F182&lt;0,F182&gt;E182,H182&lt;0,H182&gt;E182-F182,AND(K182&lt;&gt;"",OR(K182&lt;0,K182&gt;1)),AND(M182&lt;&gt;"",M182&gt;0)), "CHECK INPUTS",IF(COUNTIF($D$30:$D$229,D182)&gt;1,"DUPLICATE ID",IF(AND(L182&lt;&gt;"",L182&lt;&gt;"Yes",L182&lt;&gt;"No"),"CHECK ELIGIBILITY",IF(L182="No","INELIGIBLE","OK")))))))</x:f>
      </x:c>
    </x:row>
    <x:row r="183">
      <x:c r="A183" s="14"/>
      <x:c r="B183" s="14"/>
      <x:c r="C183" s="14"/>
      <x:c r="D183" s="14"/>
      <x:c r="E183" s="22"/>
      <x:c r="F183" s="22"/>
      <x:c r="G183" s="18" t="n">
        <x:f t="shared" si="16">E183-F183</x:f>
        <x:v>0</x:v>
      </x:c>
      <x:c r="H183" s="22"/>
      <x:c r="I183" s="18" t="n">
        <x:f t="shared" si="17">G183-H183</x:f>
        <x:v>0</x:v>
      </x:c>
      <x:c r="J183" s="23" t="n">
        <x:f t="shared" si="18">IF(G183=0,0,I183/G183)</x:f>
        <x:v>0</x:v>
      </x:c>
      <x:c r="K183" s="24"/>
      <x:c r="L183" s="14"/>
      <x:c r="M183" s="22"/>
      <x:c r="N183" s="25" t="str">
        <x:f t="shared" si="19">IF(O183="","",IF(O183="OK",IF(L183="No",0,IF(J183&gt;=$B$24,G183*$B$23,0)*IF(K183="",1,K183) + M183) ,0))</x:f>
      </x:c>
      <x:c r="O183" t="str">
        <x:f>IF(COUNTA(A183:F183,H183,K183:M183)=0,"",IF(OR(A183="",B183="",D183="",E183="",H183=""),"MISSING INFO",IF(OR(NOT(ISNUMBER(E183)),NOT(ISNUMBER(F183)),NOT(ISNUMBER(H183)),AND(K183&lt;&gt;"",NOT(ISNUMBER(K183))),AND(M183&lt;&gt;"",NOT(ISNUMBER(M183)))), "CHECK INPUTS",IF(OR(E183&lt;=0,F183&lt;0,F183&gt;E183,H183&lt;0,H183&gt;E183-F183,AND(K183&lt;&gt;"",OR(K183&lt;0,K183&gt;1)),AND(M183&lt;&gt;"",M183&gt;0)), "CHECK INPUTS",IF(COUNTIF($D$30:$D$229,D183)&gt;1,"DUPLICATE ID",IF(AND(L183&lt;&gt;"",L183&lt;&gt;"Yes",L183&lt;&gt;"No"),"CHECK ELIGIBILITY",IF(L183="No","INELIGIBLE","OK")))))))</x:f>
      </x:c>
    </x:row>
    <x:row r="184">
      <x:c r="A184" s="14"/>
      <x:c r="B184" s="14"/>
      <x:c r="C184" s="14"/>
      <x:c r="D184" s="14"/>
      <x:c r="E184" s="22"/>
      <x:c r="F184" s="22"/>
      <x:c r="G184" s="18" t="n">
        <x:f t="shared" si="16">E184-F184</x:f>
        <x:v>0</x:v>
      </x:c>
      <x:c r="H184" s="22"/>
      <x:c r="I184" s="18" t="n">
        <x:f t="shared" si="17">G184-H184</x:f>
        <x:v>0</x:v>
      </x:c>
      <x:c r="J184" s="23" t="n">
        <x:f t="shared" si="18">IF(G184=0,0,I184/G184)</x:f>
        <x:v>0</x:v>
      </x:c>
      <x:c r="K184" s="24"/>
      <x:c r="L184" s="14"/>
      <x:c r="M184" s="22"/>
      <x:c r="N184" s="25" t="str">
        <x:f t="shared" si="19">IF(O184="","",IF(O184="OK",IF(L184="No",0,IF(J184&gt;=$B$24,G184*$B$23,0)*IF(K184="",1,K184) + M184) ,0))</x:f>
      </x:c>
      <x:c r="O184" t="str">
        <x:f>IF(COUNTA(A184:F184,H184,K184:M184)=0,"",IF(OR(A184="",B184="",D184="",E184="",H184=""),"MISSING INFO",IF(OR(NOT(ISNUMBER(E184)),NOT(ISNUMBER(F184)),NOT(ISNUMBER(H184)),AND(K184&lt;&gt;"",NOT(ISNUMBER(K184))),AND(M184&lt;&gt;"",NOT(ISNUMBER(M184)))), "CHECK INPUTS",IF(OR(E184&lt;=0,F184&lt;0,F184&gt;E184,H184&lt;0,H184&gt;E184-F184,AND(K184&lt;&gt;"",OR(K184&lt;0,K184&gt;1)),AND(M184&lt;&gt;"",M184&gt;0)), "CHECK INPUTS",IF(COUNTIF($D$30:$D$229,D184)&gt;1,"DUPLICATE ID",IF(AND(L184&lt;&gt;"",L184&lt;&gt;"Yes",L184&lt;&gt;"No"),"CHECK ELIGIBILITY",IF(L184="No","INELIGIBLE","OK")))))))</x:f>
      </x:c>
    </x:row>
    <x:row r="185">
      <x:c r="A185" s="14"/>
      <x:c r="B185" s="14"/>
      <x:c r="C185" s="14"/>
      <x:c r="D185" s="14"/>
      <x:c r="E185" s="22"/>
      <x:c r="F185" s="22"/>
      <x:c r="G185" s="18" t="n">
        <x:f t="shared" si="16">E185-F185</x:f>
        <x:v>0</x:v>
      </x:c>
      <x:c r="H185" s="22"/>
      <x:c r="I185" s="18" t="n">
        <x:f t="shared" si="17">G185-H185</x:f>
        <x:v>0</x:v>
      </x:c>
      <x:c r="J185" s="23" t="n">
        <x:f t="shared" si="18">IF(G185=0,0,I185/G185)</x:f>
        <x:v>0</x:v>
      </x:c>
      <x:c r="K185" s="24"/>
      <x:c r="L185" s="14"/>
      <x:c r="M185" s="22"/>
      <x:c r="N185" s="25" t="str">
        <x:f t="shared" si="19">IF(O185="","",IF(O185="OK",IF(L185="No",0,IF(J185&gt;=$B$24,G185*$B$23,0)*IF(K185="",1,K185) + M185) ,0))</x:f>
      </x:c>
      <x:c r="O185" t="str">
        <x:f>IF(COUNTA(A185:F185,H185,K185:M185)=0,"",IF(OR(A185="",B185="",D185="",E185="",H185=""),"MISSING INFO",IF(OR(NOT(ISNUMBER(E185)),NOT(ISNUMBER(F185)),NOT(ISNUMBER(H185)),AND(K185&lt;&gt;"",NOT(ISNUMBER(K185))),AND(M185&lt;&gt;"",NOT(ISNUMBER(M185)))), "CHECK INPUTS",IF(OR(E185&lt;=0,F185&lt;0,F185&gt;E185,H185&lt;0,H185&gt;E185-F185,AND(K185&lt;&gt;"",OR(K185&lt;0,K185&gt;1)),AND(M185&lt;&gt;"",M185&gt;0)), "CHECK INPUTS",IF(COUNTIF($D$30:$D$229,D185)&gt;1,"DUPLICATE ID",IF(AND(L185&lt;&gt;"",L185&lt;&gt;"Yes",L185&lt;&gt;"No"),"CHECK ELIGIBILITY",IF(L185="No","INELIGIBLE","OK")))))))</x:f>
      </x:c>
    </x:row>
    <x:row r="186">
      <x:c r="A186" s="14"/>
      <x:c r="B186" s="14"/>
      <x:c r="C186" s="14"/>
      <x:c r="D186" s="14"/>
      <x:c r="E186" s="22"/>
      <x:c r="F186" s="22"/>
      <x:c r="G186" s="18" t="n">
        <x:f t="shared" si="16">E186-F186</x:f>
        <x:v>0</x:v>
      </x:c>
      <x:c r="H186" s="22"/>
      <x:c r="I186" s="18" t="n">
        <x:f t="shared" si="17">G186-H186</x:f>
        <x:v>0</x:v>
      </x:c>
      <x:c r="J186" s="23" t="n">
        <x:f t="shared" si="18">IF(G186=0,0,I186/G186)</x:f>
        <x:v>0</x:v>
      </x:c>
      <x:c r="K186" s="24"/>
      <x:c r="L186" s="14"/>
      <x:c r="M186" s="22"/>
      <x:c r="N186" s="25" t="str">
        <x:f t="shared" si="19">IF(O186="","",IF(O186="OK",IF(L186="No",0,IF(J186&gt;=$B$24,G186*$B$23,0)*IF(K186="",1,K186) + M186) ,0))</x:f>
      </x:c>
      <x:c r="O186" t="str">
        <x:f>IF(COUNTA(A186:F186,H186,K186:M186)=0,"",IF(OR(A186="",B186="",D186="",E186="",H186=""),"MISSING INFO",IF(OR(NOT(ISNUMBER(E186)),NOT(ISNUMBER(F186)),NOT(ISNUMBER(H186)),AND(K186&lt;&gt;"",NOT(ISNUMBER(K186))),AND(M186&lt;&gt;"",NOT(ISNUMBER(M186)))), "CHECK INPUTS",IF(OR(E186&lt;=0,F186&lt;0,F186&gt;E186,H186&lt;0,H186&gt;E186-F186,AND(K186&lt;&gt;"",OR(K186&lt;0,K186&gt;1)),AND(M186&lt;&gt;"",M186&gt;0)), "CHECK INPUTS",IF(COUNTIF($D$30:$D$229,D186)&gt;1,"DUPLICATE ID",IF(AND(L186&lt;&gt;"",L186&lt;&gt;"Yes",L186&lt;&gt;"No"),"CHECK ELIGIBILITY",IF(L186="No","INELIGIBLE","OK")))))))</x:f>
      </x:c>
    </x:row>
    <x:row r="187">
      <x:c r="A187" s="14"/>
      <x:c r="B187" s="14"/>
      <x:c r="C187" s="14"/>
      <x:c r="D187" s="14"/>
      <x:c r="E187" s="22"/>
      <x:c r="F187" s="22"/>
      <x:c r="G187" s="18" t="n">
        <x:f t="shared" si="16">E187-F187</x:f>
        <x:v>0</x:v>
      </x:c>
      <x:c r="H187" s="22"/>
      <x:c r="I187" s="18" t="n">
        <x:f t="shared" si="17">G187-H187</x:f>
        <x:v>0</x:v>
      </x:c>
      <x:c r="J187" s="23" t="n">
        <x:f t="shared" si="18">IF(G187=0,0,I187/G187)</x:f>
        <x:v>0</x:v>
      </x:c>
      <x:c r="K187" s="24"/>
      <x:c r="L187" s="14"/>
      <x:c r="M187" s="22"/>
      <x:c r="N187" s="25" t="str">
        <x:f t="shared" si="19">IF(O187="","",IF(O187="OK",IF(L187="No",0,IF(J187&gt;=$B$24,G187*$B$23,0)*IF(K187="",1,K187) + M187) ,0))</x:f>
      </x:c>
      <x:c r="O187" t="str">
        <x:f>IF(COUNTA(A187:F187,H187,K187:M187)=0,"",IF(OR(A187="",B187="",D187="",E187="",H187=""),"MISSING INFO",IF(OR(NOT(ISNUMBER(E187)),NOT(ISNUMBER(F187)),NOT(ISNUMBER(H187)),AND(K187&lt;&gt;"",NOT(ISNUMBER(K187))),AND(M187&lt;&gt;"",NOT(ISNUMBER(M187)))), "CHECK INPUTS",IF(OR(E187&lt;=0,F187&lt;0,F187&gt;E187,H187&lt;0,H187&gt;E187-F187,AND(K187&lt;&gt;"",OR(K187&lt;0,K187&gt;1)),AND(M187&lt;&gt;"",M187&gt;0)), "CHECK INPUTS",IF(COUNTIF($D$30:$D$229,D187)&gt;1,"DUPLICATE ID",IF(AND(L187&lt;&gt;"",L187&lt;&gt;"Yes",L187&lt;&gt;"No"),"CHECK ELIGIBILITY",IF(L187="No","INELIGIBLE","OK")))))))</x:f>
      </x:c>
    </x:row>
    <x:row r="188">
      <x:c r="A188" s="14"/>
      <x:c r="B188" s="14"/>
      <x:c r="C188" s="14"/>
      <x:c r="D188" s="14"/>
      <x:c r="E188" s="22"/>
      <x:c r="F188" s="22"/>
      <x:c r="G188" s="18" t="n">
        <x:f t="shared" si="16">E188-F188</x:f>
        <x:v>0</x:v>
      </x:c>
      <x:c r="H188" s="22"/>
      <x:c r="I188" s="18" t="n">
        <x:f t="shared" si="17">G188-H188</x:f>
        <x:v>0</x:v>
      </x:c>
      <x:c r="J188" s="23" t="n">
        <x:f t="shared" si="18">IF(G188=0,0,I188/G188)</x:f>
        <x:v>0</x:v>
      </x:c>
      <x:c r="K188" s="24"/>
      <x:c r="L188" s="14"/>
      <x:c r="M188" s="22"/>
      <x:c r="N188" s="25" t="str">
        <x:f t="shared" si="19">IF(O188="","",IF(O188="OK",IF(L188="No",0,IF(J188&gt;=$B$24,G188*$B$23,0)*IF(K188="",1,K188) + M188) ,0))</x:f>
      </x:c>
      <x:c r="O188" t="str">
        <x:f>IF(COUNTA(A188:F188,H188,K188:M188)=0,"",IF(OR(A188="",B188="",D188="",E188="",H188=""),"MISSING INFO",IF(OR(NOT(ISNUMBER(E188)),NOT(ISNUMBER(F188)),NOT(ISNUMBER(H188)),AND(K188&lt;&gt;"",NOT(ISNUMBER(K188))),AND(M188&lt;&gt;"",NOT(ISNUMBER(M188)))), "CHECK INPUTS",IF(OR(E188&lt;=0,F188&lt;0,F188&gt;E188,H188&lt;0,H188&gt;E188-F188,AND(K188&lt;&gt;"",OR(K188&lt;0,K188&gt;1)),AND(M188&lt;&gt;"",M188&gt;0)), "CHECK INPUTS",IF(COUNTIF($D$30:$D$229,D188)&gt;1,"DUPLICATE ID",IF(AND(L188&lt;&gt;"",L188&lt;&gt;"Yes",L188&lt;&gt;"No"),"CHECK ELIGIBILITY",IF(L188="No","INELIGIBLE","OK")))))))</x:f>
      </x:c>
    </x:row>
    <x:row r="189">
      <x:c r="A189" s="14"/>
      <x:c r="B189" s="14"/>
      <x:c r="C189" s="14"/>
      <x:c r="D189" s="14"/>
      <x:c r="E189" s="22"/>
      <x:c r="F189" s="22"/>
      <x:c r="G189" s="18" t="n">
        <x:f t="shared" si="16">E189-F189</x:f>
        <x:v>0</x:v>
      </x:c>
      <x:c r="H189" s="22"/>
      <x:c r="I189" s="18" t="n">
        <x:f t="shared" si="17">G189-H189</x:f>
        <x:v>0</x:v>
      </x:c>
      <x:c r="J189" s="23" t="n">
        <x:f t="shared" si="18">IF(G189=0,0,I189/G189)</x:f>
        <x:v>0</x:v>
      </x:c>
      <x:c r="K189" s="24"/>
      <x:c r="L189" s="14"/>
      <x:c r="M189" s="22"/>
      <x:c r="N189" s="25" t="str">
        <x:f t="shared" si="19">IF(O189="","",IF(O189="OK",IF(L189="No",0,IF(J189&gt;=$B$24,G189*$B$23,0)*IF(K189="",1,K189) + M189) ,0))</x:f>
      </x:c>
      <x:c r="O189" t="str">
        <x:f>IF(COUNTA(A189:F189,H189,K189:M189)=0,"",IF(OR(A189="",B189="",D189="",E189="",H189=""),"MISSING INFO",IF(OR(NOT(ISNUMBER(E189)),NOT(ISNUMBER(F189)),NOT(ISNUMBER(H189)),AND(K189&lt;&gt;"",NOT(ISNUMBER(K189))),AND(M189&lt;&gt;"",NOT(ISNUMBER(M189)))), "CHECK INPUTS",IF(OR(E189&lt;=0,F189&lt;0,F189&gt;E189,H189&lt;0,H189&gt;E189-F189,AND(K189&lt;&gt;"",OR(K189&lt;0,K189&gt;1)),AND(M189&lt;&gt;"",M189&gt;0)), "CHECK INPUTS",IF(COUNTIF($D$30:$D$229,D189)&gt;1,"DUPLICATE ID",IF(AND(L189&lt;&gt;"",L189&lt;&gt;"Yes",L189&lt;&gt;"No"),"CHECK ELIGIBILITY",IF(L189="No","INELIGIBLE","OK")))))))</x:f>
      </x:c>
    </x:row>
    <x:row r="190">
      <x:c r="A190" s="14"/>
      <x:c r="B190" s="14"/>
      <x:c r="C190" s="14"/>
      <x:c r="D190" s="14"/>
      <x:c r="E190" s="22"/>
      <x:c r="F190" s="22"/>
      <x:c r="G190" s="18" t="n">
        <x:f t="shared" ref="G190:G221" si="20">E190-F190</x:f>
        <x:v>0</x:v>
      </x:c>
      <x:c r="H190" s="22"/>
      <x:c r="I190" s="18" t="n">
        <x:f t="shared" ref="I190:I221" si="21">G190-H190</x:f>
        <x:v>0</x:v>
      </x:c>
      <x:c r="J190" s="23" t="n">
        <x:f t="shared" ref="J190:J221" si="22">IF(G190=0,0,I190/G190)</x:f>
        <x:v>0</x:v>
      </x:c>
      <x:c r="K190" s="24"/>
      <x:c r="L190" s="14"/>
      <x:c r="M190" s="22"/>
      <x:c r="N190" s="25" t="str">
        <x:f t="shared" ref="N190:N221" si="23">IF(O190="","",IF(O190="OK",IF(L190="No",0,IF(J190&gt;=$B$24,G190*$B$23,0)*IF(K190="",1,K190) + M190) ,0))</x:f>
      </x:c>
      <x:c r="O190" t="str">
        <x:f>IF(COUNTA(A190:F190,H190,K190:M190)=0,"",IF(OR(A190="",B190="",D190="",E190="",H190=""),"MISSING INFO",IF(OR(NOT(ISNUMBER(E190)),NOT(ISNUMBER(F190)),NOT(ISNUMBER(H190)),AND(K190&lt;&gt;"",NOT(ISNUMBER(K190))),AND(M190&lt;&gt;"",NOT(ISNUMBER(M190)))), "CHECK INPUTS",IF(OR(E190&lt;=0,F190&lt;0,F190&gt;E190,H190&lt;0,H190&gt;E190-F190,AND(K190&lt;&gt;"",OR(K190&lt;0,K190&gt;1)),AND(M190&lt;&gt;"",M190&gt;0)), "CHECK INPUTS",IF(COUNTIF($D$30:$D$229,D190)&gt;1,"DUPLICATE ID",IF(AND(L190&lt;&gt;"",L190&lt;&gt;"Yes",L190&lt;&gt;"No"),"CHECK ELIGIBILITY",IF(L190="No","INELIGIBLE","OK")))))))</x:f>
      </x:c>
    </x:row>
    <x:row r="191">
      <x:c r="A191" s="14"/>
      <x:c r="B191" s="14"/>
      <x:c r="C191" s="14"/>
      <x:c r="D191" s="14"/>
      <x:c r="E191" s="22"/>
      <x:c r="F191" s="22"/>
      <x:c r="G191" s="18" t="n">
        <x:f t="shared" si="20">E191-F191</x:f>
        <x:v>0</x:v>
      </x:c>
      <x:c r="H191" s="22"/>
      <x:c r="I191" s="18" t="n">
        <x:f t="shared" si="21">G191-H191</x:f>
        <x:v>0</x:v>
      </x:c>
      <x:c r="J191" s="23" t="n">
        <x:f t="shared" si="22">IF(G191=0,0,I191/G191)</x:f>
        <x:v>0</x:v>
      </x:c>
      <x:c r="K191" s="24"/>
      <x:c r="L191" s="14"/>
      <x:c r="M191" s="22"/>
      <x:c r="N191" s="25" t="str">
        <x:f t="shared" si="23">IF(O191="","",IF(O191="OK",IF(L191="No",0,IF(J191&gt;=$B$24,G191*$B$23,0)*IF(K191="",1,K191) + M191) ,0))</x:f>
      </x:c>
      <x:c r="O191" t="str">
        <x:f>IF(COUNTA(A191:F191,H191,K191:M191)=0,"",IF(OR(A191="",B191="",D191="",E191="",H191=""),"MISSING INFO",IF(OR(NOT(ISNUMBER(E191)),NOT(ISNUMBER(F191)),NOT(ISNUMBER(H191)),AND(K191&lt;&gt;"",NOT(ISNUMBER(K191))),AND(M191&lt;&gt;"",NOT(ISNUMBER(M191)))), "CHECK INPUTS",IF(OR(E191&lt;=0,F191&lt;0,F191&gt;E191,H191&lt;0,H191&gt;E191-F191,AND(K191&lt;&gt;"",OR(K191&lt;0,K191&gt;1)),AND(M191&lt;&gt;"",M191&gt;0)), "CHECK INPUTS",IF(COUNTIF($D$30:$D$229,D191)&gt;1,"DUPLICATE ID",IF(AND(L191&lt;&gt;"",L191&lt;&gt;"Yes",L191&lt;&gt;"No"),"CHECK ELIGIBILITY",IF(L191="No","INELIGIBLE","OK")))))))</x:f>
      </x:c>
    </x:row>
    <x:row r="192">
      <x:c r="A192" s="14"/>
      <x:c r="B192" s="14"/>
      <x:c r="C192" s="14"/>
      <x:c r="D192" s="14"/>
      <x:c r="E192" s="22"/>
      <x:c r="F192" s="22"/>
      <x:c r="G192" s="18" t="n">
        <x:f t="shared" si="20">E192-F192</x:f>
        <x:v>0</x:v>
      </x:c>
      <x:c r="H192" s="22"/>
      <x:c r="I192" s="18" t="n">
        <x:f t="shared" si="21">G192-H192</x:f>
        <x:v>0</x:v>
      </x:c>
      <x:c r="J192" s="23" t="n">
        <x:f t="shared" si="22">IF(G192=0,0,I192/G192)</x:f>
        <x:v>0</x:v>
      </x:c>
      <x:c r="K192" s="24"/>
      <x:c r="L192" s="14"/>
      <x:c r="M192" s="22"/>
      <x:c r="N192" s="25" t="str">
        <x:f t="shared" si="23">IF(O192="","",IF(O192="OK",IF(L192="No",0,IF(J192&gt;=$B$24,G192*$B$23,0)*IF(K192="",1,K192) + M192) ,0))</x:f>
      </x:c>
      <x:c r="O192" t="str">
        <x:f>IF(COUNTA(A192:F192,H192,K192:M192)=0,"",IF(OR(A192="",B192="",D192="",E192="",H192=""),"MISSING INFO",IF(OR(NOT(ISNUMBER(E192)),NOT(ISNUMBER(F192)),NOT(ISNUMBER(H192)),AND(K192&lt;&gt;"",NOT(ISNUMBER(K192))),AND(M192&lt;&gt;"",NOT(ISNUMBER(M192)))), "CHECK INPUTS",IF(OR(E192&lt;=0,F192&lt;0,F192&gt;E192,H192&lt;0,H192&gt;E192-F192,AND(K192&lt;&gt;"",OR(K192&lt;0,K192&gt;1)),AND(M192&lt;&gt;"",M192&gt;0)), "CHECK INPUTS",IF(COUNTIF($D$30:$D$229,D192)&gt;1,"DUPLICATE ID",IF(AND(L192&lt;&gt;"",L192&lt;&gt;"Yes",L192&lt;&gt;"No"),"CHECK ELIGIBILITY",IF(L192="No","INELIGIBLE","OK")))))))</x:f>
      </x:c>
    </x:row>
    <x:row r="193">
      <x:c r="A193" s="14"/>
      <x:c r="B193" s="14"/>
      <x:c r="C193" s="14"/>
      <x:c r="D193" s="14"/>
      <x:c r="E193" s="22"/>
      <x:c r="F193" s="22"/>
      <x:c r="G193" s="18" t="n">
        <x:f t="shared" si="20">E193-F193</x:f>
        <x:v>0</x:v>
      </x:c>
      <x:c r="H193" s="22"/>
      <x:c r="I193" s="18" t="n">
        <x:f t="shared" si="21">G193-H193</x:f>
        <x:v>0</x:v>
      </x:c>
      <x:c r="J193" s="23" t="n">
        <x:f t="shared" si="22">IF(G193=0,0,I193/G193)</x:f>
        <x:v>0</x:v>
      </x:c>
      <x:c r="K193" s="24"/>
      <x:c r="L193" s="14"/>
      <x:c r="M193" s="22"/>
      <x:c r="N193" s="25" t="str">
        <x:f t="shared" si="23">IF(O193="","",IF(O193="OK",IF(L193="No",0,IF(J193&gt;=$B$24,G193*$B$23,0)*IF(K193="",1,K193) + M193) ,0))</x:f>
      </x:c>
      <x:c r="O193" t="str">
        <x:f>IF(COUNTA(A193:F193,H193,K193:M193)=0,"",IF(OR(A193="",B193="",D193="",E193="",H193=""),"MISSING INFO",IF(OR(NOT(ISNUMBER(E193)),NOT(ISNUMBER(F193)),NOT(ISNUMBER(H193)),AND(K193&lt;&gt;"",NOT(ISNUMBER(K193))),AND(M193&lt;&gt;"",NOT(ISNUMBER(M193)))), "CHECK INPUTS",IF(OR(E193&lt;=0,F193&lt;0,F193&gt;E193,H193&lt;0,H193&gt;E193-F193,AND(K193&lt;&gt;"",OR(K193&lt;0,K193&gt;1)),AND(M193&lt;&gt;"",M193&gt;0)), "CHECK INPUTS",IF(COUNTIF($D$30:$D$229,D193)&gt;1,"DUPLICATE ID",IF(AND(L193&lt;&gt;"",L193&lt;&gt;"Yes",L193&lt;&gt;"No"),"CHECK ELIGIBILITY",IF(L193="No","INELIGIBLE","OK")))))))</x:f>
      </x:c>
    </x:row>
    <x:row r="194">
      <x:c r="A194" s="14"/>
      <x:c r="B194" s="14"/>
      <x:c r="C194" s="14"/>
      <x:c r="D194" s="14"/>
      <x:c r="E194" s="22"/>
      <x:c r="F194" s="22"/>
      <x:c r="G194" s="18" t="n">
        <x:f t="shared" si="20">E194-F194</x:f>
        <x:v>0</x:v>
      </x:c>
      <x:c r="H194" s="22"/>
      <x:c r="I194" s="18" t="n">
        <x:f t="shared" si="21">G194-H194</x:f>
        <x:v>0</x:v>
      </x:c>
      <x:c r="J194" s="23" t="n">
        <x:f t="shared" si="22">IF(G194=0,0,I194/G194)</x:f>
        <x:v>0</x:v>
      </x:c>
      <x:c r="K194" s="24"/>
      <x:c r="L194" s="14"/>
      <x:c r="M194" s="22"/>
      <x:c r="N194" s="25" t="str">
        <x:f t="shared" si="23">IF(O194="","",IF(O194="OK",IF(L194="No",0,IF(J194&gt;=$B$24,G194*$B$23,0)*IF(K194="",1,K194) + M194) ,0))</x:f>
      </x:c>
      <x:c r="O194" t="str">
        <x:f>IF(COUNTA(A194:F194,H194,K194:M194)=0,"",IF(OR(A194="",B194="",D194="",E194="",H194=""),"MISSING INFO",IF(OR(NOT(ISNUMBER(E194)),NOT(ISNUMBER(F194)),NOT(ISNUMBER(H194)),AND(K194&lt;&gt;"",NOT(ISNUMBER(K194))),AND(M194&lt;&gt;"",NOT(ISNUMBER(M194)))), "CHECK INPUTS",IF(OR(E194&lt;=0,F194&lt;0,F194&gt;E194,H194&lt;0,H194&gt;E194-F194,AND(K194&lt;&gt;"",OR(K194&lt;0,K194&gt;1)),AND(M194&lt;&gt;"",M194&gt;0)), "CHECK INPUTS",IF(COUNTIF($D$30:$D$229,D194)&gt;1,"DUPLICATE ID",IF(AND(L194&lt;&gt;"",L194&lt;&gt;"Yes",L194&lt;&gt;"No"),"CHECK ELIGIBILITY",IF(L194="No","INELIGIBLE","OK")))))))</x:f>
      </x:c>
    </x:row>
    <x:row r="195">
      <x:c r="A195" s="14"/>
      <x:c r="B195" s="14"/>
      <x:c r="C195" s="14"/>
      <x:c r="D195" s="14"/>
      <x:c r="E195" s="22"/>
      <x:c r="F195" s="22"/>
      <x:c r="G195" s="18" t="n">
        <x:f t="shared" si="20">E195-F195</x:f>
        <x:v>0</x:v>
      </x:c>
      <x:c r="H195" s="22"/>
      <x:c r="I195" s="18" t="n">
        <x:f t="shared" si="21">G195-H195</x:f>
        <x:v>0</x:v>
      </x:c>
      <x:c r="J195" s="23" t="n">
        <x:f t="shared" si="22">IF(G195=0,0,I195/G195)</x:f>
        <x:v>0</x:v>
      </x:c>
      <x:c r="K195" s="24"/>
      <x:c r="L195" s="14"/>
      <x:c r="M195" s="22"/>
      <x:c r="N195" s="25" t="str">
        <x:f t="shared" si="23">IF(O195="","",IF(O195="OK",IF(L195="No",0,IF(J195&gt;=$B$24,G195*$B$23,0)*IF(K195="",1,K195) + M195) ,0))</x:f>
      </x:c>
      <x:c r="O195" t="str">
        <x:f>IF(COUNTA(A195:F195,H195,K195:M195)=0,"",IF(OR(A195="",B195="",D195="",E195="",H195=""),"MISSING INFO",IF(OR(NOT(ISNUMBER(E195)),NOT(ISNUMBER(F195)),NOT(ISNUMBER(H195)),AND(K195&lt;&gt;"",NOT(ISNUMBER(K195))),AND(M195&lt;&gt;"",NOT(ISNUMBER(M195)))), "CHECK INPUTS",IF(OR(E195&lt;=0,F195&lt;0,F195&gt;E195,H195&lt;0,H195&gt;E195-F195,AND(K195&lt;&gt;"",OR(K195&lt;0,K195&gt;1)),AND(M195&lt;&gt;"",M195&gt;0)), "CHECK INPUTS",IF(COUNTIF($D$30:$D$229,D195)&gt;1,"DUPLICATE ID",IF(AND(L195&lt;&gt;"",L195&lt;&gt;"Yes",L195&lt;&gt;"No"),"CHECK ELIGIBILITY",IF(L195="No","INELIGIBLE","OK")))))))</x:f>
      </x:c>
    </x:row>
    <x:row r="196">
      <x:c r="A196" s="14"/>
      <x:c r="B196" s="14"/>
      <x:c r="C196" s="14"/>
      <x:c r="D196" s="14"/>
      <x:c r="E196" s="22"/>
      <x:c r="F196" s="22"/>
      <x:c r="G196" s="18" t="n">
        <x:f t="shared" si="20">E196-F196</x:f>
        <x:v>0</x:v>
      </x:c>
      <x:c r="H196" s="22"/>
      <x:c r="I196" s="18" t="n">
        <x:f t="shared" si="21">G196-H196</x:f>
        <x:v>0</x:v>
      </x:c>
      <x:c r="J196" s="23" t="n">
        <x:f t="shared" si="22">IF(G196=0,0,I196/G196)</x:f>
        <x:v>0</x:v>
      </x:c>
      <x:c r="K196" s="24"/>
      <x:c r="L196" s="14"/>
      <x:c r="M196" s="22"/>
      <x:c r="N196" s="25" t="str">
        <x:f t="shared" si="23">IF(O196="","",IF(O196="OK",IF(L196="No",0,IF(J196&gt;=$B$24,G196*$B$23,0)*IF(K196="",1,K196) + M196) ,0))</x:f>
      </x:c>
      <x:c r="O196" t="str">
        <x:f>IF(COUNTA(A196:F196,H196,K196:M196)=0,"",IF(OR(A196="",B196="",D196="",E196="",H196=""),"MISSING INFO",IF(OR(NOT(ISNUMBER(E196)),NOT(ISNUMBER(F196)),NOT(ISNUMBER(H196)),AND(K196&lt;&gt;"",NOT(ISNUMBER(K196))),AND(M196&lt;&gt;"",NOT(ISNUMBER(M196)))), "CHECK INPUTS",IF(OR(E196&lt;=0,F196&lt;0,F196&gt;E196,H196&lt;0,H196&gt;E196-F196,AND(K196&lt;&gt;"",OR(K196&lt;0,K196&gt;1)),AND(M196&lt;&gt;"",M196&gt;0)), "CHECK INPUTS",IF(COUNTIF($D$30:$D$229,D196)&gt;1,"DUPLICATE ID",IF(AND(L196&lt;&gt;"",L196&lt;&gt;"Yes",L196&lt;&gt;"No"),"CHECK ELIGIBILITY",IF(L196="No","INELIGIBLE","OK")))))))</x:f>
      </x:c>
    </x:row>
    <x:row r="197">
      <x:c r="A197" s="14"/>
      <x:c r="B197" s="14"/>
      <x:c r="C197" s="14"/>
      <x:c r="D197" s="14"/>
      <x:c r="E197" s="22"/>
      <x:c r="F197" s="22"/>
      <x:c r="G197" s="18" t="n">
        <x:f t="shared" si="20">E197-F197</x:f>
        <x:v>0</x:v>
      </x:c>
      <x:c r="H197" s="22"/>
      <x:c r="I197" s="18" t="n">
        <x:f t="shared" si="21">G197-H197</x:f>
        <x:v>0</x:v>
      </x:c>
      <x:c r="J197" s="23" t="n">
        <x:f t="shared" si="22">IF(G197=0,0,I197/G197)</x:f>
        <x:v>0</x:v>
      </x:c>
      <x:c r="K197" s="24"/>
      <x:c r="L197" s="14"/>
      <x:c r="M197" s="22"/>
      <x:c r="N197" s="25" t="str">
        <x:f t="shared" si="23">IF(O197="","",IF(O197="OK",IF(L197="No",0,IF(J197&gt;=$B$24,G197*$B$23,0)*IF(K197="",1,K197) + M197) ,0))</x:f>
      </x:c>
      <x:c r="O197" t="str">
        <x:f>IF(COUNTA(A197:F197,H197,K197:M197)=0,"",IF(OR(A197="",B197="",D197="",E197="",H197=""),"MISSING INFO",IF(OR(NOT(ISNUMBER(E197)),NOT(ISNUMBER(F197)),NOT(ISNUMBER(H197)),AND(K197&lt;&gt;"",NOT(ISNUMBER(K197))),AND(M197&lt;&gt;"",NOT(ISNUMBER(M197)))), "CHECK INPUTS",IF(OR(E197&lt;=0,F197&lt;0,F197&gt;E197,H197&lt;0,H197&gt;E197-F197,AND(K197&lt;&gt;"",OR(K197&lt;0,K197&gt;1)),AND(M197&lt;&gt;"",M197&gt;0)), "CHECK INPUTS",IF(COUNTIF($D$30:$D$229,D197)&gt;1,"DUPLICATE ID",IF(AND(L197&lt;&gt;"",L197&lt;&gt;"Yes",L197&lt;&gt;"No"),"CHECK ELIGIBILITY",IF(L197="No","INELIGIBLE","OK")))))))</x:f>
      </x:c>
    </x:row>
    <x:row r="198">
      <x:c r="A198" s="14"/>
      <x:c r="B198" s="14"/>
      <x:c r="C198" s="14"/>
      <x:c r="D198" s="14"/>
      <x:c r="E198" s="22"/>
      <x:c r="F198" s="22"/>
      <x:c r="G198" s="18" t="n">
        <x:f t="shared" si="20">E198-F198</x:f>
        <x:v>0</x:v>
      </x:c>
      <x:c r="H198" s="22"/>
      <x:c r="I198" s="18" t="n">
        <x:f t="shared" si="21">G198-H198</x:f>
        <x:v>0</x:v>
      </x:c>
      <x:c r="J198" s="23" t="n">
        <x:f t="shared" si="22">IF(G198=0,0,I198/G198)</x:f>
        <x:v>0</x:v>
      </x:c>
      <x:c r="K198" s="24"/>
      <x:c r="L198" s="14"/>
      <x:c r="M198" s="22"/>
      <x:c r="N198" s="25" t="str">
        <x:f t="shared" si="23">IF(O198="","",IF(O198="OK",IF(L198="No",0,IF(J198&gt;=$B$24,G198*$B$23,0)*IF(K198="",1,K198) + M198) ,0))</x:f>
      </x:c>
      <x:c r="O198" t="str">
        <x:f>IF(COUNTA(A198:F198,H198,K198:M198)=0,"",IF(OR(A198="",B198="",D198="",E198="",H198=""),"MISSING INFO",IF(OR(NOT(ISNUMBER(E198)),NOT(ISNUMBER(F198)),NOT(ISNUMBER(H198)),AND(K198&lt;&gt;"",NOT(ISNUMBER(K198))),AND(M198&lt;&gt;"",NOT(ISNUMBER(M198)))), "CHECK INPUTS",IF(OR(E198&lt;=0,F198&lt;0,F198&gt;E198,H198&lt;0,H198&gt;E198-F198,AND(K198&lt;&gt;"",OR(K198&lt;0,K198&gt;1)),AND(M198&lt;&gt;"",M198&gt;0)), "CHECK INPUTS",IF(COUNTIF($D$30:$D$229,D198)&gt;1,"DUPLICATE ID",IF(AND(L198&lt;&gt;"",L198&lt;&gt;"Yes",L198&lt;&gt;"No"),"CHECK ELIGIBILITY",IF(L198="No","INELIGIBLE","OK")))))))</x:f>
      </x:c>
    </x:row>
    <x:row r="199">
      <x:c r="A199" s="14"/>
      <x:c r="B199" s="14"/>
      <x:c r="C199" s="14"/>
      <x:c r="D199" s="14"/>
      <x:c r="E199" s="22"/>
      <x:c r="F199" s="22"/>
      <x:c r="G199" s="18" t="n">
        <x:f t="shared" si="20">E199-F199</x:f>
        <x:v>0</x:v>
      </x:c>
      <x:c r="H199" s="22"/>
      <x:c r="I199" s="18" t="n">
        <x:f t="shared" si="21">G199-H199</x:f>
        <x:v>0</x:v>
      </x:c>
      <x:c r="J199" s="23" t="n">
        <x:f t="shared" si="22">IF(G199=0,0,I199/G199)</x:f>
        <x:v>0</x:v>
      </x:c>
      <x:c r="K199" s="24"/>
      <x:c r="L199" s="14"/>
      <x:c r="M199" s="22"/>
      <x:c r="N199" s="25" t="str">
        <x:f t="shared" si="23">IF(O199="","",IF(O199="OK",IF(L199="No",0,IF(J199&gt;=$B$24,G199*$B$23,0)*IF(K199="",1,K199) + M199) ,0))</x:f>
      </x:c>
      <x:c r="O199" t="str">
        <x:f>IF(COUNTA(A199:F199,H199,K199:M199)=0,"",IF(OR(A199="",B199="",D199="",E199="",H199=""),"MISSING INFO",IF(OR(NOT(ISNUMBER(E199)),NOT(ISNUMBER(F199)),NOT(ISNUMBER(H199)),AND(K199&lt;&gt;"",NOT(ISNUMBER(K199))),AND(M199&lt;&gt;"",NOT(ISNUMBER(M199)))), "CHECK INPUTS",IF(OR(E199&lt;=0,F199&lt;0,F199&gt;E199,H199&lt;0,H199&gt;E199-F199,AND(K199&lt;&gt;"",OR(K199&lt;0,K199&gt;1)),AND(M199&lt;&gt;"",M199&gt;0)), "CHECK INPUTS",IF(COUNTIF($D$30:$D$229,D199)&gt;1,"DUPLICATE ID",IF(AND(L199&lt;&gt;"",L199&lt;&gt;"Yes",L199&lt;&gt;"No"),"CHECK ELIGIBILITY",IF(L199="No","INELIGIBLE","OK")))))))</x:f>
      </x:c>
    </x:row>
    <x:row r="200">
      <x:c r="A200" s="14"/>
      <x:c r="B200" s="14"/>
      <x:c r="C200" s="14"/>
      <x:c r="D200" s="14"/>
      <x:c r="E200" s="22"/>
      <x:c r="F200" s="22"/>
      <x:c r="G200" s="18" t="n">
        <x:f t="shared" si="20">E200-F200</x:f>
        <x:v>0</x:v>
      </x:c>
      <x:c r="H200" s="22"/>
      <x:c r="I200" s="18" t="n">
        <x:f t="shared" si="21">G200-H200</x:f>
        <x:v>0</x:v>
      </x:c>
      <x:c r="J200" s="23" t="n">
        <x:f t="shared" si="22">IF(G200=0,0,I200/G200)</x:f>
        <x:v>0</x:v>
      </x:c>
      <x:c r="K200" s="24"/>
      <x:c r="L200" s="14"/>
      <x:c r="M200" s="22"/>
      <x:c r="N200" s="25" t="str">
        <x:f t="shared" si="23">IF(O200="","",IF(O200="OK",IF(L200="No",0,IF(J200&gt;=$B$24,G200*$B$23,0)*IF(K200="",1,K200) + M200) ,0))</x:f>
      </x:c>
      <x:c r="O200" t="str">
        <x:f>IF(COUNTA(A200:F200,H200,K200:M200)=0,"",IF(OR(A200="",B200="",D200="",E200="",H200=""),"MISSING INFO",IF(OR(NOT(ISNUMBER(E200)),NOT(ISNUMBER(F200)),NOT(ISNUMBER(H200)),AND(K200&lt;&gt;"",NOT(ISNUMBER(K200))),AND(M200&lt;&gt;"",NOT(ISNUMBER(M200)))), "CHECK INPUTS",IF(OR(E200&lt;=0,F200&lt;0,F200&gt;E200,H200&lt;0,H200&gt;E200-F200,AND(K200&lt;&gt;"",OR(K200&lt;0,K200&gt;1)),AND(M200&lt;&gt;"",M200&gt;0)), "CHECK INPUTS",IF(COUNTIF($D$30:$D$229,D200)&gt;1,"DUPLICATE ID",IF(AND(L200&lt;&gt;"",L200&lt;&gt;"Yes",L200&lt;&gt;"No"),"CHECK ELIGIBILITY",IF(L200="No","INELIGIBLE","OK")))))))</x:f>
      </x:c>
    </x:row>
    <x:row r="201">
      <x:c r="A201" s="14"/>
      <x:c r="B201" s="14"/>
      <x:c r="C201" s="14"/>
      <x:c r="D201" s="14"/>
      <x:c r="E201" s="22"/>
      <x:c r="F201" s="22"/>
      <x:c r="G201" s="18" t="n">
        <x:f t="shared" si="20">E201-F201</x:f>
        <x:v>0</x:v>
      </x:c>
      <x:c r="H201" s="22"/>
      <x:c r="I201" s="18" t="n">
        <x:f t="shared" si="21">G201-H201</x:f>
        <x:v>0</x:v>
      </x:c>
      <x:c r="J201" s="23" t="n">
        <x:f t="shared" si="22">IF(G201=0,0,I201/G201)</x:f>
        <x:v>0</x:v>
      </x:c>
      <x:c r="K201" s="24"/>
      <x:c r="L201" s="14"/>
      <x:c r="M201" s="22"/>
      <x:c r="N201" s="25" t="str">
        <x:f t="shared" si="23">IF(O201="","",IF(O201="OK",IF(L201="No",0,IF(J201&gt;=$B$24,G201*$B$23,0)*IF(K201="",1,K201) + M201) ,0))</x:f>
      </x:c>
      <x:c r="O201" t="str">
        <x:f>IF(COUNTA(A201:F201,H201,K201:M201)=0,"",IF(OR(A201="",B201="",D201="",E201="",H201=""),"MISSING INFO",IF(OR(NOT(ISNUMBER(E201)),NOT(ISNUMBER(F201)),NOT(ISNUMBER(H201)),AND(K201&lt;&gt;"",NOT(ISNUMBER(K201))),AND(M201&lt;&gt;"",NOT(ISNUMBER(M201)))), "CHECK INPUTS",IF(OR(E201&lt;=0,F201&lt;0,F201&gt;E201,H201&lt;0,H201&gt;E201-F201,AND(K201&lt;&gt;"",OR(K201&lt;0,K201&gt;1)),AND(M201&lt;&gt;"",M201&gt;0)), "CHECK INPUTS",IF(COUNTIF($D$30:$D$229,D201)&gt;1,"DUPLICATE ID",IF(AND(L201&lt;&gt;"",L201&lt;&gt;"Yes",L201&lt;&gt;"No"),"CHECK ELIGIBILITY",IF(L201="No","INELIGIBLE","OK")))))))</x:f>
      </x:c>
    </x:row>
    <x:row r="202">
      <x:c r="A202" s="14"/>
      <x:c r="B202" s="14"/>
      <x:c r="C202" s="14"/>
      <x:c r="D202" s="14"/>
      <x:c r="E202" s="22"/>
      <x:c r="F202" s="22"/>
      <x:c r="G202" s="18" t="n">
        <x:f t="shared" si="20">E202-F202</x:f>
        <x:v>0</x:v>
      </x:c>
      <x:c r="H202" s="22"/>
      <x:c r="I202" s="18" t="n">
        <x:f t="shared" si="21">G202-H202</x:f>
        <x:v>0</x:v>
      </x:c>
      <x:c r="J202" s="23" t="n">
        <x:f t="shared" si="22">IF(G202=0,0,I202/G202)</x:f>
        <x:v>0</x:v>
      </x:c>
      <x:c r="K202" s="24"/>
      <x:c r="L202" s="14"/>
      <x:c r="M202" s="22"/>
      <x:c r="N202" s="25" t="str">
        <x:f t="shared" si="23">IF(O202="","",IF(O202="OK",IF(L202="No",0,IF(J202&gt;=$B$24,G202*$B$23,0)*IF(K202="",1,K202) + M202) ,0))</x:f>
      </x:c>
      <x:c r="O202" t="str">
        <x:f>IF(COUNTA(A202:F202,H202,K202:M202)=0,"",IF(OR(A202="",B202="",D202="",E202="",H202=""),"MISSING INFO",IF(OR(NOT(ISNUMBER(E202)),NOT(ISNUMBER(F202)),NOT(ISNUMBER(H202)),AND(K202&lt;&gt;"",NOT(ISNUMBER(K202))),AND(M202&lt;&gt;"",NOT(ISNUMBER(M202)))), "CHECK INPUTS",IF(OR(E202&lt;=0,F202&lt;0,F202&gt;E202,H202&lt;0,H202&gt;E202-F202,AND(K202&lt;&gt;"",OR(K202&lt;0,K202&gt;1)),AND(M202&lt;&gt;"",M202&gt;0)), "CHECK INPUTS",IF(COUNTIF($D$30:$D$229,D202)&gt;1,"DUPLICATE ID",IF(AND(L202&lt;&gt;"",L202&lt;&gt;"Yes",L202&lt;&gt;"No"),"CHECK ELIGIBILITY",IF(L202="No","INELIGIBLE","OK")))))))</x:f>
      </x:c>
    </x:row>
    <x:row r="203">
      <x:c r="A203" s="14"/>
      <x:c r="B203" s="14"/>
      <x:c r="C203" s="14"/>
      <x:c r="D203" s="14"/>
      <x:c r="E203" s="22"/>
      <x:c r="F203" s="22"/>
      <x:c r="G203" s="18" t="n">
        <x:f t="shared" si="20">E203-F203</x:f>
        <x:v>0</x:v>
      </x:c>
      <x:c r="H203" s="22"/>
      <x:c r="I203" s="18" t="n">
        <x:f t="shared" si="21">G203-H203</x:f>
        <x:v>0</x:v>
      </x:c>
      <x:c r="J203" s="23" t="n">
        <x:f t="shared" si="22">IF(G203=0,0,I203/G203)</x:f>
        <x:v>0</x:v>
      </x:c>
      <x:c r="K203" s="24"/>
      <x:c r="L203" s="14"/>
      <x:c r="M203" s="22"/>
      <x:c r="N203" s="25" t="str">
        <x:f t="shared" si="23">IF(O203="","",IF(O203="OK",IF(L203="No",0,IF(J203&gt;=$B$24,G203*$B$23,0)*IF(K203="",1,K203) + M203) ,0))</x:f>
      </x:c>
      <x:c r="O203" t="str">
        <x:f>IF(COUNTA(A203:F203,H203,K203:M203)=0,"",IF(OR(A203="",B203="",D203="",E203="",H203=""),"MISSING INFO",IF(OR(NOT(ISNUMBER(E203)),NOT(ISNUMBER(F203)),NOT(ISNUMBER(H203)),AND(K203&lt;&gt;"",NOT(ISNUMBER(K203))),AND(M203&lt;&gt;"",NOT(ISNUMBER(M203)))), "CHECK INPUTS",IF(OR(E203&lt;=0,F203&lt;0,F203&gt;E203,H203&lt;0,H203&gt;E203-F203,AND(K203&lt;&gt;"",OR(K203&lt;0,K203&gt;1)),AND(M203&lt;&gt;"",M203&gt;0)), "CHECK INPUTS",IF(COUNTIF($D$30:$D$229,D203)&gt;1,"DUPLICATE ID",IF(AND(L203&lt;&gt;"",L203&lt;&gt;"Yes",L203&lt;&gt;"No"),"CHECK ELIGIBILITY",IF(L203="No","INELIGIBLE","OK")))))))</x:f>
      </x:c>
    </x:row>
    <x:row r="204">
      <x:c r="A204" s="14"/>
      <x:c r="B204" s="14"/>
      <x:c r="C204" s="14"/>
      <x:c r="D204" s="14"/>
      <x:c r="E204" s="22"/>
      <x:c r="F204" s="22"/>
      <x:c r="G204" s="18" t="n">
        <x:f t="shared" si="20">E204-F204</x:f>
        <x:v>0</x:v>
      </x:c>
      <x:c r="H204" s="22"/>
      <x:c r="I204" s="18" t="n">
        <x:f t="shared" si="21">G204-H204</x:f>
        <x:v>0</x:v>
      </x:c>
      <x:c r="J204" s="23" t="n">
        <x:f t="shared" si="22">IF(G204=0,0,I204/G204)</x:f>
        <x:v>0</x:v>
      </x:c>
      <x:c r="K204" s="24"/>
      <x:c r="L204" s="14"/>
      <x:c r="M204" s="22"/>
      <x:c r="N204" s="25" t="str">
        <x:f t="shared" si="23">IF(O204="","",IF(O204="OK",IF(L204="No",0,IF(J204&gt;=$B$24,G204*$B$23,0)*IF(K204="",1,K204) + M204) ,0))</x:f>
      </x:c>
      <x:c r="O204" t="str">
        <x:f>IF(COUNTA(A204:F204,H204,K204:M204)=0,"",IF(OR(A204="",B204="",D204="",E204="",H204=""),"MISSING INFO",IF(OR(NOT(ISNUMBER(E204)),NOT(ISNUMBER(F204)),NOT(ISNUMBER(H204)),AND(K204&lt;&gt;"",NOT(ISNUMBER(K204))),AND(M204&lt;&gt;"",NOT(ISNUMBER(M204)))), "CHECK INPUTS",IF(OR(E204&lt;=0,F204&lt;0,F204&gt;E204,H204&lt;0,H204&gt;E204-F204,AND(K204&lt;&gt;"",OR(K204&lt;0,K204&gt;1)),AND(M204&lt;&gt;"",M204&gt;0)), "CHECK INPUTS",IF(COUNTIF($D$30:$D$229,D204)&gt;1,"DUPLICATE ID",IF(AND(L204&lt;&gt;"",L204&lt;&gt;"Yes",L204&lt;&gt;"No"),"CHECK ELIGIBILITY",IF(L204="No","INELIGIBLE","OK")))))))</x:f>
      </x:c>
    </x:row>
    <x:row r="205">
      <x:c r="A205" s="14"/>
      <x:c r="B205" s="14"/>
      <x:c r="C205" s="14"/>
      <x:c r="D205" s="14"/>
      <x:c r="E205" s="22"/>
      <x:c r="F205" s="22"/>
      <x:c r="G205" s="18" t="n">
        <x:f t="shared" si="20">E205-F205</x:f>
        <x:v>0</x:v>
      </x:c>
      <x:c r="H205" s="22"/>
      <x:c r="I205" s="18" t="n">
        <x:f t="shared" si="21">G205-H205</x:f>
        <x:v>0</x:v>
      </x:c>
      <x:c r="J205" s="23" t="n">
        <x:f t="shared" si="22">IF(G205=0,0,I205/G205)</x:f>
        <x:v>0</x:v>
      </x:c>
      <x:c r="K205" s="24"/>
      <x:c r="L205" s="14"/>
      <x:c r="M205" s="22"/>
      <x:c r="N205" s="25" t="str">
        <x:f t="shared" si="23">IF(O205="","",IF(O205="OK",IF(L205="No",0,IF(J205&gt;=$B$24,G205*$B$23,0)*IF(K205="",1,K205) + M205) ,0))</x:f>
      </x:c>
      <x:c r="O205" t="str">
        <x:f>IF(COUNTA(A205:F205,H205,K205:M205)=0,"",IF(OR(A205="",B205="",D205="",E205="",H205=""),"MISSING INFO",IF(OR(NOT(ISNUMBER(E205)),NOT(ISNUMBER(F205)),NOT(ISNUMBER(H205)),AND(K205&lt;&gt;"",NOT(ISNUMBER(K205))),AND(M205&lt;&gt;"",NOT(ISNUMBER(M205)))), "CHECK INPUTS",IF(OR(E205&lt;=0,F205&lt;0,F205&gt;E205,H205&lt;0,H205&gt;E205-F205,AND(K205&lt;&gt;"",OR(K205&lt;0,K205&gt;1)),AND(M205&lt;&gt;"",M205&gt;0)), "CHECK INPUTS",IF(COUNTIF($D$30:$D$229,D205)&gt;1,"DUPLICATE ID",IF(AND(L205&lt;&gt;"",L205&lt;&gt;"Yes",L205&lt;&gt;"No"),"CHECK ELIGIBILITY",IF(L205="No","INELIGIBLE","OK")))))))</x:f>
      </x:c>
    </x:row>
    <x:row r="206">
      <x:c r="A206" s="14"/>
      <x:c r="B206" s="14"/>
      <x:c r="C206" s="14"/>
      <x:c r="D206" s="14"/>
      <x:c r="E206" s="22"/>
      <x:c r="F206" s="22"/>
      <x:c r="G206" s="18" t="n">
        <x:f t="shared" si="20">E206-F206</x:f>
        <x:v>0</x:v>
      </x:c>
      <x:c r="H206" s="22"/>
      <x:c r="I206" s="18" t="n">
        <x:f t="shared" si="21">G206-H206</x:f>
        <x:v>0</x:v>
      </x:c>
      <x:c r="J206" s="23" t="n">
        <x:f t="shared" si="22">IF(G206=0,0,I206/G206)</x:f>
        <x:v>0</x:v>
      </x:c>
      <x:c r="K206" s="24"/>
      <x:c r="L206" s="14"/>
      <x:c r="M206" s="22"/>
      <x:c r="N206" s="25" t="str">
        <x:f t="shared" si="23">IF(O206="","",IF(O206="OK",IF(L206="No",0,IF(J206&gt;=$B$24,G206*$B$23,0)*IF(K206="",1,K206) + M206) ,0))</x:f>
      </x:c>
      <x:c r="O206" t="str">
        <x:f>IF(COUNTA(A206:F206,H206,K206:M206)=0,"",IF(OR(A206="",B206="",D206="",E206="",H206=""),"MISSING INFO",IF(OR(NOT(ISNUMBER(E206)),NOT(ISNUMBER(F206)),NOT(ISNUMBER(H206)),AND(K206&lt;&gt;"",NOT(ISNUMBER(K206))),AND(M206&lt;&gt;"",NOT(ISNUMBER(M206)))), "CHECK INPUTS",IF(OR(E206&lt;=0,F206&lt;0,F206&gt;E206,H206&lt;0,H206&gt;E206-F206,AND(K206&lt;&gt;"",OR(K206&lt;0,K206&gt;1)),AND(M206&lt;&gt;"",M206&gt;0)), "CHECK INPUTS",IF(COUNTIF($D$30:$D$229,D206)&gt;1,"DUPLICATE ID",IF(AND(L206&lt;&gt;"",L206&lt;&gt;"Yes",L206&lt;&gt;"No"),"CHECK ELIGIBILITY",IF(L206="No","INELIGIBLE","OK")))))))</x:f>
      </x:c>
    </x:row>
    <x:row r="207">
      <x:c r="A207" s="14"/>
      <x:c r="B207" s="14"/>
      <x:c r="C207" s="14"/>
      <x:c r="D207" s="14"/>
      <x:c r="E207" s="22"/>
      <x:c r="F207" s="22"/>
      <x:c r="G207" s="18" t="n">
        <x:f t="shared" si="20">E207-F207</x:f>
        <x:v>0</x:v>
      </x:c>
      <x:c r="H207" s="22"/>
      <x:c r="I207" s="18" t="n">
        <x:f t="shared" si="21">G207-H207</x:f>
        <x:v>0</x:v>
      </x:c>
      <x:c r="J207" s="23" t="n">
        <x:f t="shared" si="22">IF(G207=0,0,I207/G207)</x:f>
        <x:v>0</x:v>
      </x:c>
      <x:c r="K207" s="24"/>
      <x:c r="L207" s="14"/>
      <x:c r="M207" s="22"/>
      <x:c r="N207" s="25" t="str">
        <x:f t="shared" si="23">IF(O207="","",IF(O207="OK",IF(L207="No",0,IF(J207&gt;=$B$24,G207*$B$23,0)*IF(K207="",1,K207) + M207) ,0))</x:f>
      </x:c>
      <x:c r="O207" t="str">
        <x:f>IF(COUNTA(A207:F207,H207,K207:M207)=0,"",IF(OR(A207="",B207="",D207="",E207="",H207=""),"MISSING INFO",IF(OR(NOT(ISNUMBER(E207)),NOT(ISNUMBER(F207)),NOT(ISNUMBER(H207)),AND(K207&lt;&gt;"",NOT(ISNUMBER(K207))),AND(M207&lt;&gt;"",NOT(ISNUMBER(M207)))), "CHECK INPUTS",IF(OR(E207&lt;=0,F207&lt;0,F207&gt;E207,H207&lt;0,H207&gt;E207-F207,AND(K207&lt;&gt;"",OR(K207&lt;0,K207&gt;1)),AND(M207&lt;&gt;"",M207&gt;0)), "CHECK INPUTS",IF(COUNTIF($D$30:$D$229,D207)&gt;1,"DUPLICATE ID",IF(AND(L207&lt;&gt;"",L207&lt;&gt;"Yes",L207&lt;&gt;"No"),"CHECK ELIGIBILITY",IF(L207="No","INELIGIBLE","OK")))))))</x:f>
      </x:c>
    </x:row>
    <x:row r="208">
      <x:c r="A208" s="14"/>
      <x:c r="B208" s="14"/>
      <x:c r="C208" s="14"/>
      <x:c r="D208" s="14"/>
      <x:c r="E208" s="22"/>
      <x:c r="F208" s="22"/>
      <x:c r="G208" s="18" t="n">
        <x:f t="shared" si="20">E208-F208</x:f>
        <x:v>0</x:v>
      </x:c>
      <x:c r="H208" s="22"/>
      <x:c r="I208" s="18" t="n">
        <x:f t="shared" si="21">G208-H208</x:f>
        <x:v>0</x:v>
      </x:c>
      <x:c r="J208" s="23" t="n">
        <x:f t="shared" si="22">IF(G208=0,0,I208/G208)</x:f>
        <x:v>0</x:v>
      </x:c>
      <x:c r="K208" s="24"/>
      <x:c r="L208" s="14"/>
      <x:c r="M208" s="22"/>
      <x:c r="N208" s="25" t="str">
        <x:f t="shared" si="23">IF(O208="","",IF(O208="OK",IF(L208="No",0,IF(J208&gt;=$B$24,G208*$B$23,0)*IF(K208="",1,K208) + M208) ,0))</x:f>
      </x:c>
      <x:c r="O208" t="str">
        <x:f>IF(COUNTA(A208:F208,H208,K208:M208)=0,"",IF(OR(A208="",B208="",D208="",E208="",H208=""),"MISSING INFO",IF(OR(NOT(ISNUMBER(E208)),NOT(ISNUMBER(F208)),NOT(ISNUMBER(H208)),AND(K208&lt;&gt;"",NOT(ISNUMBER(K208))),AND(M208&lt;&gt;"",NOT(ISNUMBER(M208)))), "CHECK INPUTS",IF(OR(E208&lt;=0,F208&lt;0,F208&gt;E208,H208&lt;0,H208&gt;E208-F208,AND(K208&lt;&gt;"",OR(K208&lt;0,K208&gt;1)),AND(M208&lt;&gt;"",M208&gt;0)), "CHECK INPUTS",IF(COUNTIF($D$30:$D$229,D208)&gt;1,"DUPLICATE ID",IF(AND(L208&lt;&gt;"",L208&lt;&gt;"Yes",L208&lt;&gt;"No"),"CHECK ELIGIBILITY",IF(L208="No","INELIGIBLE","OK")))))))</x:f>
      </x:c>
    </x:row>
    <x:row r="209">
      <x:c r="A209" s="14"/>
      <x:c r="B209" s="14"/>
      <x:c r="C209" s="14"/>
      <x:c r="D209" s="14"/>
      <x:c r="E209" s="22"/>
      <x:c r="F209" s="22"/>
      <x:c r="G209" s="18" t="n">
        <x:f t="shared" si="20">E209-F209</x:f>
        <x:v>0</x:v>
      </x:c>
      <x:c r="H209" s="22"/>
      <x:c r="I209" s="18" t="n">
        <x:f t="shared" si="21">G209-H209</x:f>
        <x:v>0</x:v>
      </x:c>
      <x:c r="J209" s="23" t="n">
        <x:f t="shared" si="22">IF(G209=0,0,I209/G209)</x:f>
        <x:v>0</x:v>
      </x:c>
      <x:c r="K209" s="24"/>
      <x:c r="L209" s="14"/>
      <x:c r="M209" s="22"/>
      <x:c r="N209" s="25" t="str">
        <x:f t="shared" si="23">IF(O209="","",IF(O209="OK",IF(L209="No",0,IF(J209&gt;=$B$24,G209*$B$23,0)*IF(K209="",1,K209) + M209) ,0))</x:f>
      </x:c>
      <x:c r="O209" t="str">
        <x:f>IF(COUNTA(A209:F209,H209,K209:M209)=0,"",IF(OR(A209="",B209="",D209="",E209="",H209=""),"MISSING INFO",IF(OR(NOT(ISNUMBER(E209)),NOT(ISNUMBER(F209)),NOT(ISNUMBER(H209)),AND(K209&lt;&gt;"",NOT(ISNUMBER(K209))),AND(M209&lt;&gt;"",NOT(ISNUMBER(M209)))), "CHECK INPUTS",IF(OR(E209&lt;=0,F209&lt;0,F209&gt;E209,H209&lt;0,H209&gt;E209-F209,AND(K209&lt;&gt;"",OR(K209&lt;0,K209&gt;1)),AND(M209&lt;&gt;"",M209&gt;0)), "CHECK INPUTS",IF(COUNTIF($D$30:$D$229,D209)&gt;1,"DUPLICATE ID",IF(AND(L209&lt;&gt;"",L209&lt;&gt;"Yes",L209&lt;&gt;"No"),"CHECK ELIGIBILITY",IF(L209="No","INELIGIBLE","OK")))))))</x:f>
      </x:c>
    </x:row>
    <x:row r="210">
      <x:c r="A210" s="14"/>
      <x:c r="B210" s="14"/>
      <x:c r="C210" s="14"/>
      <x:c r="D210" s="14"/>
      <x:c r="E210" s="22"/>
      <x:c r="F210" s="22"/>
      <x:c r="G210" s="18" t="n">
        <x:f t="shared" si="20">E210-F210</x:f>
        <x:v>0</x:v>
      </x:c>
      <x:c r="H210" s="22"/>
      <x:c r="I210" s="18" t="n">
        <x:f t="shared" si="21">G210-H210</x:f>
        <x:v>0</x:v>
      </x:c>
      <x:c r="J210" s="23" t="n">
        <x:f t="shared" si="22">IF(G210=0,0,I210/G210)</x:f>
        <x:v>0</x:v>
      </x:c>
      <x:c r="K210" s="24"/>
      <x:c r="L210" s="14"/>
      <x:c r="M210" s="22"/>
      <x:c r="N210" s="25" t="str">
        <x:f t="shared" si="23">IF(O210="","",IF(O210="OK",IF(L210="No",0,IF(J210&gt;=$B$24,G210*$B$23,0)*IF(K210="",1,K210) + M210) ,0))</x:f>
      </x:c>
      <x:c r="O210" t="str">
        <x:f>IF(COUNTA(A210:F210,H210,K210:M210)=0,"",IF(OR(A210="",B210="",D210="",E210="",H210=""),"MISSING INFO",IF(OR(NOT(ISNUMBER(E210)),NOT(ISNUMBER(F210)),NOT(ISNUMBER(H210)),AND(K210&lt;&gt;"",NOT(ISNUMBER(K210))),AND(M210&lt;&gt;"",NOT(ISNUMBER(M210)))), "CHECK INPUTS",IF(OR(E210&lt;=0,F210&lt;0,F210&gt;E210,H210&lt;0,H210&gt;E210-F210,AND(K210&lt;&gt;"",OR(K210&lt;0,K210&gt;1)),AND(M210&lt;&gt;"",M210&gt;0)), "CHECK INPUTS",IF(COUNTIF($D$30:$D$229,D210)&gt;1,"DUPLICATE ID",IF(AND(L210&lt;&gt;"",L210&lt;&gt;"Yes",L210&lt;&gt;"No"),"CHECK ELIGIBILITY",IF(L210="No","INELIGIBLE","OK")))))))</x:f>
      </x:c>
    </x:row>
    <x:row r="211">
      <x:c r="A211" s="14"/>
      <x:c r="B211" s="14"/>
      <x:c r="C211" s="14"/>
      <x:c r="D211" s="14"/>
      <x:c r="E211" s="22"/>
      <x:c r="F211" s="22"/>
      <x:c r="G211" s="18" t="n">
        <x:f t="shared" si="20">E211-F211</x:f>
        <x:v>0</x:v>
      </x:c>
      <x:c r="H211" s="22"/>
      <x:c r="I211" s="18" t="n">
        <x:f t="shared" si="21">G211-H211</x:f>
        <x:v>0</x:v>
      </x:c>
      <x:c r="J211" s="23" t="n">
        <x:f t="shared" si="22">IF(G211=0,0,I211/G211)</x:f>
        <x:v>0</x:v>
      </x:c>
      <x:c r="K211" s="24"/>
      <x:c r="L211" s="14"/>
      <x:c r="M211" s="22"/>
      <x:c r="N211" s="25" t="str">
        <x:f t="shared" si="23">IF(O211="","",IF(O211="OK",IF(L211="No",0,IF(J211&gt;=$B$24,G211*$B$23,0)*IF(K211="",1,K211) + M211) ,0))</x:f>
      </x:c>
      <x:c r="O211" t="str">
        <x:f>IF(COUNTA(A211:F211,H211,K211:M211)=0,"",IF(OR(A211="",B211="",D211="",E211="",H211=""),"MISSING INFO",IF(OR(NOT(ISNUMBER(E211)),NOT(ISNUMBER(F211)),NOT(ISNUMBER(H211)),AND(K211&lt;&gt;"",NOT(ISNUMBER(K211))),AND(M211&lt;&gt;"",NOT(ISNUMBER(M211)))), "CHECK INPUTS",IF(OR(E211&lt;=0,F211&lt;0,F211&gt;E211,H211&lt;0,H211&gt;E211-F211,AND(K211&lt;&gt;"",OR(K211&lt;0,K211&gt;1)),AND(M211&lt;&gt;"",M211&gt;0)), "CHECK INPUTS",IF(COUNTIF($D$30:$D$229,D211)&gt;1,"DUPLICATE ID",IF(AND(L211&lt;&gt;"",L211&lt;&gt;"Yes",L211&lt;&gt;"No"),"CHECK ELIGIBILITY",IF(L211="No","INELIGIBLE","OK")))))))</x:f>
      </x:c>
    </x:row>
    <x:row r="212">
      <x:c r="A212" s="14"/>
      <x:c r="B212" s="14"/>
      <x:c r="C212" s="14"/>
      <x:c r="D212" s="14"/>
      <x:c r="E212" s="22"/>
      <x:c r="F212" s="22"/>
      <x:c r="G212" s="18" t="n">
        <x:f t="shared" si="20">E212-F212</x:f>
        <x:v>0</x:v>
      </x:c>
      <x:c r="H212" s="22"/>
      <x:c r="I212" s="18" t="n">
        <x:f t="shared" si="21">G212-H212</x:f>
        <x:v>0</x:v>
      </x:c>
      <x:c r="J212" s="23" t="n">
        <x:f t="shared" si="22">IF(G212=0,0,I212/G212)</x:f>
        <x:v>0</x:v>
      </x:c>
      <x:c r="K212" s="24"/>
      <x:c r="L212" s="14"/>
      <x:c r="M212" s="22"/>
      <x:c r="N212" s="25" t="str">
        <x:f t="shared" si="23">IF(O212="","",IF(O212="OK",IF(L212="No",0,IF(J212&gt;=$B$24,G212*$B$23,0)*IF(K212="",1,K212) + M212) ,0))</x:f>
      </x:c>
      <x:c r="O212" t="str">
        <x:f>IF(COUNTA(A212:F212,H212,K212:M212)=0,"",IF(OR(A212="",B212="",D212="",E212="",H212=""),"MISSING INFO",IF(OR(NOT(ISNUMBER(E212)),NOT(ISNUMBER(F212)),NOT(ISNUMBER(H212)),AND(K212&lt;&gt;"",NOT(ISNUMBER(K212))),AND(M212&lt;&gt;"",NOT(ISNUMBER(M212)))), "CHECK INPUTS",IF(OR(E212&lt;=0,F212&lt;0,F212&gt;E212,H212&lt;0,H212&gt;E212-F212,AND(K212&lt;&gt;"",OR(K212&lt;0,K212&gt;1)),AND(M212&lt;&gt;"",M212&gt;0)), "CHECK INPUTS",IF(COUNTIF($D$30:$D$229,D212)&gt;1,"DUPLICATE ID",IF(AND(L212&lt;&gt;"",L212&lt;&gt;"Yes",L212&lt;&gt;"No"),"CHECK ELIGIBILITY",IF(L212="No","INELIGIBLE","OK")))))))</x:f>
      </x:c>
    </x:row>
    <x:row r="213">
      <x:c r="A213" s="14"/>
      <x:c r="B213" s="14"/>
      <x:c r="C213" s="14"/>
      <x:c r="D213" s="14"/>
      <x:c r="E213" s="22"/>
      <x:c r="F213" s="22"/>
      <x:c r="G213" s="18" t="n">
        <x:f t="shared" si="20">E213-F213</x:f>
        <x:v>0</x:v>
      </x:c>
      <x:c r="H213" s="22"/>
      <x:c r="I213" s="18" t="n">
        <x:f t="shared" si="21">G213-H213</x:f>
        <x:v>0</x:v>
      </x:c>
      <x:c r="J213" s="23" t="n">
        <x:f t="shared" si="22">IF(G213=0,0,I213/G213)</x:f>
        <x:v>0</x:v>
      </x:c>
      <x:c r="K213" s="24"/>
      <x:c r="L213" s="14"/>
      <x:c r="M213" s="22"/>
      <x:c r="N213" s="25" t="str">
        <x:f t="shared" si="23">IF(O213="","",IF(O213="OK",IF(L213="No",0,IF(J213&gt;=$B$24,G213*$B$23,0)*IF(K213="",1,K213) + M213) ,0))</x:f>
      </x:c>
      <x:c r="O213" t="str">
        <x:f>IF(COUNTA(A213:F213,H213,K213:M213)=0,"",IF(OR(A213="",B213="",D213="",E213="",H213=""),"MISSING INFO",IF(OR(NOT(ISNUMBER(E213)),NOT(ISNUMBER(F213)),NOT(ISNUMBER(H213)),AND(K213&lt;&gt;"",NOT(ISNUMBER(K213))),AND(M213&lt;&gt;"",NOT(ISNUMBER(M213)))), "CHECK INPUTS",IF(OR(E213&lt;=0,F213&lt;0,F213&gt;E213,H213&lt;0,H213&gt;E213-F213,AND(K213&lt;&gt;"",OR(K213&lt;0,K213&gt;1)),AND(M213&lt;&gt;"",M213&gt;0)), "CHECK INPUTS",IF(COUNTIF($D$30:$D$229,D213)&gt;1,"DUPLICATE ID",IF(AND(L213&lt;&gt;"",L213&lt;&gt;"Yes",L213&lt;&gt;"No"),"CHECK ELIGIBILITY",IF(L213="No","INELIGIBLE","OK")))))))</x:f>
      </x:c>
    </x:row>
    <x:row r="214">
      <x:c r="A214" s="14"/>
      <x:c r="B214" s="14"/>
      <x:c r="C214" s="14"/>
      <x:c r="D214" s="14"/>
      <x:c r="E214" s="22"/>
      <x:c r="F214" s="22"/>
      <x:c r="G214" s="18" t="n">
        <x:f t="shared" si="20">E214-F214</x:f>
        <x:v>0</x:v>
      </x:c>
      <x:c r="H214" s="22"/>
      <x:c r="I214" s="18" t="n">
        <x:f t="shared" si="21">G214-H214</x:f>
        <x:v>0</x:v>
      </x:c>
      <x:c r="J214" s="23" t="n">
        <x:f t="shared" si="22">IF(G214=0,0,I214/G214)</x:f>
        <x:v>0</x:v>
      </x:c>
      <x:c r="K214" s="24"/>
      <x:c r="L214" s="14"/>
      <x:c r="M214" s="22"/>
      <x:c r="N214" s="25" t="str">
        <x:f t="shared" si="23">IF(O214="","",IF(O214="OK",IF(L214="No",0,IF(J214&gt;=$B$24,G214*$B$23,0)*IF(K214="",1,K214) + M214) ,0))</x:f>
      </x:c>
      <x:c r="O214" t="str">
        <x:f>IF(COUNTA(A214:F214,H214,K214:M214)=0,"",IF(OR(A214="",B214="",D214="",E214="",H214=""),"MISSING INFO",IF(OR(NOT(ISNUMBER(E214)),NOT(ISNUMBER(F214)),NOT(ISNUMBER(H214)),AND(K214&lt;&gt;"",NOT(ISNUMBER(K214))),AND(M214&lt;&gt;"",NOT(ISNUMBER(M214)))), "CHECK INPUTS",IF(OR(E214&lt;=0,F214&lt;0,F214&gt;E214,H214&lt;0,H214&gt;E214-F214,AND(K214&lt;&gt;"",OR(K214&lt;0,K214&gt;1)),AND(M214&lt;&gt;"",M214&gt;0)), "CHECK INPUTS",IF(COUNTIF($D$30:$D$229,D214)&gt;1,"DUPLICATE ID",IF(AND(L214&lt;&gt;"",L214&lt;&gt;"Yes",L214&lt;&gt;"No"),"CHECK ELIGIBILITY",IF(L214="No","INELIGIBLE","OK")))))))</x:f>
      </x:c>
    </x:row>
    <x:row r="215">
      <x:c r="A215" s="14"/>
      <x:c r="B215" s="14"/>
      <x:c r="C215" s="14"/>
      <x:c r="D215" s="14"/>
      <x:c r="E215" s="22"/>
      <x:c r="F215" s="22"/>
      <x:c r="G215" s="18" t="n">
        <x:f t="shared" si="20">E215-F215</x:f>
        <x:v>0</x:v>
      </x:c>
      <x:c r="H215" s="22"/>
      <x:c r="I215" s="18" t="n">
        <x:f t="shared" si="21">G215-H215</x:f>
        <x:v>0</x:v>
      </x:c>
      <x:c r="J215" s="23" t="n">
        <x:f t="shared" si="22">IF(G215=0,0,I215/G215)</x:f>
        <x:v>0</x:v>
      </x:c>
      <x:c r="K215" s="24"/>
      <x:c r="L215" s="14"/>
      <x:c r="M215" s="22"/>
      <x:c r="N215" s="25" t="str">
        <x:f t="shared" si="23">IF(O215="","",IF(O215="OK",IF(L215="No",0,IF(J215&gt;=$B$24,G215*$B$23,0)*IF(K215="",1,K215) + M215) ,0))</x:f>
      </x:c>
      <x:c r="O215" t="str">
        <x:f>IF(COUNTA(A215:F215,H215,K215:M215)=0,"",IF(OR(A215="",B215="",D215="",E215="",H215=""),"MISSING INFO",IF(OR(NOT(ISNUMBER(E215)),NOT(ISNUMBER(F215)),NOT(ISNUMBER(H215)),AND(K215&lt;&gt;"",NOT(ISNUMBER(K215))),AND(M215&lt;&gt;"",NOT(ISNUMBER(M215)))), "CHECK INPUTS",IF(OR(E215&lt;=0,F215&lt;0,F215&gt;E215,H215&lt;0,H215&gt;E215-F215,AND(K215&lt;&gt;"",OR(K215&lt;0,K215&gt;1)),AND(M215&lt;&gt;"",M215&gt;0)), "CHECK INPUTS",IF(COUNTIF($D$30:$D$229,D215)&gt;1,"DUPLICATE ID",IF(AND(L215&lt;&gt;"",L215&lt;&gt;"Yes",L215&lt;&gt;"No"),"CHECK ELIGIBILITY",IF(L215="No","INELIGIBLE","OK")))))))</x:f>
      </x:c>
    </x:row>
    <x:row r="216">
      <x:c r="A216" s="14"/>
      <x:c r="B216" s="14"/>
      <x:c r="C216" s="14"/>
      <x:c r="D216" s="14"/>
      <x:c r="E216" s="22"/>
      <x:c r="F216" s="22"/>
      <x:c r="G216" s="18" t="n">
        <x:f t="shared" si="20">E216-F216</x:f>
        <x:v>0</x:v>
      </x:c>
      <x:c r="H216" s="22"/>
      <x:c r="I216" s="18" t="n">
        <x:f t="shared" si="21">G216-H216</x:f>
        <x:v>0</x:v>
      </x:c>
      <x:c r="J216" s="23" t="n">
        <x:f t="shared" si="22">IF(G216=0,0,I216/G216)</x:f>
        <x:v>0</x:v>
      </x:c>
      <x:c r="K216" s="24"/>
      <x:c r="L216" s="14"/>
      <x:c r="M216" s="22"/>
      <x:c r="N216" s="25" t="str">
        <x:f t="shared" si="23">IF(O216="","",IF(O216="OK",IF(L216="No",0,IF(J216&gt;=$B$24,G216*$B$23,0)*IF(K216="",1,K216) + M216) ,0))</x:f>
      </x:c>
      <x:c r="O216" t="str">
        <x:f>IF(COUNTA(A216:F216,H216,K216:M216)=0,"",IF(OR(A216="",B216="",D216="",E216="",H216=""),"MISSING INFO",IF(OR(NOT(ISNUMBER(E216)),NOT(ISNUMBER(F216)),NOT(ISNUMBER(H216)),AND(K216&lt;&gt;"",NOT(ISNUMBER(K216))),AND(M216&lt;&gt;"",NOT(ISNUMBER(M216)))), "CHECK INPUTS",IF(OR(E216&lt;=0,F216&lt;0,F216&gt;E216,H216&lt;0,H216&gt;E216-F216,AND(K216&lt;&gt;"",OR(K216&lt;0,K216&gt;1)),AND(M216&lt;&gt;"",M216&gt;0)), "CHECK INPUTS",IF(COUNTIF($D$30:$D$229,D216)&gt;1,"DUPLICATE ID",IF(AND(L216&lt;&gt;"",L216&lt;&gt;"Yes",L216&lt;&gt;"No"),"CHECK ELIGIBILITY",IF(L216="No","INELIGIBLE","OK")))))))</x:f>
      </x:c>
    </x:row>
    <x:row r="217">
      <x:c r="A217" s="14"/>
      <x:c r="B217" s="14"/>
      <x:c r="C217" s="14"/>
      <x:c r="D217" s="14"/>
      <x:c r="E217" s="22"/>
      <x:c r="F217" s="22"/>
      <x:c r="G217" s="18" t="n">
        <x:f t="shared" si="20">E217-F217</x:f>
        <x:v>0</x:v>
      </x:c>
      <x:c r="H217" s="22"/>
      <x:c r="I217" s="18" t="n">
        <x:f t="shared" si="21">G217-H217</x:f>
        <x:v>0</x:v>
      </x:c>
      <x:c r="J217" s="23" t="n">
        <x:f t="shared" si="22">IF(G217=0,0,I217/G217)</x:f>
        <x:v>0</x:v>
      </x:c>
      <x:c r="K217" s="24"/>
      <x:c r="L217" s="14"/>
      <x:c r="M217" s="22"/>
      <x:c r="N217" s="25" t="str">
        <x:f t="shared" si="23">IF(O217="","",IF(O217="OK",IF(L217="No",0,IF(J217&gt;=$B$24,G217*$B$23,0)*IF(K217="",1,K217) + M217) ,0))</x:f>
      </x:c>
      <x:c r="O217" t="str">
        <x:f>IF(COUNTA(A217:F217,H217,K217:M217)=0,"",IF(OR(A217="",B217="",D217="",E217="",H217=""),"MISSING INFO",IF(OR(NOT(ISNUMBER(E217)),NOT(ISNUMBER(F217)),NOT(ISNUMBER(H217)),AND(K217&lt;&gt;"",NOT(ISNUMBER(K217))),AND(M217&lt;&gt;"",NOT(ISNUMBER(M217)))), "CHECK INPUTS",IF(OR(E217&lt;=0,F217&lt;0,F217&gt;E217,H217&lt;0,H217&gt;E217-F217,AND(K217&lt;&gt;"",OR(K217&lt;0,K217&gt;1)),AND(M217&lt;&gt;"",M217&gt;0)), "CHECK INPUTS",IF(COUNTIF($D$30:$D$229,D217)&gt;1,"DUPLICATE ID",IF(AND(L217&lt;&gt;"",L217&lt;&gt;"Yes",L217&lt;&gt;"No"),"CHECK ELIGIBILITY",IF(L217="No","INELIGIBLE","OK")))))))</x:f>
      </x:c>
    </x:row>
    <x:row r="218">
      <x:c r="A218" s="14"/>
      <x:c r="B218" s="14"/>
      <x:c r="C218" s="14"/>
      <x:c r="D218" s="14"/>
      <x:c r="E218" s="22"/>
      <x:c r="F218" s="22"/>
      <x:c r="G218" s="18" t="n">
        <x:f t="shared" si="20">E218-F218</x:f>
        <x:v>0</x:v>
      </x:c>
      <x:c r="H218" s="22"/>
      <x:c r="I218" s="18" t="n">
        <x:f t="shared" si="21">G218-H218</x:f>
        <x:v>0</x:v>
      </x:c>
      <x:c r="J218" s="23" t="n">
        <x:f t="shared" si="22">IF(G218=0,0,I218/G218)</x:f>
        <x:v>0</x:v>
      </x:c>
      <x:c r="K218" s="24"/>
      <x:c r="L218" s="14"/>
      <x:c r="M218" s="22"/>
      <x:c r="N218" s="25" t="str">
        <x:f t="shared" si="23">IF(O218="","",IF(O218="OK",IF(L218="No",0,IF(J218&gt;=$B$24,G218*$B$23,0)*IF(K218="",1,K218) + M218) ,0))</x:f>
      </x:c>
      <x:c r="O218" t="str">
        <x:f>IF(COUNTA(A218:F218,H218,K218:M218)=0,"",IF(OR(A218="",B218="",D218="",E218="",H218=""),"MISSING INFO",IF(OR(NOT(ISNUMBER(E218)),NOT(ISNUMBER(F218)),NOT(ISNUMBER(H218)),AND(K218&lt;&gt;"",NOT(ISNUMBER(K218))),AND(M218&lt;&gt;"",NOT(ISNUMBER(M218)))), "CHECK INPUTS",IF(OR(E218&lt;=0,F218&lt;0,F218&gt;E218,H218&lt;0,H218&gt;E218-F218,AND(K218&lt;&gt;"",OR(K218&lt;0,K218&gt;1)),AND(M218&lt;&gt;"",M218&gt;0)), "CHECK INPUTS",IF(COUNTIF($D$30:$D$229,D218)&gt;1,"DUPLICATE ID",IF(AND(L218&lt;&gt;"",L218&lt;&gt;"Yes",L218&lt;&gt;"No"),"CHECK ELIGIBILITY",IF(L218="No","INELIGIBLE","OK")))))))</x:f>
      </x:c>
    </x:row>
    <x:row r="219">
      <x:c r="A219" s="14"/>
      <x:c r="B219" s="14"/>
      <x:c r="C219" s="14"/>
      <x:c r="D219" s="14"/>
      <x:c r="E219" s="22"/>
      <x:c r="F219" s="22"/>
      <x:c r="G219" s="18" t="n">
        <x:f t="shared" si="20">E219-F219</x:f>
        <x:v>0</x:v>
      </x:c>
      <x:c r="H219" s="22"/>
      <x:c r="I219" s="18" t="n">
        <x:f t="shared" si="21">G219-H219</x:f>
        <x:v>0</x:v>
      </x:c>
      <x:c r="J219" s="23" t="n">
        <x:f t="shared" si="22">IF(G219=0,0,I219/G219)</x:f>
        <x:v>0</x:v>
      </x:c>
      <x:c r="K219" s="24"/>
      <x:c r="L219" s="14"/>
      <x:c r="M219" s="22"/>
      <x:c r="N219" s="25" t="str">
        <x:f t="shared" si="23">IF(O219="","",IF(O219="OK",IF(L219="No",0,IF(J219&gt;=$B$24,G219*$B$23,0)*IF(K219="",1,K219) + M219) ,0))</x:f>
      </x:c>
      <x:c r="O219" t="str">
        <x:f>IF(COUNTA(A219:F219,H219,K219:M219)=0,"",IF(OR(A219="",B219="",D219="",E219="",H219=""),"MISSING INFO",IF(OR(NOT(ISNUMBER(E219)),NOT(ISNUMBER(F219)),NOT(ISNUMBER(H219)),AND(K219&lt;&gt;"",NOT(ISNUMBER(K219))),AND(M219&lt;&gt;"",NOT(ISNUMBER(M219)))), "CHECK INPUTS",IF(OR(E219&lt;=0,F219&lt;0,F219&gt;E219,H219&lt;0,H219&gt;E219-F219,AND(K219&lt;&gt;"",OR(K219&lt;0,K219&gt;1)),AND(M219&lt;&gt;"",M219&gt;0)), "CHECK INPUTS",IF(COUNTIF($D$30:$D$229,D219)&gt;1,"DUPLICATE ID",IF(AND(L219&lt;&gt;"",L219&lt;&gt;"Yes",L219&lt;&gt;"No"),"CHECK ELIGIBILITY",IF(L219="No","INELIGIBLE","OK")))))))</x:f>
      </x:c>
    </x:row>
    <x:row r="220">
      <x:c r="A220" s="14"/>
      <x:c r="B220" s="14"/>
      <x:c r="C220" s="14"/>
      <x:c r="D220" s="14"/>
      <x:c r="E220" s="22"/>
      <x:c r="F220" s="22"/>
      <x:c r="G220" s="18" t="n">
        <x:f t="shared" si="20">E220-F220</x:f>
        <x:v>0</x:v>
      </x:c>
      <x:c r="H220" s="22"/>
      <x:c r="I220" s="18" t="n">
        <x:f t="shared" si="21">G220-H220</x:f>
        <x:v>0</x:v>
      </x:c>
      <x:c r="J220" s="23" t="n">
        <x:f t="shared" si="22">IF(G220=0,0,I220/G220)</x:f>
        <x:v>0</x:v>
      </x:c>
      <x:c r="K220" s="24"/>
      <x:c r="L220" s="14"/>
      <x:c r="M220" s="22"/>
      <x:c r="N220" s="25" t="str">
        <x:f t="shared" si="23">IF(O220="","",IF(O220="OK",IF(L220="No",0,IF(J220&gt;=$B$24,G220*$B$23,0)*IF(K220="",1,K220) + M220) ,0))</x:f>
      </x:c>
      <x:c r="O220" t="str">
        <x:f>IF(COUNTA(A220:F220,H220,K220:M220)=0,"",IF(OR(A220="",B220="",D220="",E220="",H220=""),"MISSING INFO",IF(OR(NOT(ISNUMBER(E220)),NOT(ISNUMBER(F220)),NOT(ISNUMBER(H220)),AND(K220&lt;&gt;"",NOT(ISNUMBER(K220))),AND(M220&lt;&gt;"",NOT(ISNUMBER(M220)))), "CHECK INPUTS",IF(OR(E220&lt;=0,F220&lt;0,F220&gt;E220,H220&lt;0,H220&gt;E220-F220,AND(K220&lt;&gt;"",OR(K220&lt;0,K220&gt;1)),AND(M220&lt;&gt;"",M220&gt;0)), "CHECK INPUTS",IF(COUNTIF($D$30:$D$229,D220)&gt;1,"DUPLICATE ID",IF(AND(L220&lt;&gt;"",L220&lt;&gt;"Yes",L220&lt;&gt;"No"),"CHECK ELIGIBILITY",IF(L220="No","INELIGIBLE","OK")))))))</x:f>
      </x:c>
    </x:row>
    <x:row r="221">
      <x:c r="A221" s="14"/>
      <x:c r="B221" s="14"/>
      <x:c r="C221" s="14"/>
      <x:c r="D221" s="14"/>
      <x:c r="E221" s="22"/>
      <x:c r="F221" s="22"/>
      <x:c r="G221" s="18" t="n">
        <x:f t="shared" si="20">E221-F221</x:f>
        <x:v>0</x:v>
      </x:c>
      <x:c r="H221" s="22"/>
      <x:c r="I221" s="18" t="n">
        <x:f t="shared" si="21">G221-H221</x:f>
        <x:v>0</x:v>
      </x:c>
      <x:c r="J221" s="23" t="n">
        <x:f t="shared" si="22">IF(G221=0,0,I221/G221)</x:f>
        <x:v>0</x:v>
      </x:c>
      <x:c r="K221" s="24"/>
      <x:c r="L221" s="14"/>
      <x:c r="M221" s="22"/>
      <x:c r="N221" s="25" t="str">
        <x:f t="shared" si="23">IF(O221="","",IF(O221="OK",IF(L221="No",0,IF(J221&gt;=$B$24,G221*$B$23,0)*IF(K221="",1,K221) + M221) ,0))</x:f>
      </x:c>
      <x:c r="O221" t="str">
        <x:f>IF(COUNTA(A221:F221,H221,K221:M221)=0,"",IF(OR(A221="",B221="",D221="",E221="",H221=""),"MISSING INFO",IF(OR(NOT(ISNUMBER(E221)),NOT(ISNUMBER(F221)),NOT(ISNUMBER(H221)),AND(K221&lt;&gt;"",NOT(ISNUMBER(K221))),AND(M221&lt;&gt;"",NOT(ISNUMBER(M221)))), "CHECK INPUTS",IF(OR(E221&lt;=0,F221&lt;0,F221&gt;E221,H221&lt;0,H221&gt;E221-F221,AND(K221&lt;&gt;"",OR(K221&lt;0,K221&gt;1)),AND(M221&lt;&gt;"",M221&gt;0)), "CHECK INPUTS",IF(COUNTIF($D$30:$D$229,D221)&gt;1,"DUPLICATE ID",IF(AND(L221&lt;&gt;"",L221&lt;&gt;"Yes",L221&lt;&gt;"No"),"CHECK ELIGIBILITY",IF(L221="No","INELIGIBLE","OK")))))))</x:f>
      </x:c>
    </x:row>
    <x:row r="222">
      <x:c r="A222" s="14"/>
      <x:c r="B222" s="14"/>
      <x:c r="C222" s="14"/>
      <x:c r="D222" s="14"/>
      <x:c r="E222" s="22"/>
      <x:c r="F222" s="22"/>
      <x:c r="G222" s="18" t="n">
        <x:f t="shared" ref="G222:G229" si="24">E222-F222</x:f>
        <x:v>0</x:v>
      </x:c>
      <x:c r="H222" s="22"/>
      <x:c r="I222" s="18" t="n">
        <x:f t="shared" ref="I222:I229" si="25">G222-H222</x:f>
        <x:v>0</x:v>
      </x:c>
      <x:c r="J222" s="23" t="n">
        <x:f t="shared" ref="J222:J229" si="26">IF(G222=0,0,I222/G222)</x:f>
        <x:v>0</x:v>
      </x:c>
      <x:c r="K222" s="24"/>
      <x:c r="L222" s="14"/>
      <x:c r="M222" s="22"/>
      <x:c r="N222" s="25" t="str">
        <x:f t="shared" ref="N222:N229" si="27">IF(O222="","",IF(O222="OK",IF(L222="No",0,IF(J222&gt;=$B$24,G222*$B$23,0)*IF(K222="",1,K222) + M222) ,0))</x:f>
      </x:c>
      <x:c r="O222" t="str">
        <x:f>IF(COUNTA(A222:F222,H222,K222:M222)=0,"",IF(OR(A222="",B222="",D222="",E222="",H222=""),"MISSING INFO",IF(OR(NOT(ISNUMBER(E222)),NOT(ISNUMBER(F222)),NOT(ISNUMBER(H222)),AND(K222&lt;&gt;"",NOT(ISNUMBER(K222))),AND(M222&lt;&gt;"",NOT(ISNUMBER(M222)))), "CHECK INPUTS",IF(OR(E222&lt;=0,F222&lt;0,F222&gt;E222,H222&lt;0,H222&gt;E222-F222,AND(K222&lt;&gt;"",OR(K222&lt;0,K222&gt;1)),AND(M222&lt;&gt;"",M222&gt;0)), "CHECK INPUTS",IF(COUNTIF($D$30:$D$229,D222)&gt;1,"DUPLICATE ID",IF(AND(L222&lt;&gt;"",L222&lt;&gt;"Yes",L222&lt;&gt;"No"),"CHECK ELIGIBILITY",IF(L222="No","INELIGIBLE","OK")))))))</x:f>
      </x:c>
    </x:row>
    <x:row r="223">
      <x:c r="A223" s="14"/>
      <x:c r="B223" s="14"/>
      <x:c r="C223" s="14"/>
      <x:c r="D223" s="14"/>
      <x:c r="E223" s="22"/>
      <x:c r="F223" s="22"/>
      <x:c r="G223" s="18" t="n">
        <x:f t="shared" si="24">E223-F223</x:f>
        <x:v>0</x:v>
      </x:c>
      <x:c r="H223" s="22"/>
      <x:c r="I223" s="18" t="n">
        <x:f t="shared" si="25">G223-H223</x:f>
        <x:v>0</x:v>
      </x:c>
      <x:c r="J223" s="23" t="n">
        <x:f t="shared" si="26">IF(G223=0,0,I223/G223)</x:f>
        <x:v>0</x:v>
      </x:c>
      <x:c r="K223" s="24"/>
      <x:c r="L223" s="14"/>
      <x:c r="M223" s="22"/>
      <x:c r="N223" s="25" t="str">
        <x:f t="shared" si="27">IF(O223="","",IF(O223="OK",IF(L223="No",0,IF(J223&gt;=$B$24,G223*$B$23,0)*IF(K223="",1,K223) + M223) ,0))</x:f>
      </x:c>
      <x:c r="O223" t="str">
        <x:f>IF(COUNTA(A223:F223,H223,K223:M223)=0,"",IF(OR(A223="",B223="",D223="",E223="",H223=""),"MISSING INFO",IF(OR(NOT(ISNUMBER(E223)),NOT(ISNUMBER(F223)),NOT(ISNUMBER(H223)),AND(K223&lt;&gt;"",NOT(ISNUMBER(K223))),AND(M223&lt;&gt;"",NOT(ISNUMBER(M223)))), "CHECK INPUTS",IF(OR(E223&lt;=0,F223&lt;0,F223&gt;E223,H223&lt;0,H223&gt;E223-F223,AND(K223&lt;&gt;"",OR(K223&lt;0,K223&gt;1)),AND(M223&lt;&gt;"",M223&gt;0)), "CHECK INPUTS",IF(COUNTIF($D$30:$D$229,D223)&gt;1,"DUPLICATE ID",IF(AND(L223&lt;&gt;"",L223&lt;&gt;"Yes",L223&lt;&gt;"No"),"CHECK ELIGIBILITY",IF(L223="No","INELIGIBLE","OK")))))))</x:f>
      </x:c>
    </x:row>
    <x:row r="224">
      <x:c r="A224" s="14"/>
      <x:c r="B224" s="14"/>
      <x:c r="C224" s="14"/>
      <x:c r="D224" s="14"/>
      <x:c r="E224" s="22"/>
      <x:c r="F224" s="22"/>
      <x:c r="G224" s="18" t="n">
        <x:f t="shared" si="24">E224-F224</x:f>
        <x:v>0</x:v>
      </x:c>
      <x:c r="H224" s="22"/>
      <x:c r="I224" s="18" t="n">
        <x:f t="shared" si="25">G224-H224</x:f>
        <x:v>0</x:v>
      </x:c>
      <x:c r="J224" s="23" t="n">
        <x:f t="shared" si="26">IF(G224=0,0,I224/G224)</x:f>
        <x:v>0</x:v>
      </x:c>
      <x:c r="K224" s="24"/>
      <x:c r="L224" s="14"/>
      <x:c r="M224" s="22"/>
      <x:c r="N224" s="25" t="str">
        <x:f t="shared" si="27">IF(O224="","",IF(O224="OK",IF(L224="No",0,IF(J224&gt;=$B$24,G224*$B$23,0)*IF(K224="",1,K224) + M224) ,0))</x:f>
      </x:c>
      <x:c r="O224" t="str">
        <x:f>IF(COUNTA(A224:F224,H224,K224:M224)=0,"",IF(OR(A224="",B224="",D224="",E224="",H224=""),"MISSING INFO",IF(OR(NOT(ISNUMBER(E224)),NOT(ISNUMBER(F224)),NOT(ISNUMBER(H224)),AND(K224&lt;&gt;"",NOT(ISNUMBER(K224))),AND(M224&lt;&gt;"",NOT(ISNUMBER(M224)))), "CHECK INPUTS",IF(OR(E224&lt;=0,F224&lt;0,F224&gt;E224,H224&lt;0,H224&gt;E224-F224,AND(K224&lt;&gt;"",OR(K224&lt;0,K224&gt;1)),AND(M224&lt;&gt;"",M224&gt;0)), "CHECK INPUTS",IF(COUNTIF($D$30:$D$229,D224)&gt;1,"DUPLICATE ID",IF(AND(L224&lt;&gt;"",L224&lt;&gt;"Yes",L224&lt;&gt;"No"),"CHECK ELIGIBILITY",IF(L224="No","INELIGIBLE","OK")))))))</x:f>
      </x:c>
    </x:row>
    <x:row r="225">
      <x:c r="A225" s="14"/>
      <x:c r="B225" s="14"/>
      <x:c r="C225" s="14"/>
      <x:c r="D225" s="14"/>
      <x:c r="E225" s="22"/>
      <x:c r="F225" s="22"/>
      <x:c r="G225" s="18" t="n">
        <x:f t="shared" si="24">E225-F225</x:f>
        <x:v>0</x:v>
      </x:c>
      <x:c r="H225" s="22"/>
      <x:c r="I225" s="18" t="n">
        <x:f t="shared" si="25">G225-H225</x:f>
        <x:v>0</x:v>
      </x:c>
      <x:c r="J225" s="23" t="n">
        <x:f t="shared" si="26">IF(G225=0,0,I225/G225)</x:f>
        <x:v>0</x:v>
      </x:c>
      <x:c r="K225" s="24"/>
      <x:c r="L225" s="14"/>
      <x:c r="M225" s="22"/>
      <x:c r="N225" s="25" t="str">
        <x:f t="shared" si="27">IF(O225="","",IF(O225="OK",IF(L225="No",0,IF(J225&gt;=$B$24,G225*$B$23,0)*IF(K225="",1,K225) + M225) ,0))</x:f>
      </x:c>
      <x:c r="O225" t="str">
        <x:f>IF(COUNTA(A225:F225,H225,K225:M225)=0,"",IF(OR(A225="",B225="",D225="",E225="",H225=""),"MISSING INFO",IF(OR(NOT(ISNUMBER(E225)),NOT(ISNUMBER(F225)),NOT(ISNUMBER(H225)),AND(K225&lt;&gt;"",NOT(ISNUMBER(K225))),AND(M225&lt;&gt;"",NOT(ISNUMBER(M225)))), "CHECK INPUTS",IF(OR(E225&lt;=0,F225&lt;0,F225&gt;E225,H225&lt;0,H225&gt;E225-F225,AND(K225&lt;&gt;"",OR(K225&lt;0,K225&gt;1)),AND(M225&lt;&gt;"",M225&gt;0)), "CHECK INPUTS",IF(COUNTIF($D$30:$D$229,D225)&gt;1,"DUPLICATE ID",IF(AND(L225&lt;&gt;"",L225&lt;&gt;"Yes",L225&lt;&gt;"No"),"CHECK ELIGIBILITY",IF(L225="No","INELIGIBLE","OK")))))))</x:f>
      </x:c>
    </x:row>
    <x:row r="226">
      <x:c r="A226" s="14"/>
      <x:c r="B226" s="14"/>
      <x:c r="C226" s="14"/>
      <x:c r="D226" s="14"/>
      <x:c r="E226" s="22"/>
      <x:c r="F226" s="22"/>
      <x:c r="G226" s="18" t="n">
        <x:f t="shared" si="24">E226-F226</x:f>
        <x:v>0</x:v>
      </x:c>
      <x:c r="H226" s="22"/>
      <x:c r="I226" s="18" t="n">
        <x:f t="shared" si="25">G226-H226</x:f>
        <x:v>0</x:v>
      </x:c>
      <x:c r="J226" s="23" t="n">
        <x:f t="shared" si="26">IF(G226=0,0,I226/G226)</x:f>
        <x:v>0</x:v>
      </x:c>
      <x:c r="K226" s="24"/>
      <x:c r="L226" s="14"/>
      <x:c r="M226" s="22"/>
      <x:c r="N226" s="25" t="str">
        <x:f t="shared" si="27">IF(O226="","",IF(O226="OK",IF(L226="No",0,IF(J226&gt;=$B$24,G226*$B$23,0)*IF(K226="",1,K226) + M226) ,0))</x:f>
      </x:c>
      <x:c r="O226" t="str">
        <x:f>IF(COUNTA(A226:F226,H226,K226:M226)=0,"",IF(OR(A226="",B226="",D226="",E226="",H226=""),"MISSING INFO",IF(OR(NOT(ISNUMBER(E226)),NOT(ISNUMBER(F226)),NOT(ISNUMBER(H226)),AND(K226&lt;&gt;"",NOT(ISNUMBER(K226))),AND(M226&lt;&gt;"",NOT(ISNUMBER(M226)))), "CHECK INPUTS",IF(OR(E226&lt;=0,F226&lt;0,F226&gt;E226,H226&lt;0,H226&gt;E226-F226,AND(K226&lt;&gt;"",OR(K226&lt;0,K226&gt;1)),AND(M226&lt;&gt;"",M226&gt;0)), "CHECK INPUTS",IF(COUNTIF($D$30:$D$229,D226)&gt;1,"DUPLICATE ID",IF(AND(L226&lt;&gt;"",L226&lt;&gt;"Yes",L226&lt;&gt;"No"),"CHECK ELIGIBILITY",IF(L226="No","INELIGIBLE","OK")))))))</x:f>
      </x:c>
    </x:row>
    <x:row r="227">
      <x:c r="A227" s="14"/>
      <x:c r="B227" s="14"/>
      <x:c r="C227" s="14"/>
      <x:c r="D227" s="14"/>
      <x:c r="E227" s="22"/>
      <x:c r="F227" s="22"/>
      <x:c r="G227" s="18" t="n">
        <x:f t="shared" si="24">E227-F227</x:f>
        <x:v>0</x:v>
      </x:c>
      <x:c r="H227" s="22"/>
      <x:c r="I227" s="18" t="n">
        <x:f t="shared" si="25">G227-H227</x:f>
        <x:v>0</x:v>
      </x:c>
      <x:c r="J227" s="23" t="n">
        <x:f t="shared" si="26">IF(G227=0,0,I227/G227)</x:f>
        <x:v>0</x:v>
      </x:c>
      <x:c r="K227" s="24"/>
      <x:c r="L227" s="14"/>
      <x:c r="M227" s="22"/>
      <x:c r="N227" s="25" t="str">
        <x:f t="shared" si="27">IF(O227="","",IF(O227="OK",IF(L227="No",0,IF(J227&gt;=$B$24,G227*$B$23,0)*IF(K227="",1,K227) + M227) ,0))</x:f>
      </x:c>
      <x:c r="O227" t="str">
        <x:f>IF(COUNTA(A227:F227,H227,K227:M227)=0,"",IF(OR(A227="",B227="",D227="",E227="",H227=""),"MISSING INFO",IF(OR(NOT(ISNUMBER(E227)),NOT(ISNUMBER(F227)),NOT(ISNUMBER(H227)),AND(K227&lt;&gt;"",NOT(ISNUMBER(K227))),AND(M227&lt;&gt;"",NOT(ISNUMBER(M227)))), "CHECK INPUTS",IF(OR(E227&lt;=0,F227&lt;0,F227&gt;E227,H227&lt;0,H227&gt;E227-F227,AND(K227&lt;&gt;"",OR(K227&lt;0,K227&gt;1)),AND(M227&lt;&gt;"",M227&gt;0)), "CHECK INPUTS",IF(COUNTIF($D$30:$D$229,D227)&gt;1,"DUPLICATE ID",IF(AND(L227&lt;&gt;"",L227&lt;&gt;"Yes",L227&lt;&gt;"No"),"CHECK ELIGIBILITY",IF(L227="No","INELIGIBLE","OK")))))))</x:f>
      </x:c>
    </x:row>
    <x:row r="228">
      <x:c r="A228" s="14"/>
      <x:c r="B228" s="14"/>
      <x:c r="C228" s="14"/>
      <x:c r="D228" s="14"/>
      <x:c r="E228" s="22"/>
      <x:c r="F228" s="22"/>
      <x:c r="G228" s="18" t="n">
        <x:f t="shared" si="24">E228-F228</x:f>
        <x:v>0</x:v>
      </x:c>
      <x:c r="H228" s="22"/>
      <x:c r="I228" s="18" t="n">
        <x:f t="shared" si="25">G228-H228</x:f>
        <x:v>0</x:v>
      </x:c>
      <x:c r="J228" s="23" t="n">
        <x:f t="shared" si="26">IF(G228=0,0,I228/G228)</x:f>
        <x:v>0</x:v>
      </x:c>
      <x:c r="K228" s="24"/>
      <x:c r="L228" s="14"/>
      <x:c r="M228" s="22"/>
      <x:c r="N228" s="25" t="str">
        <x:f t="shared" si="27">IF(O228="","",IF(O228="OK",IF(L228="No",0,IF(J228&gt;=$B$24,G228*$B$23,0)*IF(K228="",1,K228) + M228) ,0))</x:f>
      </x:c>
      <x:c r="O228" t="str">
        <x:f>IF(COUNTA(A228:F228,H228,K228:M228)=0,"",IF(OR(A228="",B228="",D228="",E228="",H228=""),"MISSING INFO",IF(OR(NOT(ISNUMBER(E228)),NOT(ISNUMBER(F228)),NOT(ISNUMBER(H228)),AND(K228&lt;&gt;"",NOT(ISNUMBER(K228))),AND(M228&lt;&gt;"",NOT(ISNUMBER(M228)))), "CHECK INPUTS",IF(OR(E228&lt;=0,F228&lt;0,F228&gt;E228,H228&lt;0,H228&gt;E228-F228,AND(K228&lt;&gt;"",OR(K228&lt;0,K228&gt;1)),AND(M228&lt;&gt;"",M228&gt;0)), "CHECK INPUTS",IF(COUNTIF($D$30:$D$229,D228)&gt;1,"DUPLICATE ID",IF(AND(L228&lt;&gt;"",L228&lt;&gt;"Yes",L228&lt;&gt;"No"),"CHECK ELIGIBILITY",IF(L228="No","INELIGIBLE","OK")))))))</x:f>
      </x:c>
    </x:row>
    <x:row r="229">
      <x:c r="A229" s="14"/>
      <x:c r="B229" s="14"/>
      <x:c r="C229" s="14"/>
      <x:c r="D229" s="14"/>
      <x:c r="E229" s="22"/>
      <x:c r="F229" s="22"/>
      <x:c r="G229" s="18" t="n">
        <x:f t="shared" si="24">E229-F229</x:f>
        <x:v>0</x:v>
      </x:c>
      <x:c r="H229" s="22"/>
      <x:c r="I229" s="18" t="n">
        <x:f t="shared" si="25">G229-H229</x:f>
        <x:v>0</x:v>
      </x:c>
      <x:c r="J229" s="23" t="n">
        <x:f t="shared" si="26">IF(G229=0,0,I229/G229)</x:f>
        <x:v>0</x:v>
      </x:c>
      <x:c r="K229" s="24"/>
      <x:c r="L229" s="14"/>
      <x:c r="M229" s="22"/>
      <x:c r="N229" s="25" t="str">
        <x:f t="shared" si="27">IF(O229="","",IF(O229="OK",IF(L229="No",0,IF(J229&gt;=$B$24,G229*$B$23,0)*IF(K229="",1,K229) + M229) ,0))</x:f>
      </x:c>
      <x:c r="O229" t="str">
        <x:f>IF(COUNTA(A229:F229,H229,K229:M229)=0,"",IF(OR(A229="",B229="",D229="",E229="",H229=""),"MISSING INFO",IF(OR(NOT(ISNUMBER(E229)),NOT(ISNUMBER(F229)),NOT(ISNUMBER(H229)),AND(K229&lt;&gt;"",NOT(ISNUMBER(K229))),AND(M229&lt;&gt;"",NOT(ISNUMBER(M229)))), "CHECK INPUTS",IF(OR(E229&lt;=0,F229&lt;0,F229&gt;E229,H229&lt;0,H229&gt;E229-F229,AND(K229&lt;&gt;"",OR(K229&lt;0,K229&gt;1)),AND(M229&lt;&gt;"",M229&gt;0)), "CHECK INPUTS",IF(COUNTIF($D$30:$D$229,D229)&gt;1,"DUPLICATE ID",IF(AND(L229&lt;&gt;"",L229&lt;&gt;"Yes",L229&lt;&gt;"No"),"CHECK ELIGIBILITY",IF(L229="No","INELIGIBLE","OK")))))))</x:f>
      </x:c>
    </x:row>
    <x:row r="230">
      <x:c r="A230" s="13"/>
      <x:c r="B230" s="13"/>
      <x:c r="C230" s="13"/>
      <x:c r="D230" s="13"/>
      <x:c r="E230" s="13"/>
      <x:c r="F230" s="13"/>
      <x:c r="G230" s="13"/>
      <x:c r="H230" s="13"/>
      <x:c r="I230" s="13"/>
      <x:c r="J230" s="13"/>
      <x:c r="K230" s="13"/>
      <x:c r="L230" s="13"/>
      <x:c r="M230" s="13"/>
      <x:c r="N230" s="13"/>
    </x:row>
  </x:sheetData>
  <x:dataValidations count="3">
    <x:dataValidation type="list" allowBlank="1" sqref="L30 L31 L32 L33 L34 L35 L36 L37 L38 L39 L40 L41 L42 L43 L44 L45 L46 L47 L48 L49 L50 L51 L52 L53 L54 L55 L56 L57 L58 L59 L60 L61 L62 L63 L64 L65 L66 L67 L68 L69 L70 L71 L72 L73 L74 L75 L76 L77 L78 L79 L80 L81 L82 L83 L84 L85 L86 L87 L88 L89 L90 L91 L92 L93 L94 L95 L96 L97 L98 L99 L100 L101 L102 L103 L104 L105 L106 L107 L108 L109 L110 L111 L112 L113 L114 L115 L116 L117 L118 L119 L120 L121 L122 L123 L124 L125 L126 L127 L128 L129 L130 L131 L132 L133 L134 L135 L136 L137 L138 L139 L140 L141 L142 L143 L144 L145 L146 L147 L148 L149 L150 L151 L152 L153 L154 L155 L156 L157 L158 L159 L160 L161 L162 L163 L164 L165 L166 L167 L168 L169 L170 L171 L172 L173 L174 L175 L176 L177 L178 L179 L180 L181 L182 L183 L184 L185 L186 L187 L188 L189 L190 L191 L192 L193 L194 L195 L196 L197 L198 L199 L200 L201 L202 L203 L204 L205 L206 L207 L208 L209 L210 L211 L212 L213 L214 L215 L216 L217 L218 L219 L220 L221 L222 L223 L224 L225 L226 L227 L228 L229">
      <x:formula1>"Sí,No"</x:formula1>
    </x:dataValidation>
    <x:dataValidation type="decimal" operator="between" sqref="K30:K229">
      <x:formula1>0</x:formula1>
      <x:formula2>1</x:formula2>
    </x:dataValidation>
    <x:dataValidation type="list" sqref="L30:L229">
      <x:formula1>"Yes,No"</x:formula1>
    </x:dataValidation>
  </x:dataValidations>
  <x:pageMargins left="0.7" right="0.7" top="0.75" bottom="0.75" header="0.3" footer="0.3"/>
  <x:drawing xmlns:r="http://schemas.openxmlformats.org/officeDocument/2006/relationships" r:id="Re1377382970349b9"/>
</x:worksheet>
</file>

<file path=xl/worksheets/sheet4.xml><?xml version="1.0" encoding="utf-8"?>
<x:worksheet xmlns:x="http://schemas.openxmlformats.org/spreadsheetml/2006/main">
  <x:sheetFormatPr baseColWidth="10" defaultColWidth="8.88671875" defaultRowHeight="14.399999618530273"/>
  <x:cols>
    <x:col min="1" max="1" width="25.77734375" style="2" customWidth="1"/>
    <x:col min="2" max="2" width="20.109375" style="2" customWidth="1"/>
    <x:col min="3" max="3" width="14" style="2" customWidth="1"/>
    <x:col min="4" max="4" width="23" style="2" hidden="0" customWidth="1"/>
    <x:col min="5" max="5" width="29" style="2" hidden="0" customWidth="1"/>
    <x:col min="6" max="6" width="16" style="2" customWidth="1"/>
    <x:col min="7" max="7" width="18" style="2" customWidth="1"/>
    <x:col min="8" max="9" width="16" style="2" customWidth="1"/>
    <x:col min="10" max="10" width="12" style="2" customWidth="1"/>
    <x:col min="11" max="11" width="14" style="2" customWidth="1"/>
    <x:col min="12" max="12" width="20" style="2" customWidth="1"/>
    <x:col min="13" max="14" width="16" style="2" customWidth="1"/>
    <x:col min="15" max="16384" width="8.88671875" style="2" customWidth="0"/>
    <x:col min="15" max="15" width="24" hidden="0" customWidth="1"/>
  </x:cols>
  <x:sheetData>
    <x:row r="1" ht="21">
      <x:c r="A1" s="26" t="str">
        <x:v>Model 2 - Margin</x:v>
      </x:c>
      <x:c r="B1" s="13"/>
      <x:c r="C1" s="13"/>
      <x:c r="D1" s="13"/>
      <x:c r="E1" s="13"/>
      <x:c r="F1" s="13"/>
      <x:c r="G1" s="13"/>
      <x:c r="H1" s="13"/>
      <x:c r="I1" s="13"/>
      <x:c r="J1" s="13"/>
      <x:c r="K1" s="13"/>
      <x:c r="L1" s="13"/>
      <x:c r="M1" s="13"/>
      <x:c r="N1" s="13"/>
    </x:row>
    <x:row r="2">
      <x:c r="A2" s="13"/>
      <x:c r="B2" s="13"/>
      <x:c r="C2" s="13"/>
      <x:c r="D2" s="13"/>
      <x:c r="E2" s="13"/>
      <x:c r="F2" s="13"/>
      <x:c r="G2" s="13"/>
      <x:c r="H2" s="13"/>
      <x:c r="I2" s="13"/>
      <x:c r="J2" s="13"/>
      <x:c r="K2" s="13"/>
      <x:c r="L2" s="13"/>
      <x:c r="M2" s="13"/>
      <x:c r="N2" s="13"/>
    </x:row>
    <x:row r="3" ht="15.600000381469727">
      <x:c r="A3" s="15" t="str">
        <x:v>Setup</x:v>
      </x:c>
      <x:c r="B3" s="13"/>
      <x:c r="C3" s="13"/>
      <x:c r="D3" s="13"/>
      <x:c r="E3" s="13"/>
      <x:c r="F3" s="13"/>
      <x:c r="G3" s="13"/>
      <x:c r="H3" s="13"/>
      <x:c r="I3" s="13"/>
      <x:c r="J3" s="13"/>
      <x:c r="K3" s="13"/>
      <x:c r="L3" s="13"/>
      <x:c r="M3" s="13"/>
      <x:c r="N3" s="13"/>
    </x:row>
    <x:row r="4">
      <x:c r="A4" s="17" t="str">
        <x:v>Company / Business Unit</x:v>
      </x:c>
      <x:c r="B4" s="14"/>
      <x:c r="C4" s="13"/>
      <x:c r="D4" s="13"/>
      <x:c r="E4" s="13"/>
      <x:c r="F4" s="13"/>
      <x:c r="G4" s="13"/>
      <x:c r="H4" s="13"/>
      <x:c r="I4" s="13"/>
      <x:c r="J4" s="13"/>
      <x:c r="K4" s="13"/>
      <x:c r="L4" s="13"/>
      <x:c r="M4" s="13"/>
      <x:c r="N4" s="13"/>
    </x:row>
    <x:row r="5">
      <x:c r="A5" s="17" t="str">
        <x:v>Period (month)</x:v>
      </x:c>
      <x:c r="B5" s="14"/>
      <x:c r="C5" s="13"/>
      <x:c r="D5" s="13"/>
      <x:c r="E5" s="13"/>
      <x:c r="F5" s="13"/>
      <x:c r="G5" s="13"/>
      <x:c r="H5" s="13"/>
      <x:c r="I5" s="13"/>
      <x:c r="J5" s="13"/>
      <x:c r="K5" s="13"/>
      <x:c r="L5" s="13"/>
      <x:c r="M5" s="13"/>
      <x:c r="N5" s="13"/>
    </x:row>
    <x:row r="6">
      <x:c r="A6" s="17" t="str">
        <x:v>Currency</x:v>
      </x:c>
      <x:c r="B6" s="14"/>
      <x:c r="C6" s="13"/>
      <x:c r="D6" s="13"/>
      <x:c r="E6" s="13"/>
      <x:c r="F6" s="13"/>
      <x:c r="G6" s="13"/>
      <x:c r="H6" s="13"/>
      <x:c r="I6" s="13"/>
      <x:c r="J6" s="13"/>
      <x:c r="K6" s="13"/>
      <x:c r="L6" s="13"/>
      <x:c r="M6" s="13"/>
      <x:c r="N6" s="13"/>
    </x:row>
    <x:row r="7">
      <x:c r="A7" s="13"/>
      <x:c r="B7" s="13"/>
      <x:c r="C7" s="13"/>
      <x:c r="D7" s="13"/>
      <x:c r="E7" s="13"/>
      <x:c r="F7" s="13"/>
      <x:c r="G7" s="13"/>
      <x:c r="H7" s="13"/>
      <x:c r="I7" s="13"/>
      <x:c r="J7" s="13"/>
      <x:c r="K7" s="13"/>
      <x:c r="L7" s="13"/>
      <x:c r="M7" s="13"/>
      <x:c r="N7" s="13"/>
    </x:row>
    <x:row r="8" ht="41.400001525878906">
      <x:c r="A8" s="27" t="str">
        <x:v>Recommended workflow: Pool → Parameters → Sales Log → CONTROL.</x:v>
      </x:c>
      <x:c r="B8" s="13"/>
      <x:c r="C8" s="13"/>
      <x:c r="D8" s="13"/>
      <x:c r="E8" s="13"/>
      <x:c r="F8" s="13"/>
      <x:c r="G8" s="13"/>
      <x:c r="H8" s="13"/>
      <x:c r="I8" s="13"/>
      <x:c r="J8" s="13"/>
      <x:c r="K8" s="13"/>
      <x:c r="L8" s="13"/>
      <x:c r="M8" s="13"/>
      <x:c r="N8" s="13"/>
    </x:row>
    <x:row r="9">
      <x:c r="A9" s="13"/>
      <x:c r="B9" s="13"/>
      <x:c r="C9" s="13"/>
      <x:c r="D9" s="13"/>
      <x:c r="E9" s="13"/>
      <x:c r="F9" s="13"/>
      <x:c r="G9" s="13"/>
      <x:c r="H9" s="13"/>
      <x:c r="I9" s="13"/>
      <x:c r="J9" s="13"/>
      <x:c r="K9" s="13"/>
      <x:c r="L9" s="13"/>
      <x:c r="M9" s="13"/>
      <x:c r="N9" s="13"/>
    </x:row>
    <x:row r="10" ht="15.600000381469727">
      <x:c r="A10" s="15" t="str">
        <x:v>Commission Pool (limit)</x:v>
      </x:c>
      <x:c r="B10" s="13"/>
      <x:c r="C10" s="13"/>
      <x:c r="D10" s="15" t="str">
        <x:v>CONTROL</x:v>
      </x:c>
      <x:c r="E10" s="13"/>
      <x:c r="F10" s="13"/>
      <x:c r="G10" s="13"/>
      <x:c r="H10" s="13"/>
      <x:c r="I10" s="13"/>
      <x:c r="J10" s="13"/>
      <x:c r="K10" s="13"/>
      <x:c r="L10" s="13"/>
      <x:c r="M10" s="13"/>
      <x:c r="N10" s="13"/>
    </x:row>
    <x:row r="11" ht="28.799999237060547">
      <x:c r="A11" s="17" t="str">
        <x:v>Total sales (excluding tax)</x:v>
      </x:c>
      <x:c r="B11" s="16">
        <x:v>100000</x:v>
      </x:c>
      <x:c r="C11" s="13"/>
      <x:c r="D11" s="17" t="str">
        <x:v>Total Commissions</x:v>
      </x:c>
      <x:c r="E11" s="18" t="n">
        <x:f>SUM($N$30:$N$229)</x:f>
        <x:v>80</x:v>
      </x:c>
      <x:c r="F11" s="13"/>
      <x:c r="G11" s="13"/>
      <x:c r="H11" s="13"/>
      <x:c r="I11" s="13"/>
      <x:c r="J11" s="13"/>
      <x:c r="K11" s="13"/>
      <x:c r="L11" s="13"/>
      <x:c r="M11" s="13"/>
      <x:c r="N11" s="13"/>
    </x:row>
    <x:row r="12">
      <x:c r="A12" s="17" t="str">
        <x:v>COGS / Total Cost</x:v>
      </x:c>
      <x:c r="B12" s="16">
        <x:v>65000</x:v>
      </x:c>
      <x:c r="C12" s="13"/>
      <x:c r="D12" s="17" t="str">
        <x:v>Payable Pool</x:v>
      </x:c>
      <x:c r="E12" s="18" t="n">
        <x:f>B20</x:f>
        <x:v>5000</x:v>
      </x:c>
      <x:c r="F12" s="13"/>
      <x:c r="G12" s="13"/>
      <x:c r="H12" s="13"/>
      <x:c r="I12" s="13"/>
      <x:c r="J12" s="13"/>
      <x:c r="K12" s="13"/>
      <x:c r="L12" s="13"/>
      <x:c r="M12" s="13"/>
      <x:c r="N12" s="13"/>
    </x:row>
    <x:row r="13">
      <x:c r="A13" s="17" t="str">
        <x:v>Gross Profit</x:v>
      </x:c>
      <x:c r="B13" s="18" t="n">
        <x:f>B11-B12</x:f>
        <x:v>35000</x:v>
      </x:c>
      <x:c r="C13" s="13"/>
      <x:c r="D13" s="17" t="str">
        <x:v>Exceeds Pool?</x:v>
      </x:c>
      <x:c r="E13" s="19" t="str">
        <x:f>IF(E11&gt;E12,"YES — REVIEW","NO")</x:f>
        <x:v>NO</x:v>
      </x:c>
      <x:c r="F13" s="13"/>
      <x:c r="G13" s="13"/>
      <x:c r="H13" s="13"/>
      <x:c r="I13" s="13"/>
      <x:c r="J13" s="13"/>
      <x:c r="K13" s="13"/>
      <x:c r="L13" s="13"/>
      <x:c r="M13" s="13"/>
      <x:c r="N13" s="13"/>
    </x:row>
    <x:row r="14">
      <x:c r="A14" s="17" t="str">
        <x:v>Variable Costs</x:v>
      </x:c>
      <x:c r="B14" s="16">
        <x:v>3000</x:v>
      </x:c>
      <x:c r="C14" s="13"/>
      <x:c r="D14" s="13" t="str">
        <x:v>Input checks</x:v>
      </x:c>
      <x:c r="E14" s="13" t="n">
        <x:f>COUNTIF(O30:O229,"MISSING INFO")+COUNTIF(O30:O229,"CHECK INPUTS")+COUNTIF(O30:O229,"DUPLICATE ID")+COUNTIF(O30:O229,"CHECK ELIGIBILITY")</x:f>
        <x:v>0</x:v>
      </x:c>
      <x:c r="F14" s="13"/>
      <x:c r="G14" s="13"/>
      <x:c r="H14" s="13"/>
      <x:c r="I14" s="13"/>
      <x:c r="J14" s="13"/>
      <x:c r="K14" s="13"/>
      <x:c r="L14" s="13"/>
      <x:c r="M14" s="13"/>
      <x:c r="N14" s="13"/>
    </x:row>
    <x:row r="15">
      <x:c r="A15" s="17" t="str">
        <x:v>Allocated Fixed Costs</x:v>
      </x:c>
      <x:c r="B15" s="16">
        <x:v>25000</x:v>
      </x:c>
      <x:c r="C15" s="13"/>
      <x:c r="D15" s="13" t="str">
        <x:v>Blocked / ineligible</x:v>
      </x:c>
      <x:c r="E15" s="13" t="n">
        <x:f>COUNTIF(O30:O229,"INELIGIBLE")</x:f>
        <x:v>0</x:v>
      </x:c>
      <x:c r="F15" s="13"/>
      <x:c r="G15" s="13"/>
      <x:c r="H15" s="13"/>
      <x:c r="I15" s="13"/>
      <x:c r="J15" s="13"/>
      <x:c r="K15" s="13"/>
      <x:c r="L15" s="13"/>
      <x:c r="M15" s="13"/>
      <x:c r="N15" s="13"/>
    </x:row>
    <x:row r="16">
      <x:c r="A16" s="17" t="str">
        <x:v>Target Profit</x:v>
      </x:c>
      <x:c r="B16" s="16">
        <x:v>2000</x:v>
      </x:c>
      <x:c r="C16" s="13"/>
      <x:c r="D16" s="13" t="str">
        <x:v>Plan status</x:v>
      </x:c>
      <x:c r="E16" s="13" t="str">
        <x:f>IF(OR(OR(NOT(ISNUMBER(B11)),NOT(ISNUMBER(B12)),NOT(ISNUMBER(B14)),NOT(ISNUMBER(B15)),NOT(ISNUMBER(B16)),MIN(B11,B12,B14,B15,B16)&lt;0),OR(AND(B18&lt;&gt;"",OR(NOT(ISNUMBER(B18)),B18&lt;0,B18&gt;1)),AND(B19&lt;&gt;"",OR(NOT(ISNUMBER(B19)),B19&lt;0,B19&gt;1))),B17&lt;0,OR(NOT(ISNUMBER(B23)),B23&lt;0,B23&gt;1),E14&gt;0),"REVIEW — DO NOT PAY",IF(E11&gt;E12,"EXCEEDS POOL — DO NOT PAY","READY FOR REVIEW"))</x:f>
        <x:v>READY FOR REVIEW</x:v>
      </x:c>
      <x:c r="F16" s="13"/>
      <x:c r="G16" s="13"/>
      <x:c r="H16" s="13"/>
      <x:c r="I16" s="13"/>
      <x:c r="J16" s="13"/>
      <x:c r="K16" s="13"/>
      <x:c r="L16" s="13"/>
      <x:c r="M16" s="13"/>
      <x:c r="N16" s="13"/>
    </x:row>
    <x:row r="17">
      <x:c r="A17" s="17" t="str">
        <x:v>Available Pool</x:v>
      </x:c>
      <x:c r="B17" s="18" t="n">
        <x:f>B13-B14-(B15+B16)</x:f>
        <x:v>5000</x:v>
      </x:c>
      <x:c r="C17" s="13"/>
      <x:c r="D17" s="13"/>
      <x:c r="E17" s="13"/>
      <x:c r="F17" s="13"/>
      <x:c r="G17" s="13"/>
      <x:c r="H17" s="13"/>
      <x:c r="I17" s="13"/>
      <x:c r="J17" s="13"/>
      <x:c r="K17" s="13"/>
      <x:c r="L17" s="13"/>
      <x:c r="M17" s="13"/>
      <x:c r="N17" s="13"/>
    </x:row>
    <x:row r="18">
      <x:c r="A18" s="17" t="str">
        <x:v>Collected in period (B2B) %</x:v>
      </x:c>
      <x:c r="B18" s="20">
        <x:v>1</x:v>
      </x:c>
      <x:c r="C18" s="13"/>
      <x:c r="D18" s="13"/>
      <x:c r="E18" s="13"/>
      <x:c r="F18" s="13"/>
      <x:c r="G18" s="13"/>
      <x:c r="H18" s="13"/>
      <x:c r="I18" s="13"/>
      <x:c r="J18" s="13"/>
      <x:c r="K18" s="13"/>
      <x:c r="L18" s="13"/>
      <x:c r="M18" s="13"/>
      <x:c r="N18" s="13"/>
    </x:row>
    <x:row r="19" ht="28.799999237060547">
      <x:c r="A19" s="17" t="str">
        <x:v>Eligible after X days (subscriptions) %</x:v>
      </x:c>
      <x:c r="B19" s="20">
        <x:v>1</x:v>
      </x:c>
      <x:c r="C19" s="13"/>
      <x:c r="D19" s="13"/>
      <x:c r="E19" s="13"/>
      <x:c r="F19" s="13"/>
      <x:c r="G19" s="13"/>
      <x:c r="H19" s="13"/>
      <x:c r="I19" s="13"/>
      <x:c r="J19" s="13"/>
      <x:c r="K19" s="13"/>
      <x:c r="L19" s="13"/>
      <x:c r="M19" s="13"/>
      <x:c r="N19" s="13"/>
    </x:row>
    <x:row r="20">
      <x:c r="A20" s="17" t="str">
        <x:v>Payable Pool (after controls)</x:v>
      </x:c>
      <x:c r="B20" s="21" t="n">
        <x:f>B17*IF(B18="",1,B18)*IF(B19="",1,B19)</x:f>
        <x:v>5000</x:v>
      </x:c>
      <x:c r="C20" s="13"/>
      <x:c r="D20" s="13"/>
      <x:c r="E20" s="13"/>
      <x:c r="F20" s="13"/>
      <x:c r="G20" s="13"/>
      <x:c r="H20" s="13"/>
      <x:c r="I20" s="13"/>
      <x:c r="J20" s="13"/>
      <x:c r="K20" s="13"/>
      <x:c r="L20" s="13"/>
      <x:c r="M20" s="13"/>
      <x:c r="N20" s="13"/>
    </x:row>
    <x:row r="21">
      <x:c r="A21" s="13"/>
      <x:c r="B21" s="13"/>
      <x:c r="C21" s="13"/>
      <x:c r="D21" s="13"/>
      <x:c r="E21" s="13"/>
      <x:c r="F21" s="13"/>
      <x:c r="G21" s="13"/>
      <x:c r="H21" s="13"/>
      <x:c r="I21" s="13"/>
      <x:c r="J21" s="13"/>
      <x:c r="K21" s="13"/>
      <x:c r="L21" s="13"/>
      <x:c r="M21" s="13"/>
      <x:c r="N21" s="13"/>
    </x:row>
    <x:row r="22" ht="15.600000381469727">
      <x:c r="A22" s="15" t="str">
        <x:v>Model Parameters</x:v>
      </x:c>
      <x:c r="B22" s="13"/>
      <x:c r="C22" s="13"/>
      <x:c r="D22" s="13"/>
      <x:c r="E22" s="13"/>
      <x:c r="F22" s="13"/>
      <x:c r="G22" s="13"/>
      <x:c r="H22" s="13"/>
      <x:c r="I22" s="13"/>
      <x:c r="J22" s="13"/>
      <x:c r="K22" s="13"/>
      <x:c r="L22" s="13"/>
      <x:c r="M22" s="13"/>
      <x:c r="N22" s="13"/>
    </x:row>
    <x:row r="23">
      <x:c r="A23" s="17" t="str">
        <x:v>Commission rate on gross margin</x:v>
      </x:c>
      <x:c r="B23" s="20">
        <x:v>0.1</x:v>
      </x:c>
      <x:c r="C23" s="13"/>
      <x:c r="D23" s="13"/>
      <x:c r="E23" s="13"/>
      <x:c r="F23" s="13"/>
      <x:c r="G23" s="13"/>
      <x:c r="H23" s="13"/>
      <x:c r="I23" s="13"/>
      <x:c r="J23" s="13"/>
      <x:c r="K23" s="13"/>
      <x:c r="L23" s="13"/>
      <x:c r="M23" s="13"/>
      <x:c r="N23" s="13"/>
    </x:row>
    <x:row r="24">
      <x:c r="A24" s="13"/>
      <x:c r="B24" s="13"/>
      <x:c r="C24" s="13"/>
      <x:c r="D24" s="13"/>
      <x:c r="E24" s="13"/>
      <x:c r="F24" s="13"/>
      <x:c r="G24" s="13"/>
      <x:c r="H24" s="13"/>
      <x:c r="I24" s="13"/>
      <x:c r="J24" s="13"/>
      <x:c r="K24" s="13"/>
      <x:c r="L24" s="13"/>
      <x:c r="M24" s="13"/>
      <x:c r="N24" s="13"/>
    </x:row>
    <x:row r="25">
      <x:c r="A25" s="13"/>
      <x:c r="B25" s="13"/>
      <x:c r="C25" s="13"/>
      <x:c r="D25" s="13"/>
      <x:c r="E25" s="13"/>
      <x:c r="F25" s="13"/>
      <x:c r="G25" s="13"/>
      <x:c r="H25" s="13"/>
      <x:c r="I25" s="13"/>
      <x:c r="J25" s="13"/>
      <x:c r="K25" s="13"/>
      <x:c r="L25" s="13"/>
      <x:c r="M25" s="13"/>
      <x:c r="N25" s="13"/>
    </x:row>
    <x:row r="26" ht="15.600000381469727">
      <x:c r="A26" s="15" t="str">
        <x:v>Sales Log — one row per sale, order or invoice</x:v>
      </x:c>
      <x:c r="B26" s="13"/>
      <x:c r="C26" s="13"/>
      <x:c r="D26" s="13"/>
      <x:c r="E26" s="13"/>
      <x:c r="F26" s="13"/>
      <x:c r="G26" s="13"/>
      <x:c r="H26" s="13"/>
      <x:c r="I26" s="13"/>
      <x:c r="J26" s="13"/>
      <x:c r="K26" s="13"/>
      <x:c r="L26" s="13"/>
      <x:c r="M26" s="13"/>
      <x:c r="N26" s="13"/>
    </x:row>
    <x:row r="27" ht="55.20000076293945">
      <x:c r="A27" s="27" t="str">
        <x:v>Credit notes reduce sales in the current period. Clawbacks reverse previously paid commissions in a later period.</x:v>
      </x:c>
      <x:c r="B27" s="13"/>
      <x:c r="C27" s="13"/>
      <x:c r="D27" s="13"/>
      <x:c r="E27" s="13"/>
      <x:c r="F27" s="13"/>
      <x:c r="G27" s="13"/>
      <x:c r="H27" s="13"/>
      <x:c r="I27" s="13"/>
      <x:c r="J27" s="13"/>
      <x:c r="K27" s="13"/>
      <x:c r="L27" s="13"/>
      <x:c r="M27" s="13"/>
      <x:c r="N27" s="13"/>
    </x:row>
    <x:row r="28">
      <x:c r="A28" s="13"/>
      <x:c r="B28" s="13"/>
      <x:c r="C28" s="13"/>
      <x:c r="D28" s="13"/>
      <x:c r="E28" s="13"/>
      <x:c r="F28" s="13"/>
      <x:c r="G28" s="13"/>
      <x:c r="H28" s="13"/>
      <x:c r="I28" s="13"/>
      <x:c r="J28" s="13"/>
      <x:c r="K28" s="13"/>
      <x:c r="L28" s="13"/>
      <x:c r="M28" s="13"/>
      <x:c r="N28" s="13"/>
    </x:row>
    <x:row r="29" ht="28.799999237060547">
      <x:c r="A29" s="28" t="str">
        <x:v>Date</x:v>
      </x:c>
      <x:c r="B29" s="28" t="str">
        <x:v>Sales Rep</x:v>
      </x:c>
      <x:c r="C29" s="28" t="str">
        <x:v>Channel</x:v>
      </x:c>
      <x:c r="D29" s="28" t="str">
        <x:v>Transaction ID</x:v>
      </x:c>
      <x:c r="E29" s="28" t="str">
        <x:v>Net Sales</x:v>
      </x:c>
      <x:c r="F29" s="28" t="str">
        <x:v>Credit Note</x:v>
      </x:c>
      <x:c r="G29" s="28" t="str">
        <x:v>Commissionable Sales</x:v>
      </x:c>
      <x:c r="H29" s="28" t="str">
        <x:v>COGS</x:v>
      </x:c>
      <x:c r="I29" s="28" t="str">
        <x:v>Gross Margin</x:v>
      </x:c>
      <x:c r="J29" s="28" t="str">
        <x:v>Margin %</x:v>
      </x:c>
      <x:c r="K29" s="28" t="str">
        <x:v>% Collected (B2B)</x:v>
      </x:c>
      <x:c r="L29" s="28" t="str">
        <x:v>Active after X days (Yes/No)</x:v>
      </x:c>
      <x:c r="M29" s="28" t="str">
        <x:v>Clawback Adjustment</x:v>
      </x:c>
      <x:c r="N29" s="28" t="str">
        <x:v>Commission</x:v>
      </x:c>
      <x:c r="O29" t="str">
        <x:v>Validation / Action</x:v>
      </x:c>
    </x:row>
    <x:row r="30">
      <x:c r="A30" s="14" t="s">
        <x:v>0</x:v>
      </x:c>
      <x:c r="B30" s="14" t="str">
        <x:v>V001 - Ana Perez</x:v>
      </x:c>
      <x:c r="C30" s="14" t="str">
        <x:v>Ecommerce</x:v>
      </x:c>
      <x:c r="D30" s="14" t="s">
        <x:v>6</x:v>
      </x:c>
      <x:c r="E30" s="22">
        <x:v>1000</x:v>
      </x:c>
      <x:c r="F30" s="22">
        <x:v>0</x:v>
      </x:c>
      <x:c r="G30" s="18" t="n">
        <x:f t="shared" ref="G30:G61" si="0">E30-F30</x:f>
        <x:v>1000</x:v>
      </x:c>
      <x:c r="H30" s="22">
        <x:v>700</x:v>
      </x:c>
      <x:c r="I30" s="18" t="n">
        <x:f t="shared" ref="I30:I61" si="1">G30-H30</x:f>
        <x:v>300</x:v>
      </x:c>
      <x:c r="J30" s="23" t="n">
        <x:f t="shared" ref="J30:J61" si="2">IF(G30=0,0,I30/G30)</x:f>
        <x:v>0.3</x:v>
      </x:c>
      <x:c r="K30" s="24">
        <x:v>1</x:v>
      </x:c>
      <x:c r="L30" s="14" t="str">
        <x:v>Yes</x:v>
      </x:c>
      <x:c r="M30" s="22">
        <x:v>0</x:v>
      </x:c>
      <x:c r="N30" s="25" t="n">
        <x:f t="shared" ref="N30:N61" si="3">IF(O30="","",IF(O30="OK",IF(L30="No",0,(I30*$B$23)*IF(K30="",1,K30) + M30) ,0))</x:f>
        <x:v>30</x:v>
      </x:c>
      <x:c r="O30" t="str">
        <x:f>IF(COUNTA(A30:F30,H30,K30:M30)=0,"",IF(OR(A30="",B30="",D30="",E30="",H30=""),"MISSING INFO",IF(OR(NOT(ISNUMBER(E30)),NOT(ISNUMBER(F30)),NOT(ISNUMBER(H30)),AND(K30&lt;&gt;"",NOT(ISNUMBER(K30))),AND(M30&lt;&gt;"",NOT(ISNUMBER(M30)))), "CHECK INPUTS",IF(OR(E30&lt;=0,F30&lt;0,F30&gt;E30,H30&lt;0,H30&gt;E30-F30,AND(K30&lt;&gt;"",OR(K30&lt;0,K30&gt;1)),AND(M30&lt;&gt;"",M30&gt;0)), "CHECK INPUTS",IF(COUNTIF($D$30:$D$229,D30)&gt;1,"DUPLICATE ID",IF(AND(L30&lt;&gt;"",L30&lt;&gt;"Yes",L30&lt;&gt;"No"),"CHECK ELIGIBILITY",IF(L30="No","INELIGIBLE","OK")))))))</x:f>
        <x:v>OK</x:v>
      </x:c>
    </x:row>
    <x:row r="31">
      <x:c r="A31" s="14" t="s">
        <x:v>2</x:v>
      </x:c>
      <x:c r="B31" s="14" t="str">
        <x:v>V001 - Ana Perez</x:v>
      </x:c>
      <x:c r="C31" s="14" t="str">
        <x:v>Ecommerce</x:v>
      </x:c>
      <x:c r="D31" s="14" t="s">
        <x:v>7</x:v>
      </x:c>
      <x:c r="E31" s="22">
        <x:v>900</x:v>
      </x:c>
      <x:c r="F31" s="22">
        <x:v>0</x:v>
      </x:c>
      <x:c r="G31" s="18" t="n">
        <x:f t="shared" si="0">E31-F31</x:f>
        <x:v>900</x:v>
      </x:c>
      <x:c r="H31" s="22">
        <x:v>700</x:v>
      </x:c>
      <x:c r="I31" s="18" t="n">
        <x:f t="shared" si="1">G31-H31</x:f>
        <x:v>200</x:v>
      </x:c>
      <x:c r="J31" s="23" t="n">
        <x:f t="shared" si="2">IF(G31=0,0,I31/G31)</x:f>
        <x:v>0.2222222222222222</x:v>
      </x:c>
      <x:c r="K31" s="24">
        <x:v>1</x:v>
      </x:c>
      <x:c r="L31" s="14" t="str">
        <x:v>Yes</x:v>
      </x:c>
      <x:c r="M31" s="22">
        <x:v>0</x:v>
      </x:c>
      <x:c r="N31" s="25" t="n">
        <x:f t="shared" si="3">IF(O31="","",IF(O31="OK",IF(L31="No",0,(I31*$B$23)*IF(K31="",1,K31) + M31) ,0))</x:f>
        <x:v>20</x:v>
      </x:c>
      <x:c r="O31" t="str">
        <x:f>IF(COUNTA(A31:F31,H31,K31:M31)=0,"",IF(OR(A31="",B31="",D31="",E31="",H31=""),"MISSING INFO",IF(OR(NOT(ISNUMBER(E31)),NOT(ISNUMBER(F31)),NOT(ISNUMBER(H31)),AND(K31&lt;&gt;"",NOT(ISNUMBER(K31))),AND(M31&lt;&gt;"",NOT(ISNUMBER(M31)))), "CHECK INPUTS",IF(OR(E31&lt;=0,F31&lt;0,F31&gt;E31,H31&lt;0,H31&gt;E31-F31,AND(K31&lt;&gt;"",OR(K31&lt;0,K31&gt;1)),AND(M31&lt;&gt;"",M31&gt;0)), "CHECK INPUTS",IF(COUNTIF($D$30:$D$229,D31)&gt;1,"DUPLICATE ID",IF(AND(L31&lt;&gt;"",L31&lt;&gt;"Yes",L31&lt;&gt;"No"),"CHECK ELIGIBILITY",IF(L31="No","INELIGIBLE","OK")))))))</x:f>
        <x:v>OK</x:v>
      </x:c>
    </x:row>
    <x:row r="32">
      <x:c r="A32" s="14" t="s">
        <x:v>4</x:v>
      </x:c>
      <x:c r="B32" s="14" t="str">
        <x:v>V002 - Luis Gomez</x:v>
      </x:c>
      <x:c r="C32" s="14" t="str">
        <x:v>Ecommerce</x:v>
      </x:c>
      <x:c r="D32" s="14" t="s">
        <x:v>8</x:v>
      </x:c>
      <x:c r="E32" s="22">
        <x:v>1500</x:v>
      </x:c>
      <x:c r="F32" s="22">
        <x:v>0</x:v>
      </x:c>
      <x:c r="G32" s="18" t="n">
        <x:f t="shared" si="0">E32-F32</x:f>
        <x:v>1500</x:v>
      </x:c>
      <x:c r="H32" s="22">
        <x:v>1200</x:v>
      </x:c>
      <x:c r="I32" s="18" t="n">
        <x:f t="shared" si="1">G32-H32</x:f>
        <x:v>300</x:v>
      </x:c>
      <x:c r="J32" s="23" t="n">
        <x:f t="shared" si="2">IF(G32=0,0,I32/G32)</x:f>
        <x:v>0.2</x:v>
      </x:c>
      <x:c r="K32" s="24">
        <x:v>1</x:v>
      </x:c>
      <x:c r="L32" s="14" t="str">
        <x:v>Yes</x:v>
      </x:c>
      <x:c r="M32" s="22">
        <x:v>0</x:v>
      </x:c>
      <x:c r="N32" s="25" t="n">
        <x:f t="shared" si="3">IF(O32="","",IF(O32="OK",IF(L32="No",0,(I32*$B$23)*IF(K32="",1,K32) + M32) ,0))</x:f>
        <x:v>30</x:v>
      </x:c>
      <x:c r="O32" t="str">
        <x:f>IF(COUNTA(A32:F32,H32,K32:M32)=0,"",IF(OR(A32="",B32="",D32="",E32="",H32=""),"MISSING INFO",IF(OR(NOT(ISNUMBER(E32)),NOT(ISNUMBER(F32)),NOT(ISNUMBER(H32)),AND(K32&lt;&gt;"",NOT(ISNUMBER(K32))),AND(M32&lt;&gt;"",NOT(ISNUMBER(M32)))), "CHECK INPUTS",IF(OR(E32&lt;=0,F32&lt;0,F32&gt;E32,H32&lt;0,H32&gt;E32-F32,AND(K32&lt;&gt;"",OR(K32&lt;0,K32&gt;1)),AND(M32&lt;&gt;"",M32&gt;0)), "CHECK INPUTS",IF(COUNTIF($D$30:$D$229,D32)&gt;1,"DUPLICATE ID",IF(AND(L32&lt;&gt;"",L32&lt;&gt;"Yes",L32&lt;&gt;"No"),"CHECK ELIGIBILITY",IF(L32="No","INELIGIBLE","OK")))))))</x:f>
        <x:v>OK</x:v>
      </x:c>
    </x:row>
    <x:row r="33">
      <x:c r="A33" s="14"/>
      <x:c r="B33" s="14"/>
      <x:c r="C33" s="14"/>
      <x:c r="D33" s="14"/>
      <x:c r="E33" s="22"/>
      <x:c r="F33" s="22"/>
      <x:c r="G33" s="18" t="n">
        <x:f t="shared" si="0">E33-F33</x:f>
        <x:v>0</x:v>
      </x:c>
      <x:c r="H33" s="22"/>
      <x:c r="I33" s="18" t="n">
        <x:f t="shared" si="1">G33-H33</x:f>
        <x:v>0</x:v>
      </x:c>
      <x:c r="J33" s="23" t="n">
        <x:f t="shared" si="2">IF(G33=0,0,I33/G33)</x:f>
        <x:v>0</x:v>
      </x:c>
      <x:c r="K33" s="24"/>
      <x:c r="L33" s="14"/>
      <x:c r="M33" s="22"/>
      <x:c r="N33" s="25" t="str">
        <x:f t="shared" si="3">IF(O33="","",IF(O33="OK",IF(L33="No",0,(I33*$B$23)*IF(K33="",1,K33) + M33) ,0))</x:f>
      </x:c>
      <x:c r="O33" t="str">
        <x:f>IF(COUNTA(A33:F33,H33,K33:M33)=0,"",IF(OR(A33="",B33="",D33="",E33="",H33=""),"MISSING INFO",IF(OR(NOT(ISNUMBER(E33)),NOT(ISNUMBER(F33)),NOT(ISNUMBER(H33)),AND(K33&lt;&gt;"",NOT(ISNUMBER(K33))),AND(M33&lt;&gt;"",NOT(ISNUMBER(M33)))), "CHECK INPUTS",IF(OR(E33&lt;=0,F33&lt;0,F33&gt;E33,H33&lt;0,H33&gt;E33-F33,AND(K33&lt;&gt;"",OR(K33&lt;0,K33&gt;1)),AND(M33&lt;&gt;"",M33&gt;0)), "CHECK INPUTS",IF(COUNTIF($D$30:$D$229,D33)&gt;1,"DUPLICATE ID",IF(AND(L33&lt;&gt;"",L33&lt;&gt;"Yes",L33&lt;&gt;"No"),"CHECK ELIGIBILITY",IF(L33="No","INELIGIBLE","OK")))))))</x:f>
      </x:c>
    </x:row>
    <x:row r="34">
      <x:c r="A34" s="14"/>
      <x:c r="B34" s="14"/>
      <x:c r="C34" s="14"/>
      <x:c r="D34" s="14"/>
      <x:c r="E34" s="22"/>
      <x:c r="F34" s="22"/>
      <x:c r="G34" s="18" t="n">
        <x:f t="shared" si="0">E34-F34</x:f>
        <x:v>0</x:v>
      </x:c>
      <x:c r="H34" s="22"/>
      <x:c r="I34" s="18" t="n">
        <x:f t="shared" si="1">G34-H34</x:f>
        <x:v>0</x:v>
      </x:c>
      <x:c r="J34" s="23" t="n">
        <x:f t="shared" si="2">IF(G34=0,0,I34/G34)</x:f>
        <x:v>0</x:v>
      </x:c>
      <x:c r="K34" s="24"/>
      <x:c r="L34" s="14"/>
      <x:c r="M34" s="22"/>
      <x:c r="N34" s="25" t="str">
        <x:f t="shared" si="3">IF(O34="","",IF(O34="OK",IF(L34="No",0,(I34*$B$23)*IF(K34="",1,K34) + M34) ,0))</x:f>
      </x:c>
      <x:c r="O34" t="str">
        <x:f>IF(COUNTA(A34:F34,H34,K34:M34)=0,"",IF(OR(A34="",B34="",D34="",E34="",H34=""),"MISSING INFO",IF(OR(NOT(ISNUMBER(E34)),NOT(ISNUMBER(F34)),NOT(ISNUMBER(H34)),AND(K34&lt;&gt;"",NOT(ISNUMBER(K34))),AND(M34&lt;&gt;"",NOT(ISNUMBER(M34)))), "CHECK INPUTS",IF(OR(E34&lt;=0,F34&lt;0,F34&gt;E34,H34&lt;0,H34&gt;E34-F34,AND(K34&lt;&gt;"",OR(K34&lt;0,K34&gt;1)),AND(M34&lt;&gt;"",M34&gt;0)), "CHECK INPUTS",IF(COUNTIF($D$30:$D$229,D34)&gt;1,"DUPLICATE ID",IF(AND(L34&lt;&gt;"",L34&lt;&gt;"Yes",L34&lt;&gt;"No"),"CHECK ELIGIBILITY",IF(L34="No","INELIGIBLE","OK")))))))</x:f>
      </x:c>
    </x:row>
    <x:row r="35">
      <x:c r="A35" s="14"/>
      <x:c r="B35" s="14"/>
      <x:c r="C35" s="14"/>
      <x:c r="D35" s="14"/>
      <x:c r="E35" s="22"/>
      <x:c r="F35" s="22"/>
      <x:c r="G35" s="18" t="n">
        <x:f t="shared" si="0">E35-F35</x:f>
        <x:v>0</x:v>
      </x:c>
      <x:c r="H35" s="22"/>
      <x:c r="I35" s="18" t="n">
        <x:f t="shared" si="1">G35-H35</x:f>
        <x:v>0</x:v>
      </x:c>
      <x:c r="J35" s="23" t="n">
        <x:f t="shared" si="2">IF(G35=0,0,I35/G35)</x:f>
        <x:v>0</x:v>
      </x:c>
      <x:c r="K35" s="24"/>
      <x:c r="L35" s="14"/>
      <x:c r="M35" s="22"/>
      <x:c r="N35" s="25" t="str">
        <x:f t="shared" si="3">IF(O35="","",IF(O35="OK",IF(L35="No",0,(I35*$B$23)*IF(K35="",1,K35) + M35) ,0))</x:f>
      </x:c>
      <x:c r="O35" t="str">
        <x:f>IF(COUNTA(A35:F35,H35,K35:M35)=0,"",IF(OR(A35="",B35="",D35="",E35="",H35=""),"MISSING INFO",IF(OR(NOT(ISNUMBER(E35)),NOT(ISNUMBER(F35)),NOT(ISNUMBER(H35)),AND(K35&lt;&gt;"",NOT(ISNUMBER(K35))),AND(M35&lt;&gt;"",NOT(ISNUMBER(M35)))), "CHECK INPUTS",IF(OR(E35&lt;=0,F35&lt;0,F35&gt;E35,H35&lt;0,H35&gt;E35-F35,AND(K35&lt;&gt;"",OR(K35&lt;0,K35&gt;1)),AND(M35&lt;&gt;"",M35&gt;0)), "CHECK INPUTS",IF(COUNTIF($D$30:$D$229,D35)&gt;1,"DUPLICATE ID",IF(AND(L35&lt;&gt;"",L35&lt;&gt;"Yes",L35&lt;&gt;"No"),"CHECK ELIGIBILITY",IF(L35="No","INELIGIBLE","OK")))))))</x:f>
      </x:c>
    </x:row>
    <x:row r="36">
      <x:c r="A36" s="14"/>
      <x:c r="B36" s="14"/>
      <x:c r="C36" s="14"/>
      <x:c r="D36" s="14"/>
      <x:c r="E36" s="22"/>
      <x:c r="F36" s="22"/>
      <x:c r="G36" s="18" t="n">
        <x:f t="shared" si="0">E36-F36</x:f>
        <x:v>0</x:v>
      </x:c>
      <x:c r="H36" s="22"/>
      <x:c r="I36" s="18" t="n">
        <x:f t="shared" si="1">G36-H36</x:f>
        <x:v>0</x:v>
      </x:c>
      <x:c r="J36" s="23" t="n">
        <x:f t="shared" si="2">IF(G36=0,0,I36/G36)</x:f>
        <x:v>0</x:v>
      </x:c>
      <x:c r="K36" s="24"/>
      <x:c r="L36" s="14"/>
      <x:c r="M36" s="22"/>
      <x:c r="N36" s="25" t="str">
        <x:f t="shared" si="3">IF(O36="","",IF(O36="OK",IF(L36="No",0,(I36*$B$23)*IF(K36="",1,K36) + M36) ,0))</x:f>
      </x:c>
      <x:c r="O36" t="str">
        <x:f>IF(COUNTA(A36:F36,H36,K36:M36)=0,"",IF(OR(A36="",B36="",D36="",E36="",H36=""),"MISSING INFO",IF(OR(NOT(ISNUMBER(E36)),NOT(ISNUMBER(F36)),NOT(ISNUMBER(H36)),AND(K36&lt;&gt;"",NOT(ISNUMBER(K36))),AND(M36&lt;&gt;"",NOT(ISNUMBER(M36)))), "CHECK INPUTS",IF(OR(E36&lt;=0,F36&lt;0,F36&gt;E36,H36&lt;0,H36&gt;E36-F36,AND(K36&lt;&gt;"",OR(K36&lt;0,K36&gt;1)),AND(M36&lt;&gt;"",M36&gt;0)), "CHECK INPUTS",IF(COUNTIF($D$30:$D$229,D36)&gt;1,"DUPLICATE ID",IF(AND(L36&lt;&gt;"",L36&lt;&gt;"Yes",L36&lt;&gt;"No"),"CHECK ELIGIBILITY",IF(L36="No","INELIGIBLE","OK")))))))</x:f>
      </x:c>
    </x:row>
    <x:row r="37">
      <x:c r="A37" s="14"/>
      <x:c r="B37" s="14"/>
      <x:c r="C37" s="14"/>
      <x:c r="D37" s="14"/>
      <x:c r="E37" s="22"/>
      <x:c r="F37" s="22"/>
      <x:c r="G37" s="18" t="n">
        <x:f t="shared" si="0">E37-F37</x:f>
        <x:v>0</x:v>
      </x:c>
      <x:c r="H37" s="22"/>
      <x:c r="I37" s="18" t="n">
        <x:f t="shared" si="1">G37-H37</x:f>
        <x:v>0</x:v>
      </x:c>
      <x:c r="J37" s="23" t="n">
        <x:f t="shared" si="2">IF(G37=0,0,I37/G37)</x:f>
        <x:v>0</x:v>
      </x:c>
      <x:c r="K37" s="24"/>
      <x:c r="L37" s="14"/>
      <x:c r="M37" s="22"/>
      <x:c r="N37" s="25" t="str">
        <x:f t="shared" si="3">IF(O37="","",IF(O37="OK",IF(L37="No",0,(I37*$B$23)*IF(K37="",1,K37) + M37) ,0))</x:f>
      </x:c>
      <x:c r="O37" t="str">
        <x:f>IF(COUNTA(A37:F37,H37,K37:M37)=0,"",IF(OR(A37="",B37="",D37="",E37="",H37=""),"MISSING INFO",IF(OR(NOT(ISNUMBER(E37)),NOT(ISNUMBER(F37)),NOT(ISNUMBER(H37)),AND(K37&lt;&gt;"",NOT(ISNUMBER(K37))),AND(M37&lt;&gt;"",NOT(ISNUMBER(M37)))), "CHECK INPUTS",IF(OR(E37&lt;=0,F37&lt;0,F37&gt;E37,H37&lt;0,H37&gt;E37-F37,AND(K37&lt;&gt;"",OR(K37&lt;0,K37&gt;1)),AND(M37&lt;&gt;"",M37&gt;0)), "CHECK INPUTS",IF(COUNTIF($D$30:$D$229,D37)&gt;1,"DUPLICATE ID",IF(AND(L37&lt;&gt;"",L37&lt;&gt;"Yes",L37&lt;&gt;"No"),"CHECK ELIGIBILITY",IF(L37="No","INELIGIBLE","OK")))))))</x:f>
      </x:c>
    </x:row>
    <x:row r="38">
      <x:c r="A38" s="14"/>
      <x:c r="B38" s="14"/>
      <x:c r="C38" s="14"/>
      <x:c r="D38" s="14"/>
      <x:c r="E38" s="22"/>
      <x:c r="F38" s="22"/>
      <x:c r="G38" s="18" t="n">
        <x:f t="shared" si="0">E38-F38</x:f>
        <x:v>0</x:v>
      </x:c>
      <x:c r="H38" s="22"/>
      <x:c r="I38" s="18" t="n">
        <x:f t="shared" si="1">G38-H38</x:f>
        <x:v>0</x:v>
      </x:c>
      <x:c r="J38" s="23" t="n">
        <x:f t="shared" si="2">IF(G38=0,0,I38/G38)</x:f>
        <x:v>0</x:v>
      </x:c>
      <x:c r="K38" s="24"/>
      <x:c r="L38" s="14"/>
      <x:c r="M38" s="22"/>
      <x:c r="N38" s="25" t="str">
        <x:f t="shared" si="3">IF(O38="","",IF(O38="OK",IF(L38="No",0,(I38*$B$23)*IF(K38="",1,K38) + M38) ,0))</x:f>
      </x:c>
      <x:c r="O38" t="str">
        <x:f>IF(COUNTA(A38:F38,H38,K38:M38)=0,"",IF(OR(A38="",B38="",D38="",E38="",H38=""),"MISSING INFO",IF(OR(NOT(ISNUMBER(E38)),NOT(ISNUMBER(F38)),NOT(ISNUMBER(H38)),AND(K38&lt;&gt;"",NOT(ISNUMBER(K38))),AND(M38&lt;&gt;"",NOT(ISNUMBER(M38)))), "CHECK INPUTS",IF(OR(E38&lt;=0,F38&lt;0,F38&gt;E38,H38&lt;0,H38&gt;E38-F38,AND(K38&lt;&gt;"",OR(K38&lt;0,K38&gt;1)),AND(M38&lt;&gt;"",M38&gt;0)), "CHECK INPUTS",IF(COUNTIF($D$30:$D$229,D38)&gt;1,"DUPLICATE ID",IF(AND(L38&lt;&gt;"",L38&lt;&gt;"Yes",L38&lt;&gt;"No"),"CHECK ELIGIBILITY",IF(L38="No","INELIGIBLE","OK")))))))</x:f>
      </x:c>
    </x:row>
    <x:row r="39">
      <x:c r="A39" s="14"/>
      <x:c r="B39" s="14"/>
      <x:c r="C39" s="14"/>
      <x:c r="D39" s="14"/>
      <x:c r="E39" s="22"/>
      <x:c r="F39" s="22"/>
      <x:c r="G39" s="18" t="n">
        <x:f t="shared" si="0">E39-F39</x:f>
        <x:v>0</x:v>
      </x:c>
      <x:c r="H39" s="22"/>
      <x:c r="I39" s="18" t="n">
        <x:f t="shared" si="1">G39-H39</x:f>
        <x:v>0</x:v>
      </x:c>
      <x:c r="J39" s="23" t="n">
        <x:f t="shared" si="2">IF(G39=0,0,I39/G39)</x:f>
        <x:v>0</x:v>
      </x:c>
      <x:c r="K39" s="24"/>
      <x:c r="L39" s="14"/>
      <x:c r="M39" s="22"/>
      <x:c r="N39" s="25" t="str">
        <x:f t="shared" si="3">IF(O39="","",IF(O39="OK",IF(L39="No",0,(I39*$B$23)*IF(K39="",1,K39) + M39) ,0))</x:f>
      </x:c>
      <x:c r="O39" t="str">
        <x:f>IF(COUNTA(A39:F39,H39,K39:M39)=0,"",IF(OR(A39="",B39="",D39="",E39="",H39=""),"MISSING INFO",IF(OR(NOT(ISNUMBER(E39)),NOT(ISNUMBER(F39)),NOT(ISNUMBER(H39)),AND(K39&lt;&gt;"",NOT(ISNUMBER(K39))),AND(M39&lt;&gt;"",NOT(ISNUMBER(M39)))), "CHECK INPUTS",IF(OR(E39&lt;=0,F39&lt;0,F39&gt;E39,H39&lt;0,H39&gt;E39-F39,AND(K39&lt;&gt;"",OR(K39&lt;0,K39&gt;1)),AND(M39&lt;&gt;"",M39&gt;0)), "CHECK INPUTS",IF(COUNTIF($D$30:$D$229,D39)&gt;1,"DUPLICATE ID",IF(AND(L39&lt;&gt;"",L39&lt;&gt;"Yes",L39&lt;&gt;"No"),"CHECK ELIGIBILITY",IF(L39="No","INELIGIBLE","OK")))))))</x:f>
      </x:c>
    </x:row>
    <x:row r="40">
      <x:c r="A40" s="14"/>
      <x:c r="B40" s="14"/>
      <x:c r="C40" s="14"/>
      <x:c r="D40" s="14"/>
      <x:c r="E40" s="22"/>
      <x:c r="F40" s="22"/>
      <x:c r="G40" s="18" t="n">
        <x:f t="shared" si="0">E40-F40</x:f>
        <x:v>0</x:v>
      </x:c>
      <x:c r="H40" s="22"/>
      <x:c r="I40" s="18" t="n">
        <x:f t="shared" si="1">G40-H40</x:f>
        <x:v>0</x:v>
      </x:c>
      <x:c r="J40" s="23" t="n">
        <x:f t="shared" si="2">IF(G40=0,0,I40/G40)</x:f>
        <x:v>0</x:v>
      </x:c>
      <x:c r="K40" s="24"/>
      <x:c r="L40" s="14"/>
      <x:c r="M40" s="22"/>
      <x:c r="N40" s="25" t="str">
        <x:f t="shared" si="3">IF(O40="","",IF(O40="OK",IF(L40="No",0,(I40*$B$23)*IF(K40="",1,K40) + M40) ,0))</x:f>
      </x:c>
      <x:c r="O40" t="str">
        <x:f>IF(COUNTA(A40:F40,H40,K40:M40)=0,"",IF(OR(A40="",B40="",D40="",E40="",H40=""),"MISSING INFO",IF(OR(NOT(ISNUMBER(E40)),NOT(ISNUMBER(F40)),NOT(ISNUMBER(H40)),AND(K40&lt;&gt;"",NOT(ISNUMBER(K40))),AND(M40&lt;&gt;"",NOT(ISNUMBER(M40)))), "CHECK INPUTS",IF(OR(E40&lt;=0,F40&lt;0,F40&gt;E40,H40&lt;0,H40&gt;E40-F40,AND(K40&lt;&gt;"",OR(K40&lt;0,K40&gt;1)),AND(M40&lt;&gt;"",M40&gt;0)), "CHECK INPUTS",IF(COUNTIF($D$30:$D$229,D40)&gt;1,"DUPLICATE ID",IF(AND(L40&lt;&gt;"",L40&lt;&gt;"Yes",L40&lt;&gt;"No"),"CHECK ELIGIBILITY",IF(L40="No","INELIGIBLE","OK")))))))</x:f>
      </x:c>
    </x:row>
    <x:row r="41">
      <x:c r="A41" s="14"/>
      <x:c r="B41" s="14"/>
      <x:c r="C41" s="14"/>
      <x:c r="D41" s="14"/>
      <x:c r="E41" s="22"/>
      <x:c r="F41" s="22"/>
      <x:c r="G41" s="18" t="n">
        <x:f t="shared" si="0">E41-F41</x:f>
        <x:v>0</x:v>
      </x:c>
      <x:c r="H41" s="22"/>
      <x:c r="I41" s="18" t="n">
        <x:f t="shared" si="1">G41-H41</x:f>
        <x:v>0</x:v>
      </x:c>
      <x:c r="J41" s="23" t="n">
        <x:f t="shared" si="2">IF(G41=0,0,I41/G41)</x:f>
        <x:v>0</x:v>
      </x:c>
      <x:c r="K41" s="24"/>
      <x:c r="L41" s="14"/>
      <x:c r="M41" s="22"/>
      <x:c r="N41" s="25" t="str">
        <x:f t="shared" si="3">IF(O41="","",IF(O41="OK",IF(L41="No",0,(I41*$B$23)*IF(K41="",1,K41) + M41) ,0))</x:f>
      </x:c>
      <x:c r="O41" t="str">
        <x:f>IF(COUNTA(A41:F41,H41,K41:M41)=0,"",IF(OR(A41="",B41="",D41="",E41="",H41=""),"MISSING INFO",IF(OR(NOT(ISNUMBER(E41)),NOT(ISNUMBER(F41)),NOT(ISNUMBER(H41)),AND(K41&lt;&gt;"",NOT(ISNUMBER(K41))),AND(M41&lt;&gt;"",NOT(ISNUMBER(M41)))), "CHECK INPUTS",IF(OR(E41&lt;=0,F41&lt;0,F41&gt;E41,H41&lt;0,H41&gt;E41-F41,AND(K41&lt;&gt;"",OR(K41&lt;0,K41&gt;1)),AND(M41&lt;&gt;"",M41&gt;0)), "CHECK INPUTS",IF(COUNTIF($D$30:$D$229,D41)&gt;1,"DUPLICATE ID",IF(AND(L41&lt;&gt;"",L41&lt;&gt;"Yes",L41&lt;&gt;"No"),"CHECK ELIGIBILITY",IF(L41="No","INELIGIBLE","OK")))))))</x:f>
      </x:c>
    </x:row>
    <x:row r="42">
      <x:c r="A42" s="14"/>
      <x:c r="B42" s="14"/>
      <x:c r="C42" s="14"/>
      <x:c r="D42" s="14"/>
      <x:c r="E42" s="22"/>
      <x:c r="F42" s="22"/>
      <x:c r="G42" s="18" t="n">
        <x:f t="shared" si="0">E42-F42</x:f>
        <x:v>0</x:v>
      </x:c>
      <x:c r="H42" s="22"/>
      <x:c r="I42" s="18" t="n">
        <x:f t="shared" si="1">G42-H42</x:f>
        <x:v>0</x:v>
      </x:c>
      <x:c r="J42" s="23" t="n">
        <x:f t="shared" si="2">IF(G42=0,0,I42/G42)</x:f>
        <x:v>0</x:v>
      </x:c>
      <x:c r="K42" s="24"/>
      <x:c r="L42" s="14"/>
      <x:c r="M42" s="22"/>
      <x:c r="N42" s="25" t="str">
        <x:f t="shared" si="3">IF(O42="","",IF(O42="OK",IF(L42="No",0,(I42*$B$23)*IF(K42="",1,K42) + M42) ,0))</x:f>
      </x:c>
      <x:c r="O42" t="str">
        <x:f>IF(COUNTA(A42:F42,H42,K42:M42)=0,"",IF(OR(A42="",B42="",D42="",E42="",H42=""),"MISSING INFO",IF(OR(NOT(ISNUMBER(E42)),NOT(ISNUMBER(F42)),NOT(ISNUMBER(H42)),AND(K42&lt;&gt;"",NOT(ISNUMBER(K42))),AND(M42&lt;&gt;"",NOT(ISNUMBER(M42)))), "CHECK INPUTS",IF(OR(E42&lt;=0,F42&lt;0,F42&gt;E42,H42&lt;0,H42&gt;E42-F42,AND(K42&lt;&gt;"",OR(K42&lt;0,K42&gt;1)),AND(M42&lt;&gt;"",M42&gt;0)), "CHECK INPUTS",IF(COUNTIF($D$30:$D$229,D42)&gt;1,"DUPLICATE ID",IF(AND(L42&lt;&gt;"",L42&lt;&gt;"Yes",L42&lt;&gt;"No"),"CHECK ELIGIBILITY",IF(L42="No","INELIGIBLE","OK")))))))</x:f>
      </x:c>
    </x:row>
    <x:row r="43">
      <x:c r="A43" s="14"/>
      <x:c r="B43" s="14"/>
      <x:c r="C43" s="14"/>
      <x:c r="D43" s="14"/>
      <x:c r="E43" s="22"/>
      <x:c r="F43" s="22"/>
      <x:c r="G43" s="18" t="n">
        <x:f t="shared" si="0">E43-F43</x:f>
        <x:v>0</x:v>
      </x:c>
      <x:c r="H43" s="22"/>
      <x:c r="I43" s="18" t="n">
        <x:f t="shared" si="1">G43-H43</x:f>
        <x:v>0</x:v>
      </x:c>
      <x:c r="J43" s="23" t="n">
        <x:f t="shared" si="2">IF(G43=0,0,I43/G43)</x:f>
        <x:v>0</x:v>
      </x:c>
      <x:c r="K43" s="24"/>
      <x:c r="L43" s="14"/>
      <x:c r="M43" s="22"/>
      <x:c r="N43" s="25" t="str">
        <x:f t="shared" si="3">IF(O43="","",IF(O43="OK",IF(L43="No",0,(I43*$B$23)*IF(K43="",1,K43) + M43) ,0))</x:f>
      </x:c>
      <x:c r="O43" t="str">
        <x:f>IF(COUNTA(A43:F43,H43,K43:M43)=0,"",IF(OR(A43="",B43="",D43="",E43="",H43=""),"MISSING INFO",IF(OR(NOT(ISNUMBER(E43)),NOT(ISNUMBER(F43)),NOT(ISNUMBER(H43)),AND(K43&lt;&gt;"",NOT(ISNUMBER(K43))),AND(M43&lt;&gt;"",NOT(ISNUMBER(M43)))), "CHECK INPUTS",IF(OR(E43&lt;=0,F43&lt;0,F43&gt;E43,H43&lt;0,H43&gt;E43-F43,AND(K43&lt;&gt;"",OR(K43&lt;0,K43&gt;1)),AND(M43&lt;&gt;"",M43&gt;0)), "CHECK INPUTS",IF(COUNTIF($D$30:$D$229,D43)&gt;1,"DUPLICATE ID",IF(AND(L43&lt;&gt;"",L43&lt;&gt;"Yes",L43&lt;&gt;"No"),"CHECK ELIGIBILITY",IF(L43="No","INELIGIBLE","OK")))))))</x:f>
      </x:c>
    </x:row>
    <x:row r="44">
      <x:c r="A44" s="14"/>
      <x:c r="B44" s="14"/>
      <x:c r="C44" s="14"/>
      <x:c r="D44" s="14"/>
      <x:c r="E44" s="22"/>
      <x:c r="F44" s="22"/>
      <x:c r="G44" s="18" t="n">
        <x:f t="shared" si="0">E44-F44</x:f>
        <x:v>0</x:v>
      </x:c>
      <x:c r="H44" s="22"/>
      <x:c r="I44" s="18" t="n">
        <x:f t="shared" si="1">G44-H44</x:f>
        <x:v>0</x:v>
      </x:c>
      <x:c r="J44" s="23" t="n">
        <x:f t="shared" si="2">IF(G44=0,0,I44/G44)</x:f>
        <x:v>0</x:v>
      </x:c>
      <x:c r="K44" s="24"/>
      <x:c r="L44" s="14"/>
      <x:c r="M44" s="22"/>
      <x:c r="N44" s="25" t="str">
        <x:f t="shared" si="3">IF(O44="","",IF(O44="OK",IF(L44="No",0,(I44*$B$23)*IF(K44="",1,K44) + M44) ,0))</x:f>
      </x:c>
      <x:c r="O44" t="str">
        <x:f>IF(COUNTA(A44:F44,H44,K44:M44)=0,"",IF(OR(A44="",B44="",D44="",E44="",H44=""),"MISSING INFO",IF(OR(NOT(ISNUMBER(E44)),NOT(ISNUMBER(F44)),NOT(ISNUMBER(H44)),AND(K44&lt;&gt;"",NOT(ISNUMBER(K44))),AND(M44&lt;&gt;"",NOT(ISNUMBER(M44)))), "CHECK INPUTS",IF(OR(E44&lt;=0,F44&lt;0,F44&gt;E44,H44&lt;0,H44&gt;E44-F44,AND(K44&lt;&gt;"",OR(K44&lt;0,K44&gt;1)),AND(M44&lt;&gt;"",M44&gt;0)), "CHECK INPUTS",IF(COUNTIF($D$30:$D$229,D44)&gt;1,"DUPLICATE ID",IF(AND(L44&lt;&gt;"",L44&lt;&gt;"Yes",L44&lt;&gt;"No"),"CHECK ELIGIBILITY",IF(L44="No","INELIGIBLE","OK")))))))</x:f>
      </x:c>
    </x:row>
    <x:row r="45">
      <x:c r="A45" s="14"/>
      <x:c r="B45" s="14"/>
      <x:c r="C45" s="14"/>
      <x:c r="D45" s="14"/>
      <x:c r="E45" s="22"/>
      <x:c r="F45" s="22"/>
      <x:c r="G45" s="18" t="n">
        <x:f t="shared" si="0">E45-F45</x:f>
        <x:v>0</x:v>
      </x:c>
      <x:c r="H45" s="22"/>
      <x:c r="I45" s="18" t="n">
        <x:f t="shared" si="1">G45-H45</x:f>
        <x:v>0</x:v>
      </x:c>
      <x:c r="J45" s="23" t="n">
        <x:f t="shared" si="2">IF(G45=0,0,I45/G45)</x:f>
        <x:v>0</x:v>
      </x:c>
      <x:c r="K45" s="24"/>
      <x:c r="L45" s="14"/>
      <x:c r="M45" s="22"/>
      <x:c r="N45" s="25" t="str">
        <x:f t="shared" si="3">IF(O45="","",IF(O45="OK",IF(L45="No",0,(I45*$B$23)*IF(K45="",1,K45) + M45) ,0))</x:f>
      </x:c>
      <x:c r="O45" t="str">
        <x:f>IF(COUNTA(A45:F45,H45,K45:M45)=0,"",IF(OR(A45="",B45="",D45="",E45="",H45=""),"MISSING INFO",IF(OR(NOT(ISNUMBER(E45)),NOT(ISNUMBER(F45)),NOT(ISNUMBER(H45)),AND(K45&lt;&gt;"",NOT(ISNUMBER(K45))),AND(M45&lt;&gt;"",NOT(ISNUMBER(M45)))), "CHECK INPUTS",IF(OR(E45&lt;=0,F45&lt;0,F45&gt;E45,H45&lt;0,H45&gt;E45-F45,AND(K45&lt;&gt;"",OR(K45&lt;0,K45&gt;1)),AND(M45&lt;&gt;"",M45&gt;0)), "CHECK INPUTS",IF(COUNTIF($D$30:$D$229,D45)&gt;1,"DUPLICATE ID",IF(AND(L45&lt;&gt;"",L45&lt;&gt;"Yes",L45&lt;&gt;"No"),"CHECK ELIGIBILITY",IF(L45="No","INELIGIBLE","OK")))))))</x:f>
      </x:c>
    </x:row>
    <x:row r="46">
      <x:c r="A46" s="14"/>
      <x:c r="B46" s="14"/>
      <x:c r="C46" s="14"/>
      <x:c r="D46" s="14"/>
      <x:c r="E46" s="22"/>
      <x:c r="F46" s="22"/>
      <x:c r="G46" s="18" t="n">
        <x:f t="shared" si="0">E46-F46</x:f>
        <x:v>0</x:v>
      </x:c>
      <x:c r="H46" s="22"/>
      <x:c r="I46" s="18" t="n">
        <x:f t="shared" si="1">G46-H46</x:f>
        <x:v>0</x:v>
      </x:c>
      <x:c r="J46" s="23" t="n">
        <x:f t="shared" si="2">IF(G46=0,0,I46/G46)</x:f>
        <x:v>0</x:v>
      </x:c>
      <x:c r="K46" s="24"/>
      <x:c r="L46" s="14"/>
      <x:c r="M46" s="22"/>
      <x:c r="N46" s="25" t="str">
        <x:f t="shared" si="3">IF(O46="","",IF(O46="OK",IF(L46="No",0,(I46*$B$23)*IF(K46="",1,K46) + M46) ,0))</x:f>
      </x:c>
      <x:c r="O46" t="str">
        <x:f>IF(COUNTA(A46:F46,H46,K46:M46)=0,"",IF(OR(A46="",B46="",D46="",E46="",H46=""),"MISSING INFO",IF(OR(NOT(ISNUMBER(E46)),NOT(ISNUMBER(F46)),NOT(ISNUMBER(H46)),AND(K46&lt;&gt;"",NOT(ISNUMBER(K46))),AND(M46&lt;&gt;"",NOT(ISNUMBER(M46)))), "CHECK INPUTS",IF(OR(E46&lt;=0,F46&lt;0,F46&gt;E46,H46&lt;0,H46&gt;E46-F46,AND(K46&lt;&gt;"",OR(K46&lt;0,K46&gt;1)),AND(M46&lt;&gt;"",M46&gt;0)), "CHECK INPUTS",IF(COUNTIF($D$30:$D$229,D46)&gt;1,"DUPLICATE ID",IF(AND(L46&lt;&gt;"",L46&lt;&gt;"Yes",L46&lt;&gt;"No"),"CHECK ELIGIBILITY",IF(L46="No","INELIGIBLE","OK")))))))</x:f>
      </x:c>
    </x:row>
    <x:row r="47">
      <x:c r="A47" s="14"/>
      <x:c r="B47" s="14"/>
      <x:c r="C47" s="14"/>
      <x:c r="D47" s="14"/>
      <x:c r="E47" s="22"/>
      <x:c r="F47" s="22"/>
      <x:c r="G47" s="18" t="n">
        <x:f t="shared" si="0">E47-F47</x:f>
        <x:v>0</x:v>
      </x:c>
      <x:c r="H47" s="22"/>
      <x:c r="I47" s="18" t="n">
        <x:f t="shared" si="1">G47-H47</x:f>
        <x:v>0</x:v>
      </x:c>
      <x:c r="J47" s="23" t="n">
        <x:f t="shared" si="2">IF(G47=0,0,I47/G47)</x:f>
        <x:v>0</x:v>
      </x:c>
      <x:c r="K47" s="24"/>
      <x:c r="L47" s="14"/>
      <x:c r="M47" s="22"/>
      <x:c r="N47" s="25" t="str">
        <x:f t="shared" si="3">IF(O47="","",IF(O47="OK",IF(L47="No",0,(I47*$B$23)*IF(K47="",1,K47) + M47) ,0))</x:f>
      </x:c>
      <x:c r="O47" t="str">
        <x:f>IF(COUNTA(A47:F47,H47,K47:M47)=0,"",IF(OR(A47="",B47="",D47="",E47="",H47=""),"MISSING INFO",IF(OR(NOT(ISNUMBER(E47)),NOT(ISNUMBER(F47)),NOT(ISNUMBER(H47)),AND(K47&lt;&gt;"",NOT(ISNUMBER(K47))),AND(M47&lt;&gt;"",NOT(ISNUMBER(M47)))), "CHECK INPUTS",IF(OR(E47&lt;=0,F47&lt;0,F47&gt;E47,H47&lt;0,H47&gt;E47-F47,AND(K47&lt;&gt;"",OR(K47&lt;0,K47&gt;1)),AND(M47&lt;&gt;"",M47&gt;0)), "CHECK INPUTS",IF(COUNTIF($D$30:$D$229,D47)&gt;1,"DUPLICATE ID",IF(AND(L47&lt;&gt;"",L47&lt;&gt;"Yes",L47&lt;&gt;"No"),"CHECK ELIGIBILITY",IF(L47="No","INELIGIBLE","OK")))))))</x:f>
      </x:c>
    </x:row>
    <x:row r="48">
      <x:c r="A48" s="14"/>
      <x:c r="B48" s="14"/>
      <x:c r="C48" s="14"/>
      <x:c r="D48" s="14"/>
      <x:c r="E48" s="22"/>
      <x:c r="F48" s="22"/>
      <x:c r="G48" s="18" t="n">
        <x:f t="shared" si="0">E48-F48</x:f>
        <x:v>0</x:v>
      </x:c>
      <x:c r="H48" s="22"/>
      <x:c r="I48" s="18" t="n">
        <x:f t="shared" si="1">G48-H48</x:f>
        <x:v>0</x:v>
      </x:c>
      <x:c r="J48" s="23" t="n">
        <x:f t="shared" si="2">IF(G48=0,0,I48/G48)</x:f>
        <x:v>0</x:v>
      </x:c>
      <x:c r="K48" s="24"/>
      <x:c r="L48" s="14"/>
      <x:c r="M48" s="22"/>
      <x:c r="N48" s="25" t="str">
        <x:f t="shared" si="3">IF(O48="","",IF(O48="OK",IF(L48="No",0,(I48*$B$23)*IF(K48="",1,K48) + M48) ,0))</x:f>
      </x:c>
      <x:c r="O48" t="str">
        <x:f>IF(COUNTA(A48:F48,H48,K48:M48)=0,"",IF(OR(A48="",B48="",D48="",E48="",H48=""),"MISSING INFO",IF(OR(NOT(ISNUMBER(E48)),NOT(ISNUMBER(F48)),NOT(ISNUMBER(H48)),AND(K48&lt;&gt;"",NOT(ISNUMBER(K48))),AND(M48&lt;&gt;"",NOT(ISNUMBER(M48)))), "CHECK INPUTS",IF(OR(E48&lt;=0,F48&lt;0,F48&gt;E48,H48&lt;0,H48&gt;E48-F48,AND(K48&lt;&gt;"",OR(K48&lt;0,K48&gt;1)),AND(M48&lt;&gt;"",M48&gt;0)), "CHECK INPUTS",IF(COUNTIF($D$30:$D$229,D48)&gt;1,"DUPLICATE ID",IF(AND(L48&lt;&gt;"",L48&lt;&gt;"Yes",L48&lt;&gt;"No"),"CHECK ELIGIBILITY",IF(L48="No","INELIGIBLE","OK")))))))</x:f>
      </x:c>
    </x:row>
    <x:row r="49">
      <x:c r="A49" s="14"/>
      <x:c r="B49" s="14"/>
      <x:c r="C49" s="14"/>
      <x:c r="D49" s="14"/>
      <x:c r="E49" s="22"/>
      <x:c r="F49" s="22"/>
      <x:c r="G49" s="18" t="n">
        <x:f t="shared" si="0">E49-F49</x:f>
        <x:v>0</x:v>
      </x:c>
      <x:c r="H49" s="22"/>
      <x:c r="I49" s="18" t="n">
        <x:f t="shared" si="1">G49-H49</x:f>
        <x:v>0</x:v>
      </x:c>
      <x:c r="J49" s="23" t="n">
        <x:f t="shared" si="2">IF(G49=0,0,I49/G49)</x:f>
        <x:v>0</x:v>
      </x:c>
      <x:c r="K49" s="24"/>
      <x:c r="L49" s="14"/>
      <x:c r="M49" s="22"/>
      <x:c r="N49" s="25" t="str">
        <x:f t="shared" si="3">IF(O49="","",IF(O49="OK",IF(L49="No",0,(I49*$B$23)*IF(K49="",1,K49) + M49) ,0))</x:f>
      </x:c>
      <x:c r="O49" t="str">
        <x:f>IF(COUNTA(A49:F49,H49,K49:M49)=0,"",IF(OR(A49="",B49="",D49="",E49="",H49=""),"MISSING INFO",IF(OR(NOT(ISNUMBER(E49)),NOT(ISNUMBER(F49)),NOT(ISNUMBER(H49)),AND(K49&lt;&gt;"",NOT(ISNUMBER(K49))),AND(M49&lt;&gt;"",NOT(ISNUMBER(M49)))), "CHECK INPUTS",IF(OR(E49&lt;=0,F49&lt;0,F49&gt;E49,H49&lt;0,H49&gt;E49-F49,AND(K49&lt;&gt;"",OR(K49&lt;0,K49&gt;1)),AND(M49&lt;&gt;"",M49&gt;0)), "CHECK INPUTS",IF(COUNTIF($D$30:$D$229,D49)&gt;1,"DUPLICATE ID",IF(AND(L49&lt;&gt;"",L49&lt;&gt;"Yes",L49&lt;&gt;"No"),"CHECK ELIGIBILITY",IF(L49="No","INELIGIBLE","OK")))))))</x:f>
      </x:c>
    </x:row>
    <x:row r="50">
      <x:c r="A50" s="14"/>
      <x:c r="B50" s="14"/>
      <x:c r="C50" s="14"/>
      <x:c r="D50" s="14"/>
      <x:c r="E50" s="22"/>
      <x:c r="F50" s="22"/>
      <x:c r="G50" s="18" t="n">
        <x:f t="shared" si="0">E50-F50</x:f>
        <x:v>0</x:v>
      </x:c>
      <x:c r="H50" s="22"/>
      <x:c r="I50" s="18" t="n">
        <x:f t="shared" si="1">G50-H50</x:f>
        <x:v>0</x:v>
      </x:c>
      <x:c r="J50" s="23" t="n">
        <x:f t="shared" si="2">IF(G50=0,0,I50/G50)</x:f>
        <x:v>0</x:v>
      </x:c>
      <x:c r="K50" s="24"/>
      <x:c r="L50" s="14"/>
      <x:c r="M50" s="22"/>
      <x:c r="N50" s="25" t="str">
        <x:f t="shared" si="3">IF(O50="","",IF(O50="OK",IF(L50="No",0,(I50*$B$23)*IF(K50="",1,K50) + M50) ,0))</x:f>
      </x:c>
      <x:c r="O50" t="str">
        <x:f>IF(COUNTA(A50:F50,H50,K50:M50)=0,"",IF(OR(A50="",B50="",D50="",E50="",H50=""),"MISSING INFO",IF(OR(NOT(ISNUMBER(E50)),NOT(ISNUMBER(F50)),NOT(ISNUMBER(H50)),AND(K50&lt;&gt;"",NOT(ISNUMBER(K50))),AND(M50&lt;&gt;"",NOT(ISNUMBER(M50)))), "CHECK INPUTS",IF(OR(E50&lt;=0,F50&lt;0,F50&gt;E50,H50&lt;0,H50&gt;E50-F50,AND(K50&lt;&gt;"",OR(K50&lt;0,K50&gt;1)),AND(M50&lt;&gt;"",M50&gt;0)), "CHECK INPUTS",IF(COUNTIF($D$30:$D$229,D50)&gt;1,"DUPLICATE ID",IF(AND(L50&lt;&gt;"",L50&lt;&gt;"Yes",L50&lt;&gt;"No"),"CHECK ELIGIBILITY",IF(L50="No","INELIGIBLE","OK")))))))</x:f>
      </x:c>
    </x:row>
    <x:row r="51">
      <x:c r="A51" s="14"/>
      <x:c r="B51" s="14"/>
      <x:c r="C51" s="14"/>
      <x:c r="D51" s="14"/>
      <x:c r="E51" s="22"/>
      <x:c r="F51" s="22"/>
      <x:c r="G51" s="18" t="n">
        <x:f t="shared" si="0">E51-F51</x:f>
        <x:v>0</x:v>
      </x:c>
      <x:c r="H51" s="22"/>
      <x:c r="I51" s="18" t="n">
        <x:f t="shared" si="1">G51-H51</x:f>
        <x:v>0</x:v>
      </x:c>
      <x:c r="J51" s="23" t="n">
        <x:f t="shared" si="2">IF(G51=0,0,I51/G51)</x:f>
        <x:v>0</x:v>
      </x:c>
      <x:c r="K51" s="24"/>
      <x:c r="L51" s="14"/>
      <x:c r="M51" s="22"/>
      <x:c r="N51" s="25" t="str">
        <x:f t="shared" si="3">IF(O51="","",IF(O51="OK",IF(L51="No",0,(I51*$B$23)*IF(K51="",1,K51) + M51) ,0))</x:f>
      </x:c>
      <x:c r="O51" t="str">
        <x:f>IF(COUNTA(A51:F51,H51,K51:M51)=0,"",IF(OR(A51="",B51="",D51="",E51="",H51=""),"MISSING INFO",IF(OR(NOT(ISNUMBER(E51)),NOT(ISNUMBER(F51)),NOT(ISNUMBER(H51)),AND(K51&lt;&gt;"",NOT(ISNUMBER(K51))),AND(M51&lt;&gt;"",NOT(ISNUMBER(M51)))), "CHECK INPUTS",IF(OR(E51&lt;=0,F51&lt;0,F51&gt;E51,H51&lt;0,H51&gt;E51-F51,AND(K51&lt;&gt;"",OR(K51&lt;0,K51&gt;1)),AND(M51&lt;&gt;"",M51&gt;0)), "CHECK INPUTS",IF(COUNTIF($D$30:$D$229,D51)&gt;1,"DUPLICATE ID",IF(AND(L51&lt;&gt;"",L51&lt;&gt;"Yes",L51&lt;&gt;"No"),"CHECK ELIGIBILITY",IF(L51="No","INELIGIBLE","OK")))))))</x:f>
      </x:c>
    </x:row>
    <x:row r="52">
      <x:c r="A52" s="14"/>
      <x:c r="B52" s="14"/>
      <x:c r="C52" s="14"/>
      <x:c r="D52" s="14"/>
      <x:c r="E52" s="22"/>
      <x:c r="F52" s="22"/>
      <x:c r="G52" s="18" t="n">
        <x:f t="shared" si="0">E52-F52</x:f>
        <x:v>0</x:v>
      </x:c>
      <x:c r="H52" s="22"/>
      <x:c r="I52" s="18" t="n">
        <x:f t="shared" si="1">G52-H52</x:f>
        <x:v>0</x:v>
      </x:c>
      <x:c r="J52" s="23" t="n">
        <x:f t="shared" si="2">IF(G52=0,0,I52/G52)</x:f>
        <x:v>0</x:v>
      </x:c>
      <x:c r="K52" s="24"/>
      <x:c r="L52" s="14"/>
      <x:c r="M52" s="22"/>
      <x:c r="N52" s="25" t="str">
        <x:f t="shared" si="3">IF(O52="","",IF(O52="OK",IF(L52="No",0,(I52*$B$23)*IF(K52="",1,K52) + M52) ,0))</x:f>
      </x:c>
      <x:c r="O52" t="str">
        <x:f>IF(COUNTA(A52:F52,H52,K52:M52)=0,"",IF(OR(A52="",B52="",D52="",E52="",H52=""),"MISSING INFO",IF(OR(NOT(ISNUMBER(E52)),NOT(ISNUMBER(F52)),NOT(ISNUMBER(H52)),AND(K52&lt;&gt;"",NOT(ISNUMBER(K52))),AND(M52&lt;&gt;"",NOT(ISNUMBER(M52)))), "CHECK INPUTS",IF(OR(E52&lt;=0,F52&lt;0,F52&gt;E52,H52&lt;0,H52&gt;E52-F52,AND(K52&lt;&gt;"",OR(K52&lt;0,K52&gt;1)),AND(M52&lt;&gt;"",M52&gt;0)), "CHECK INPUTS",IF(COUNTIF($D$30:$D$229,D52)&gt;1,"DUPLICATE ID",IF(AND(L52&lt;&gt;"",L52&lt;&gt;"Yes",L52&lt;&gt;"No"),"CHECK ELIGIBILITY",IF(L52="No","INELIGIBLE","OK")))))))</x:f>
      </x:c>
    </x:row>
    <x:row r="53">
      <x:c r="A53" s="14"/>
      <x:c r="B53" s="14"/>
      <x:c r="C53" s="14"/>
      <x:c r="D53" s="14"/>
      <x:c r="E53" s="22"/>
      <x:c r="F53" s="22"/>
      <x:c r="G53" s="18" t="n">
        <x:f t="shared" si="0">E53-F53</x:f>
        <x:v>0</x:v>
      </x:c>
      <x:c r="H53" s="22"/>
      <x:c r="I53" s="18" t="n">
        <x:f t="shared" si="1">G53-H53</x:f>
        <x:v>0</x:v>
      </x:c>
      <x:c r="J53" s="23" t="n">
        <x:f t="shared" si="2">IF(G53=0,0,I53/G53)</x:f>
        <x:v>0</x:v>
      </x:c>
      <x:c r="K53" s="24"/>
      <x:c r="L53" s="14"/>
      <x:c r="M53" s="22"/>
      <x:c r="N53" s="25" t="str">
        <x:f t="shared" si="3">IF(O53="","",IF(O53="OK",IF(L53="No",0,(I53*$B$23)*IF(K53="",1,K53) + M53) ,0))</x:f>
      </x:c>
      <x:c r="O53" t="str">
        <x:f>IF(COUNTA(A53:F53,H53,K53:M53)=0,"",IF(OR(A53="",B53="",D53="",E53="",H53=""),"MISSING INFO",IF(OR(NOT(ISNUMBER(E53)),NOT(ISNUMBER(F53)),NOT(ISNUMBER(H53)),AND(K53&lt;&gt;"",NOT(ISNUMBER(K53))),AND(M53&lt;&gt;"",NOT(ISNUMBER(M53)))), "CHECK INPUTS",IF(OR(E53&lt;=0,F53&lt;0,F53&gt;E53,H53&lt;0,H53&gt;E53-F53,AND(K53&lt;&gt;"",OR(K53&lt;0,K53&gt;1)),AND(M53&lt;&gt;"",M53&gt;0)), "CHECK INPUTS",IF(COUNTIF($D$30:$D$229,D53)&gt;1,"DUPLICATE ID",IF(AND(L53&lt;&gt;"",L53&lt;&gt;"Yes",L53&lt;&gt;"No"),"CHECK ELIGIBILITY",IF(L53="No","INELIGIBLE","OK")))))))</x:f>
      </x:c>
    </x:row>
    <x:row r="54">
      <x:c r="A54" s="14"/>
      <x:c r="B54" s="14"/>
      <x:c r="C54" s="14"/>
      <x:c r="D54" s="14"/>
      <x:c r="E54" s="22"/>
      <x:c r="F54" s="22"/>
      <x:c r="G54" s="18" t="n">
        <x:f t="shared" si="0">E54-F54</x:f>
        <x:v>0</x:v>
      </x:c>
      <x:c r="H54" s="22"/>
      <x:c r="I54" s="18" t="n">
        <x:f t="shared" si="1">G54-H54</x:f>
        <x:v>0</x:v>
      </x:c>
      <x:c r="J54" s="23" t="n">
        <x:f t="shared" si="2">IF(G54=0,0,I54/G54)</x:f>
        <x:v>0</x:v>
      </x:c>
      <x:c r="K54" s="24"/>
      <x:c r="L54" s="14"/>
      <x:c r="M54" s="22"/>
      <x:c r="N54" s="25" t="str">
        <x:f t="shared" si="3">IF(O54="","",IF(O54="OK",IF(L54="No",0,(I54*$B$23)*IF(K54="",1,K54) + M54) ,0))</x:f>
      </x:c>
      <x:c r="O54" t="str">
        <x:f>IF(COUNTA(A54:F54,H54,K54:M54)=0,"",IF(OR(A54="",B54="",D54="",E54="",H54=""),"MISSING INFO",IF(OR(NOT(ISNUMBER(E54)),NOT(ISNUMBER(F54)),NOT(ISNUMBER(H54)),AND(K54&lt;&gt;"",NOT(ISNUMBER(K54))),AND(M54&lt;&gt;"",NOT(ISNUMBER(M54)))), "CHECK INPUTS",IF(OR(E54&lt;=0,F54&lt;0,F54&gt;E54,H54&lt;0,H54&gt;E54-F54,AND(K54&lt;&gt;"",OR(K54&lt;0,K54&gt;1)),AND(M54&lt;&gt;"",M54&gt;0)), "CHECK INPUTS",IF(COUNTIF($D$30:$D$229,D54)&gt;1,"DUPLICATE ID",IF(AND(L54&lt;&gt;"",L54&lt;&gt;"Yes",L54&lt;&gt;"No"),"CHECK ELIGIBILITY",IF(L54="No","INELIGIBLE","OK")))))))</x:f>
      </x:c>
    </x:row>
    <x:row r="55">
      <x:c r="A55" s="14"/>
      <x:c r="B55" s="14"/>
      <x:c r="C55" s="14"/>
      <x:c r="D55" s="14"/>
      <x:c r="E55" s="22"/>
      <x:c r="F55" s="22"/>
      <x:c r="G55" s="18" t="n">
        <x:f t="shared" si="0">E55-F55</x:f>
        <x:v>0</x:v>
      </x:c>
      <x:c r="H55" s="22"/>
      <x:c r="I55" s="18" t="n">
        <x:f t="shared" si="1">G55-H55</x:f>
        <x:v>0</x:v>
      </x:c>
      <x:c r="J55" s="23" t="n">
        <x:f t="shared" si="2">IF(G55=0,0,I55/G55)</x:f>
        <x:v>0</x:v>
      </x:c>
      <x:c r="K55" s="24"/>
      <x:c r="L55" s="14"/>
      <x:c r="M55" s="22"/>
      <x:c r="N55" s="25" t="str">
        <x:f t="shared" si="3">IF(O55="","",IF(O55="OK",IF(L55="No",0,(I55*$B$23)*IF(K55="",1,K55) + M55) ,0))</x:f>
      </x:c>
      <x:c r="O55" t="str">
        <x:f>IF(COUNTA(A55:F55,H55,K55:M55)=0,"",IF(OR(A55="",B55="",D55="",E55="",H55=""),"MISSING INFO",IF(OR(NOT(ISNUMBER(E55)),NOT(ISNUMBER(F55)),NOT(ISNUMBER(H55)),AND(K55&lt;&gt;"",NOT(ISNUMBER(K55))),AND(M55&lt;&gt;"",NOT(ISNUMBER(M55)))), "CHECK INPUTS",IF(OR(E55&lt;=0,F55&lt;0,F55&gt;E55,H55&lt;0,H55&gt;E55-F55,AND(K55&lt;&gt;"",OR(K55&lt;0,K55&gt;1)),AND(M55&lt;&gt;"",M55&gt;0)), "CHECK INPUTS",IF(COUNTIF($D$30:$D$229,D55)&gt;1,"DUPLICATE ID",IF(AND(L55&lt;&gt;"",L55&lt;&gt;"Yes",L55&lt;&gt;"No"),"CHECK ELIGIBILITY",IF(L55="No","INELIGIBLE","OK")))))))</x:f>
      </x:c>
    </x:row>
    <x:row r="56">
      <x:c r="A56" s="14"/>
      <x:c r="B56" s="14"/>
      <x:c r="C56" s="14"/>
      <x:c r="D56" s="14"/>
      <x:c r="E56" s="22"/>
      <x:c r="F56" s="22"/>
      <x:c r="G56" s="18" t="n">
        <x:f t="shared" si="0">E56-F56</x:f>
        <x:v>0</x:v>
      </x:c>
      <x:c r="H56" s="22"/>
      <x:c r="I56" s="18" t="n">
        <x:f t="shared" si="1">G56-H56</x:f>
        <x:v>0</x:v>
      </x:c>
      <x:c r="J56" s="23" t="n">
        <x:f t="shared" si="2">IF(G56=0,0,I56/G56)</x:f>
        <x:v>0</x:v>
      </x:c>
      <x:c r="K56" s="24"/>
      <x:c r="L56" s="14"/>
      <x:c r="M56" s="22"/>
      <x:c r="N56" s="25" t="str">
        <x:f t="shared" si="3">IF(O56="","",IF(O56="OK",IF(L56="No",0,(I56*$B$23)*IF(K56="",1,K56) + M56) ,0))</x:f>
      </x:c>
      <x:c r="O56" t="str">
        <x:f>IF(COUNTA(A56:F56,H56,K56:M56)=0,"",IF(OR(A56="",B56="",D56="",E56="",H56=""),"MISSING INFO",IF(OR(NOT(ISNUMBER(E56)),NOT(ISNUMBER(F56)),NOT(ISNUMBER(H56)),AND(K56&lt;&gt;"",NOT(ISNUMBER(K56))),AND(M56&lt;&gt;"",NOT(ISNUMBER(M56)))), "CHECK INPUTS",IF(OR(E56&lt;=0,F56&lt;0,F56&gt;E56,H56&lt;0,H56&gt;E56-F56,AND(K56&lt;&gt;"",OR(K56&lt;0,K56&gt;1)),AND(M56&lt;&gt;"",M56&gt;0)), "CHECK INPUTS",IF(COUNTIF($D$30:$D$229,D56)&gt;1,"DUPLICATE ID",IF(AND(L56&lt;&gt;"",L56&lt;&gt;"Yes",L56&lt;&gt;"No"),"CHECK ELIGIBILITY",IF(L56="No","INELIGIBLE","OK")))))))</x:f>
      </x:c>
    </x:row>
    <x:row r="57">
      <x:c r="A57" s="14"/>
      <x:c r="B57" s="14"/>
      <x:c r="C57" s="14"/>
      <x:c r="D57" s="14"/>
      <x:c r="E57" s="22"/>
      <x:c r="F57" s="22"/>
      <x:c r="G57" s="18" t="n">
        <x:f t="shared" si="0">E57-F57</x:f>
        <x:v>0</x:v>
      </x:c>
      <x:c r="H57" s="22"/>
      <x:c r="I57" s="18" t="n">
        <x:f t="shared" si="1">G57-H57</x:f>
        <x:v>0</x:v>
      </x:c>
      <x:c r="J57" s="23" t="n">
        <x:f t="shared" si="2">IF(G57=0,0,I57/G57)</x:f>
        <x:v>0</x:v>
      </x:c>
      <x:c r="K57" s="24"/>
      <x:c r="L57" s="14"/>
      <x:c r="M57" s="22"/>
      <x:c r="N57" s="25" t="str">
        <x:f t="shared" si="3">IF(O57="","",IF(O57="OK",IF(L57="No",0,(I57*$B$23)*IF(K57="",1,K57) + M57) ,0))</x:f>
      </x:c>
      <x:c r="O57" t="str">
        <x:f>IF(COUNTA(A57:F57,H57,K57:M57)=0,"",IF(OR(A57="",B57="",D57="",E57="",H57=""),"MISSING INFO",IF(OR(NOT(ISNUMBER(E57)),NOT(ISNUMBER(F57)),NOT(ISNUMBER(H57)),AND(K57&lt;&gt;"",NOT(ISNUMBER(K57))),AND(M57&lt;&gt;"",NOT(ISNUMBER(M57)))), "CHECK INPUTS",IF(OR(E57&lt;=0,F57&lt;0,F57&gt;E57,H57&lt;0,H57&gt;E57-F57,AND(K57&lt;&gt;"",OR(K57&lt;0,K57&gt;1)),AND(M57&lt;&gt;"",M57&gt;0)), "CHECK INPUTS",IF(COUNTIF($D$30:$D$229,D57)&gt;1,"DUPLICATE ID",IF(AND(L57&lt;&gt;"",L57&lt;&gt;"Yes",L57&lt;&gt;"No"),"CHECK ELIGIBILITY",IF(L57="No","INELIGIBLE","OK")))))))</x:f>
      </x:c>
    </x:row>
    <x:row r="58">
      <x:c r="A58" s="14"/>
      <x:c r="B58" s="14"/>
      <x:c r="C58" s="14"/>
      <x:c r="D58" s="14"/>
      <x:c r="E58" s="22"/>
      <x:c r="F58" s="22"/>
      <x:c r="G58" s="18" t="n">
        <x:f t="shared" si="0">E58-F58</x:f>
        <x:v>0</x:v>
      </x:c>
      <x:c r="H58" s="22"/>
      <x:c r="I58" s="18" t="n">
        <x:f t="shared" si="1">G58-H58</x:f>
        <x:v>0</x:v>
      </x:c>
      <x:c r="J58" s="23" t="n">
        <x:f t="shared" si="2">IF(G58=0,0,I58/G58)</x:f>
        <x:v>0</x:v>
      </x:c>
      <x:c r="K58" s="24"/>
      <x:c r="L58" s="14"/>
      <x:c r="M58" s="22"/>
      <x:c r="N58" s="25" t="str">
        <x:f t="shared" si="3">IF(O58="","",IF(O58="OK",IF(L58="No",0,(I58*$B$23)*IF(K58="",1,K58) + M58) ,0))</x:f>
      </x:c>
      <x:c r="O58" t="str">
        <x:f>IF(COUNTA(A58:F58,H58,K58:M58)=0,"",IF(OR(A58="",B58="",D58="",E58="",H58=""),"MISSING INFO",IF(OR(NOT(ISNUMBER(E58)),NOT(ISNUMBER(F58)),NOT(ISNUMBER(H58)),AND(K58&lt;&gt;"",NOT(ISNUMBER(K58))),AND(M58&lt;&gt;"",NOT(ISNUMBER(M58)))), "CHECK INPUTS",IF(OR(E58&lt;=0,F58&lt;0,F58&gt;E58,H58&lt;0,H58&gt;E58-F58,AND(K58&lt;&gt;"",OR(K58&lt;0,K58&gt;1)),AND(M58&lt;&gt;"",M58&gt;0)), "CHECK INPUTS",IF(COUNTIF($D$30:$D$229,D58)&gt;1,"DUPLICATE ID",IF(AND(L58&lt;&gt;"",L58&lt;&gt;"Yes",L58&lt;&gt;"No"),"CHECK ELIGIBILITY",IF(L58="No","INELIGIBLE","OK")))))))</x:f>
      </x:c>
    </x:row>
    <x:row r="59">
      <x:c r="A59" s="14"/>
      <x:c r="B59" s="14"/>
      <x:c r="C59" s="14"/>
      <x:c r="D59" s="14"/>
      <x:c r="E59" s="22"/>
      <x:c r="F59" s="22"/>
      <x:c r="G59" s="18" t="n">
        <x:f t="shared" si="0">E59-F59</x:f>
        <x:v>0</x:v>
      </x:c>
      <x:c r="H59" s="22"/>
      <x:c r="I59" s="18" t="n">
        <x:f t="shared" si="1">G59-H59</x:f>
        <x:v>0</x:v>
      </x:c>
      <x:c r="J59" s="23" t="n">
        <x:f t="shared" si="2">IF(G59=0,0,I59/G59)</x:f>
        <x:v>0</x:v>
      </x:c>
      <x:c r="K59" s="24"/>
      <x:c r="L59" s="14"/>
      <x:c r="M59" s="22"/>
      <x:c r="N59" s="25" t="str">
        <x:f t="shared" si="3">IF(O59="","",IF(O59="OK",IF(L59="No",0,(I59*$B$23)*IF(K59="",1,K59) + M59) ,0))</x:f>
      </x:c>
      <x:c r="O59" t="str">
        <x:f>IF(COUNTA(A59:F59,H59,K59:M59)=0,"",IF(OR(A59="",B59="",D59="",E59="",H59=""),"MISSING INFO",IF(OR(NOT(ISNUMBER(E59)),NOT(ISNUMBER(F59)),NOT(ISNUMBER(H59)),AND(K59&lt;&gt;"",NOT(ISNUMBER(K59))),AND(M59&lt;&gt;"",NOT(ISNUMBER(M59)))), "CHECK INPUTS",IF(OR(E59&lt;=0,F59&lt;0,F59&gt;E59,H59&lt;0,H59&gt;E59-F59,AND(K59&lt;&gt;"",OR(K59&lt;0,K59&gt;1)),AND(M59&lt;&gt;"",M59&gt;0)), "CHECK INPUTS",IF(COUNTIF($D$30:$D$229,D59)&gt;1,"DUPLICATE ID",IF(AND(L59&lt;&gt;"",L59&lt;&gt;"Yes",L59&lt;&gt;"No"),"CHECK ELIGIBILITY",IF(L59="No","INELIGIBLE","OK")))))))</x:f>
      </x:c>
    </x:row>
    <x:row r="60">
      <x:c r="A60" s="14"/>
      <x:c r="B60" s="14"/>
      <x:c r="C60" s="14"/>
      <x:c r="D60" s="14"/>
      <x:c r="E60" s="22"/>
      <x:c r="F60" s="22"/>
      <x:c r="G60" s="18" t="n">
        <x:f t="shared" si="0">E60-F60</x:f>
        <x:v>0</x:v>
      </x:c>
      <x:c r="H60" s="22"/>
      <x:c r="I60" s="18" t="n">
        <x:f t="shared" si="1">G60-H60</x:f>
        <x:v>0</x:v>
      </x:c>
      <x:c r="J60" s="23" t="n">
        <x:f t="shared" si="2">IF(G60=0,0,I60/G60)</x:f>
        <x:v>0</x:v>
      </x:c>
      <x:c r="K60" s="24"/>
      <x:c r="L60" s="14"/>
      <x:c r="M60" s="22"/>
      <x:c r="N60" s="25" t="str">
        <x:f t="shared" si="3">IF(O60="","",IF(O60="OK",IF(L60="No",0,(I60*$B$23)*IF(K60="",1,K60) + M60) ,0))</x:f>
      </x:c>
      <x:c r="O60" t="str">
        <x:f>IF(COUNTA(A60:F60,H60,K60:M60)=0,"",IF(OR(A60="",B60="",D60="",E60="",H60=""),"MISSING INFO",IF(OR(NOT(ISNUMBER(E60)),NOT(ISNUMBER(F60)),NOT(ISNUMBER(H60)),AND(K60&lt;&gt;"",NOT(ISNUMBER(K60))),AND(M60&lt;&gt;"",NOT(ISNUMBER(M60)))), "CHECK INPUTS",IF(OR(E60&lt;=0,F60&lt;0,F60&gt;E60,H60&lt;0,H60&gt;E60-F60,AND(K60&lt;&gt;"",OR(K60&lt;0,K60&gt;1)),AND(M60&lt;&gt;"",M60&gt;0)), "CHECK INPUTS",IF(COUNTIF($D$30:$D$229,D60)&gt;1,"DUPLICATE ID",IF(AND(L60&lt;&gt;"",L60&lt;&gt;"Yes",L60&lt;&gt;"No"),"CHECK ELIGIBILITY",IF(L60="No","INELIGIBLE","OK")))))))</x:f>
      </x:c>
    </x:row>
    <x:row r="61">
      <x:c r="A61" s="14"/>
      <x:c r="B61" s="14"/>
      <x:c r="C61" s="14"/>
      <x:c r="D61" s="14"/>
      <x:c r="E61" s="22"/>
      <x:c r="F61" s="22"/>
      <x:c r="G61" s="18" t="n">
        <x:f t="shared" si="0">E61-F61</x:f>
        <x:v>0</x:v>
      </x:c>
      <x:c r="H61" s="22"/>
      <x:c r="I61" s="18" t="n">
        <x:f t="shared" si="1">G61-H61</x:f>
        <x:v>0</x:v>
      </x:c>
      <x:c r="J61" s="23" t="n">
        <x:f t="shared" si="2">IF(G61=0,0,I61/G61)</x:f>
        <x:v>0</x:v>
      </x:c>
      <x:c r="K61" s="24"/>
      <x:c r="L61" s="14"/>
      <x:c r="M61" s="22"/>
      <x:c r="N61" s="25" t="str">
        <x:f t="shared" si="3">IF(O61="","",IF(O61="OK",IF(L61="No",0,(I61*$B$23)*IF(K61="",1,K61) + M61) ,0))</x:f>
      </x:c>
      <x:c r="O61" t="str">
        <x:f>IF(COUNTA(A61:F61,H61,K61:M61)=0,"",IF(OR(A61="",B61="",D61="",E61="",H61=""),"MISSING INFO",IF(OR(NOT(ISNUMBER(E61)),NOT(ISNUMBER(F61)),NOT(ISNUMBER(H61)),AND(K61&lt;&gt;"",NOT(ISNUMBER(K61))),AND(M61&lt;&gt;"",NOT(ISNUMBER(M61)))), "CHECK INPUTS",IF(OR(E61&lt;=0,F61&lt;0,F61&gt;E61,H61&lt;0,H61&gt;E61-F61,AND(K61&lt;&gt;"",OR(K61&lt;0,K61&gt;1)),AND(M61&lt;&gt;"",M61&gt;0)), "CHECK INPUTS",IF(COUNTIF($D$30:$D$229,D61)&gt;1,"DUPLICATE ID",IF(AND(L61&lt;&gt;"",L61&lt;&gt;"Yes",L61&lt;&gt;"No"),"CHECK ELIGIBILITY",IF(L61="No","INELIGIBLE","OK")))))))</x:f>
      </x:c>
    </x:row>
    <x:row r="62">
      <x:c r="A62" s="14"/>
      <x:c r="B62" s="14"/>
      <x:c r="C62" s="14"/>
      <x:c r="D62" s="14"/>
      <x:c r="E62" s="22"/>
      <x:c r="F62" s="22"/>
      <x:c r="G62" s="18" t="n">
        <x:f t="shared" ref="G62:G93" si="4">E62-F62</x:f>
        <x:v>0</x:v>
      </x:c>
      <x:c r="H62" s="22"/>
      <x:c r="I62" s="18" t="n">
        <x:f t="shared" ref="I62:I93" si="5">G62-H62</x:f>
        <x:v>0</x:v>
      </x:c>
      <x:c r="J62" s="23" t="n">
        <x:f t="shared" ref="J62:J93" si="6">IF(G62=0,0,I62/G62)</x:f>
        <x:v>0</x:v>
      </x:c>
      <x:c r="K62" s="24"/>
      <x:c r="L62" s="14"/>
      <x:c r="M62" s="22"/>
      <x:c r="N62" s="25" t="str">
        <x:f t="shared" ref="N62:N93" si="7">IF(O62="","",IF(O62="OK",IF(L62="No",0,(I62*$B$23)*IF(K62="",1,K62) + M62) ,0))</x:f>
      </x:c>
      <x:c r="O62" t="str">
        <x:f>IF(COUNTA(A62:F62,H62,K62:M62)=0,"",IF(OR(A62="",B62="",D62="",E62="",H62=""),"MISSING INFO",IF(OR(NOT(ISNUMBER(E62)),NOT(ISNUMBER(F62)),NOT(ISNUMBER(H62)),AND(K62&lt;&gt;"",NOT(ISNUMBER(K62))),AND(M62&lt;&gt;"",NOT(ISNUMBER(M62)))), "CHECK INPUTS",IF(OR(E62&lt;=0,F62&lt;0,F62&gt;E62,H62&lt;0,H62&gt;E62-F62,AND(K62&lt;&gt;"",OR(K62&lt;0,K62&gt;1)),AND(M62&lt;&gt;"",M62&gt;0)), "CHECK INPUTS",IF(COUNTIF($D$30:$D$229,D62)&gt;1,"DUPLICATE ID",IF(AND(L62&lt;&gt;"",L62&lt;&gt;"Yes",L62&lt;&gt;"No"),"CHECK ELIGIBILITY",IF(L62="No","INELIGIBLE","OK")))))))</x:f>
      </x:c>
    </x:row>
    <x:row r="63">
      <x:c r="A63" s="14"/>
      <x:c r="B63" s="14"/>
      <x:c r="C63" s="14"/>
      <x:c r="D63" s="14"/>
      <x:c r="E63" s="22"/>
      <x:c r="F63" s="22"/>
      <x:c r="G63" s="18" t="n">
        <x:f t="shared" si="4">E63-F63</x:f>
        <x:v>0</x:v>
      </x:c>
      <x:c r="H63" s="22"/>
      <x:c r="I63" s="18" t="n">
        <x:f t="shared" si="5">G63-H63</x:f>
        <x:v>0</x:v>
      </x:c>
      <x:c r="J63" s="23" t="n">
        <x:f t="shared" si="6">IF(G63=0,0,I63/G63)</x:f>
        <x:v>0</x:v>
      </x:c>
      <x:c r="K63" s="24"/>
      <x:c r="L63" s="14"/>
      <x:c r="M63" s="22"/>
      <x:c r="N63" s="25" t="str">
        <x:f t="shared" si="7">IF(O63="","",IF(O63="OK",IF(L63="No",0,(I63*$B$23)*IF(K63="",1,K63) + M63) ,0))</x:f>
      </x:c>
      <x:c r="O63" t="str">
        <x:f>IF(COUNTA(A63:F63,H63,K63:M63)=0,"",IF(OR(A63="",B63="",D63="",E63="",H63=""),"MISSING INFO",IF(OR(NOT(ISNUMBER(E63)),NOT(ISNUMBER(F63)),NOT(ISNUMBER(H63)),AND(K63&lt;&gt;"",NOT(ISNUMBER(K63))),AND(M63&lt;&gt;"",NOT(ISNUMBER(M63)))), "CHECK INPUTS",IF(OR(E63&lt;=0,F63&lt;0,F63&gt;E63,H63&lt;0,H63&gt;E63-F63,AND(K63&lt;&gt;"",OR(K63&lt;0,K63&gt;1)),AND(M63&lt;&gt;"",M63&gt;0)), "CHECK INPUTS",IF(COUNTIF($D$30:$D$229,D63)&gt;1,"DUPLICATE ID",IF(AND(L63&lt;&gt;"",L63&lt;&gt;"Yes",L63&lt;&gt;"No"),"CHECK ELIGIBILITY",IF(L63="No","INELIGIBLE","OK")))))))</x:f>
      </x:c>
    </x:row>
    <x:row r="64">
      <x:c r="A64" s="14"/>
      <x:c r="B64" s="14"/>
      <x:c r="C64" s="14"/>
      <x:c r="D64" s="14"/>
      <x:c r="E64" s="22"/>
      <x:c r="F64" s="22"/>
      <x:c r="G64" s="18" t="n">
        <x:f t="shared" si="4">E64-F64</x:f>
        <x:v>0</x:v>
      </x:c>
      <x:c r="H64" s="22"/>
      <x:c r="I64" s="18" t="n">
        <x:f t="shared" si="5">G64-H64</x:f>
        <x:v>0</x:v>
      </x:c>
      <x:c r="J64" s="23" t="n">
        <x:f t="shared" si="6">IF(G64=0,0,I64/G64)</x:f>
        <x:v>0</x:v>
      </x:c>
      <x:c r="K64" s="24"/>
      <x:c r="L64" s="14"/>
      <x:c r="M64" s="22"/>
      <x:c r="N64" s="25" t="str">
        <x:f t="shared" si="7">IF(O64="","",IF(O64="OK",IF(L64="No",0,(I64*$B$23)*IF(K64="",1,K64) + M64) ,0))</x:f>
      </x:c>
      <x:c r="O64" t="str">
        <x:f>IF(COUNTA(A64:F64,H64,K64:M64)=0,"",IF(OR(A64="",B64="",D64="",E64="",H64=""),"MISSING INFO",IF(OR(NOT(ISNUMBER(E64)),NOT(ISNUMBER(F64)),NOT(ISNUMBER(H64)),AND(K64&lt;&gt;"",NOT(ISNUMBER(K64))),AND(M64&lt;&gt;"",NOT(ISNUMBER(M64)))), "CHECK INPUTS",IF(OR(E64&lt;=0,F64&lt;0,F64&gt;E64,H64&lt;0,H64&gt;E64-F64,AND(K64&lt;&gt;"",OR(K64&lt;0,K64&gt;1)),AND(M64&lt;&gt;"",M64&gt;0)), "CHECK INPUTS",IF(COUNTIF($D$30:$D$229,D64)&gt;1,"DUPLICATE ID",IF(AND(L64&lt;&gt;"",L64&lt;&gt;"Yes",L64&lt;&gt;"No"),"CHECK ELIGIBILITY",IF(L64="No","INELIGIBLE","OK")))))))</x:f>
      </x:c>
    </x:row>
    <x:row r="65">
      <x:c r="A65" s="14"/>
      <x:c r="B65" s="14"/>
      <x:c r="C65" s="14"/>
      <x:c r="D65" s="14"/>
      <x:c r="E65" s="22"/>
      <x:c r="F65" s="22"/>
      <x:c r="G65" s="18" t="n">
        <x:f t="shared" si="4">E65-F65</x:f>
        <x:v>0</x:v>
      </x:c>
      <x:c r="H65" s="22"/>
      <x:c r="I65" s="18" t="n">
        <x:f t="shared" si="5">G65-H65</x:f>
        <x:v>0</x:v>
      </x:c>
      <x:c r="J65" s="23" t="n">
        <x:f t="shared" si="6">IF(G65=0,0,I65/G65)</x:f>
        <x:v>0</x:v>
      </x:c>
      <x:c r="K65" s="24"/>
      <x:c r="L65" s="14"/>
      <x:c r="M65" s="22"/>
      <x:c r="N65" s="25" t="str">
        <x:f t="shared" si="7">IF(O65="","",IF(O65="OK",IF(L65="No",0,(I65*$B$23)*IF(K65="",1,K65) + M65) ,0))</x:f>
      </x:c>
      <x:c r="O65" t="str">
        <x:f>IF(COUNTA(A65:F65,H65,K65:M65)=0,"",IF(OR(A65="",B65="",D65="",E65="",H65=""),"MISSING INFO",IF(OR(NOT(ISNUMBER(E65)),NOT(ISNUMBER(F65)),NOT(ISNUMBER(H65)),AND(K65&lt;&gt;"",NOT(ISNUMBER(K65))),AND(M65&lt;&gt;"",NOT(ISNUMBER(M65)))), "CHECK INPUTS",IF(OR(E65&lt;=0,F65&lt;0,F65&gt;E65,H65&lt;0,H65&gt;E65-F65,AND(K65&lt;&gt;"",OR(K65&lt;0,K65&gt;1)),AND(M65&lt;&gt;"",M65&gt;0)), "CHECK INPUTS",IF(COUNTIF($D$30:$D$229,D65)&gt;1,"DUPLICATE ID",IF(AND(L65&lt;&gt;"",L65&lt;&gt;"Yes",L65&lt;&gt;"No"),"CHECK ELIGIBILITY",IF(L65="No","INELIGIBLE","OK")))))))</x:f>
      </x:c>
    </x:row>
    <x:row r="66">
      <x:c r="A66" s="14"/>
      <x:c r="B66" s="14"/>
      <x:c r="C66" s="14"/>
      <x:c r="D66" s="14"/>
      <x:c r="E66" s="22"/>
      <x:c r="F66" s="22"/>
      <x:c r="G66" s="18" t="n">
        <x:f t="shared" si="4">E66-F66</x:f>
        <x:v>0</x:v>
      </x:c>
      <x:c r="H66" s="22"/>
      <x:c r="I66" s="18" t="n">
        <x:f t="shared" si="5">G66-H66</x:f>
        <x:v>0</x:v>
      </x:c>
      <x:c r="J66" s="23" t="n">
        <x:f t="shared" si="6">IF(G66=0,0,I66/G66)</x:f>
        <x:v>0</x:v>
      </x:c>
      <x:c r="K66" s="24"/>
      <x:c r="L66" s="14"/>
      <x:c r="M66" s="22"/>
      <x:c r="N66" s="25" t="str">
        <x:f t="shared" si="7">IF(O66="","",IF(O66="OK",IF(L66="No",0,(I66*$B$23)*IF(K66="",1,K66) + M66) ,0))</x:f>
      </x:c>
      <x:c r="O66" t="str">
        <x:f>IF(COUNTA(A66:F66,H66,K66:M66)=0,"",IF(OR(A66="",B66="",D66="",E66="",H66=""),"MISSING INFO",IF(OR(NOT(ISNUMBER(E66)),NOT(ISNUMBER(F66)),NOT(ISNUMBER(H66)),AND(K66&lt;&gt;"",NOT(ISNUMBER(K66))),AND(M66&lt;&gt;"",NOT(ISNUMBER(M66)))), "CHECK INPUTS",IF(OR(E66&lt;=0,F66&lt;0,F66&gt;E66,H66&lt;0,H66&gt;E66-F66,AND(K66&lt;&gt;"",OR(K66&lt;0,K66&gt;1)),AND(M66&lt;&gt;"",M66&gt;0)), "CHECK INPUTS",IF(COUNTIF($D$30:$D$229,D66)&gt;1,"DUPLICATE ID",IF(AND(L66&lt;&gt;"",L66&lt;&gt;"Yes",L66&lt;&gt;"No"),"CHECK ELIGIBILITY",IF(L66="No","INELIGIBLE","OK")))))))</x:f>
      </x:c>
    </x:row>
    <x:row r="67">
      <x:c r="A67" s="14"/>
      <x:c r="B67" s="14"/>
      <x:c r="C67" s="14"/>
      <x:c r="D67" s="14"/>
      <x:c r="E67" s="22"/>
      <x:c r="F67" s="22"/>
      <x:c r="G67" s="18" t="n">
        <x:f t="shared" si="4">E67-F67</x:f>
        <x:v>0</x:v>
      </x:c>
      <x:c r="H67" s="22"/>
      <x:c r="I67" s="18" t="n">
        <x:f t="shared" si="5">G67-H67</x:f>
        <x:v>0</x:v>
      </x:c>
      <x:c r="J67" s="23" t="n">
        <x:f t="shared" si="6">IF(G67=0,0,I67/G67)</x:f>
        <x:v>0</x:v>
      </x:c>
      <x:c r="K67" s="24"/>
      <x:c r="L67" s="14"/>
      <x:c r="M67" s="22"/>
      <x:c r="N67" s="25" t="str">
        <x:f t="shared" si="7">IF(O67="","",IF(O67="OK",IF(L67="No",0,(I67*$B$23)*IF(K67="",1,K67) + M67) ,0))</x:f>
      </x:c>
      <x:c r="O67" t="str">
        <x:f>IF(COUNTA(A67:F67,H67,K67:M67)=0,"",IF(OR(A67="",B67="",D67="",E67="",H67=""),"MISSING INFO",IF(OR(NOT(ISNUMBER(E67)),NOT(ISNUMBER(F67)),NOT(ISNUMBER(H67)),AND(K67&lt;&gt;"",NOT(ISNUMBER(K67))),AND(M67&lt;&gt;"",NOT(ISNUMBER(M67)))), "CHECK INPUTS",IF(OR(E67&lt;=0,F67&lt;0,F67&gt;E67,H67&lt;0,H67&gt;E67-F67,AND(K67&lt;&gt;"",OR(K67&lt;0,K67&gt;1)),AND(M67&lt;&gt;"",M67&gt;0)), "CHECK INPUTS",IF(COUNTIF($D$30:$D$229,D67)&gt;1,"DUPLICATE ID",IF(AND(L67&lt;&gt;"",L67&lt;&gt;"Yes",L67&lt;&gt;"No"),"CHECK ELIGIBILITY",IF(L67="No","INELIGIBLE","OK")))))))</x:f>
      </x:c>
    </x:row>
    <x:row r="68">
      <x:c r="A68" s="14"/>
      <x:c r="B68" s="14"/>
      <x:c r="C68" s="14"/>
      <x:c r="D68" s="14"/>
      <x:c r="E68" s="22"/>
      <x:c r="F68" s="22"/>
      <x:c r="G68" s="18" t="n">
        <x:f t="shared" si="4">E68-F68</x:f>
        <x:v>0</x:v>
      </x:c>
      <x:c r="H68" s="22"/>
      <x:c r="I68" s="18" t="n">
        <x:f t="shared" si="5">G68-H68</x:f>
        <x:v>0</x:v>
      </x:c>
      <x:c r="J68" s="23" t="n">
        <x:f t="shared" si="6">IF(G68=0,0,I68/G68)</x:f>
        <x:v>0</x:v>
      </x:c>
      <x:c r="K68" s="24"/>
      <x:c r="L68" s="14"/>
      <x:c r="M68" s="22"/>
      <x:c r="N68" s="25" t="str">
        <x:f t="shared" si="7">IF(O68="","",IF(O68="OK",IF(L68="No",0,(I68*$B$23)*IF(K68="",1,K68) + M68) ,0))</x:f>
      </x:c>
      <x:c r="O68" t="str">
        <x:f>IF(COUNTA(A68:F68,H68,K68:M68)=0,"",IF(OR(A68="",B68="",D68="",E68="",H68=""),"MISSING INFO",IF(OR(NOT(ISNUMBER(E68)),NOT(ISNUMBER(F68)),NOT(ISNUMBER(H68)),AND(K68&lt;&gt;"",NOT(ISNUMBER(K68))),AND(M68&lt;&gt;"",NOT(ISNUMBER(M68)))), "CHECK INPUTS",IF(OR(E68&lt;=0,F68&lt;0,F68&gt;E68,H68&lt;0,H68&gt;E68-F68,AND(K68&lt;&gt;"",OR(K68&lt;0,K68&gt;1)),AND(M68&lt;&gt;"",M68&gt;0)), "CHECK INPUTS",IF(COUNTIF($D$30:$D$229,D68)&gt;1,"DUPLICATE ID",IF(AND(L68&lt;&gt;"",L68&lt;&gt;"Yes",L68&lt;&gt;"No"),"CHECK ELIGIBILITY",IF(L68="No","INELIGIBLE","OK")))))))</x:f>
      </x:c>
    </x:row>
    <x:row r="69">
      <x:c r="A69" s="14"/>
      <x:c r="B69" s="14"/>
      <x:c r="C69" s="14"/>
      <x:c r="D69" s="14"/>
      <x:c r="E69" s="22"/>
      <x:c r="F69" s="22"/>
      <x:c r="G69" s="18" t="n">
        <x:f t="shared" si="4">E69-F69</x:f>
        <x:v>0</x:v>
      </x:c>
      <x:c r="H69" s="22"/>
      <x:c r="I69" s="18" t="n">
        <x:f t="shared" si="5">G69-H69</x:f>
        <x:v>0</x:v>
      </x:c>
      <x:c r="J69" s="23" t="n">
        <x:f t="shared" si="6">IF(G69=0,0,I69/G69)</x:f>
        <x:v>0</x:v>
      </x:c>
      <x:c r="K69" s="24"/>
      <x:c r="L69" s="14"/>
      <x:c r="M69" s="22"/>
      <x:c r="N69" s="25" t="str">
        <x:f t="shared" si="7">IF(O69="","",IF(O69="OK",IF(L69="No",0,(I69*$B$23)*IF(K69="",1,K69) + M69) ,0))</x:f>
      </x:c>
      <x:c r="O69" t="str">
        <x:f>IF(COUNTA(A69:F69,H69,K69:M69)=0,"",IF(OR(A69="",B69="",D69="",E69="",H69=""),"MISSING INFO",IF(OR(NOT(ISNUMBER(E69)),NOT(ISNUMBER(F69)),NOT(ISNUMBER(H69)),AND(K69&lt;&gt;"",NOT(ISNUMBER(K69))),AND(M69&lt;&gt;"",NOT(ISNUMBER(M69)))), "CHECK INPUTS",IF(OR(E69&lt;=0,F69&lt;0,F69&gt;E69,H69&lt;0,H69&gt;E69-F69,AND(K69&lt;&gt;"",OR(K69&lt;0,K69&gt;1)),AND(M69&lt;&gt;"",M69&gt;0)), "CHECK INPUTS",IF(COUNTIF($D$30:$D$229,D69)&gt;1,"DUPLICATE ID",IF(AND(L69&lt;&gt;"",L69&lt;&gt;"Yes",L69&lt;&gt;"No"),"CHECK ELIGIBILITY",IF(L69="No","INELIGIBLE","OK")))))))</x:f>
      </x:c>
    </x:row>
    <x:row r="70">
      <x:c r="A70" s="14"/>
      <x:c r="B70" s="14"/>
      <x:c r="C70" s="14"/>
      <x:c r="D70" s="14"/>
      <x:c r="E70" s="22"/>
      <x:c r="F70" s="22"/>
      <x:c r="G70" s="18" t="n">
        <x:f t="shared" si="4">E70-F70</x:f>
        <x:v>0</x:v>
      </x:c>
      <x:c r="H70" s="22"/>
      <x:c r="I70" s="18" t="n">
        <x:f t="shared" si="5">G70-H70</x:f>
        <x:v>0</x:v>
      </x:c>
      <x:c r="J70" s="23" t="n">
        <x:f t="shared" si="6">IF(G70=0,0,I70/G70)</x:f>
        <x:v>0</x:v>
      </x:c>
      <x:c r="K70" s="24"/>
      <x:c r="L70" s="14"/>
      <x:c r="M70" s="22"/>
      <x:c r="N70" s="25" t="str">
        <x:f t="shared" si="7">IF(O70="","",IF(O70="OK",IF(L70="No",0,(I70*$B$23)*IF(K70="",1,K70) + M70) ,0))</x:f>
      </x:c>
      <x:c r="O70" t="str">
        <x:f>IF(COUNTA(A70:F70,H70,K70:M70)=0,"",IF(OR(A70="",B70="",D70="",E70="",H70=""),"MISSING INFO",IF(OR(NOT(ISNUMBER(E70)),NOT(ISNUMBER(F70)),NOT(ISNUMBER(H70)),AND(K70&lt;&gt;"",NOT(ISNUMBER(K70))),AND(M70&lt;&gt;"",NOT(ISNUMBER(M70)))), "CHECK INPUTS",IF(OR(E70&lt;=0,F70&lt;0,F70&gt;E70,H70&lt;0,H70&gt;E70-F70,AND(K70&lt;&gt;"",OR(K70&lt;0,K70&gt;1)),AND(M70&lt;&gt;"",M70&gt;0)), "CHECK INPUTS",IF(COUNTIF($D$30:$D$229,D70)&gt;1,"DUPLICATE ID",IF(AND(L70&lt;&gt;"",L70&lt;&gt;"Yes",L70&lt;&gt;"No"),"CHECK ELIGIBILITY",IF(L70="No","INELIGIBLE","OK")))))))</x:f>
      </x:c>
    </x:row>
    <x:row r="71">
      <x:c r="A71" s="14"/>
      <x:c r="B71" s="14"/>
      <x:c r="C71" s="14"/>
      <x:c r="D71" s="14"/>
      <x:c r="E71" s="22"/>
      <x:c r="F71" s="22"/>
      <x:c r="G71" s="18" t="n">
        <x:f t="shared" si="4">E71-F71</x:f>
        <x:v>0</x:v>
      </x:c>
      <x:c r="H71" s="22"/>
      <x:c r="I71" s="18" t="n">
        <x:f t="shared" si="5">G71-H71</x:f>
        <x:v>0</x:v>
      </x:c>
      <x:c r="J71" s="23" t="n">
        <x:f t="shared" si="6">IF(G71=0,0,I71/G71)</x:f>
        <x:v>0</x:v>
      </x:c>
      <x:c r="K71" s="24"/>
      <x:c r="L71" s="14"/>
      <x:c r="M71" s="22"/>
      <x:c r="N71" s="25" t="str">
        <x:f t="shared" si="7">IF(O71="","",IF(O71="OK",IF(L71="No",0,(I71*$B$23)*IF(K71="",1,K71) + M71) ,0))</x:f>
      </x:c>
      <x:c r="O71" t="str">
        <x:f>IF(COUNTA(A71:F71,H71,K71:M71)=0,"",IF(OR(A71="",B71="",D71="",E71="",H71=""),"MISSING INFO",IF(OR(NOT(ISNUMBER(E71)),NOT(ISNUMBER(F71)),NOT(ISNUMBER(H71)),AND(K71&lt;&gt;"",NOT(ISNUMBER(K71))),AND(M71&lt;&gt;"",NOT(ISNUMBER(M71)))), "CHECK INPUTS",IF(OR(E71&lt;=0,F71&lt;0,F71&gt;E71,H71&lt;0,H71&gt;E71-F71,AND(K71&lt;&gt;"",OR(K71&lt;0,K71&gt;1)),AND(M71&lt;&gt;"",M71&gt;0)), "CHECK INPUTS",IF(COUNTIF($D$30:$D$229,D71)&gt;1,"DUPLICATE ID",IF(AND(L71&lt;&gt;"",L71&lt;&gt;"Yes",L71&lt;&gt;"No"),"CHECK ELIGIBILITY",IF(L71="No","INELIGIBLE","OK")))))))</x:f>
      </x:c>
    </x:row>
    <x:row r="72">
      <x:c r="A72" s="14"/>
      <x:c r="B72" s="14"/>
      <x:c r="C72" s="14"/>
      <x:c r="D72" s="14"/>
      <x:c r="E72" s="22"/>
      <x:c r="F72" s="22"/>
      <x:c r="G72" s="18" t="n">
        <x:f t="shared" si="4">E72-F72</x:f>
        <x:v>0</x:v>
      </x:c>
      <x:c r="H72" s="22"/>
      <x:c r="I72" s="18" t="n">
        <x:f t="shared" si="5">G72-H72</x:f>
        <x:v>0</x:v>
      </x:c>
      <x:c r="J72" s="23" t="n">
        <x:f t="shared" si="6">IF(G72=0,0,I72/G72)</x:f>
        <x:v>0</x:v>
      </x:c>
      <x:c r="K72" s="24"/>
      <x:c r="L72" s="14"/>
      <x:c r="M72" s="22"/>
      <x:c r="N72" s="25" t="str">
        <x:f t="shared" si="7">IF(O72="","",IF(O72="OK",IF(L72="No",0,(I72*$B$23)*IF(K72="",1,K72) + M72) ,0))</x:f>
      </x:c>
      <x:c r="O72" t="str">
        <x:f>IF(COUNTA(A72:F72,H72,K72:M72)=0,"",IF(OR(A72="",B72="",D72="",E72="",H72=""),"MISSING INFO",IF(OR(NOT(ISNUMBER(E72)),NOT(ISNUMBER(F72)),NOT(ISNUMBER(H72)),AND(K72&lt;&gt;"",NOT(ISNUMBER(K72))),AND(M72&lt;&gt;"",NOT(ISNUMBER(M72)))), "CHECK INPUTS",IF(OR(E72&lt;=0,F72&lt;0,F72&gt;E72,H72&lt;0,H72&gt;E72-F72,AND(K72&lt;&gt;"",OR(K72&lt;0,K72&gt;1)),AND(M72&lt;&gt;"",M72&gt;0)), "CHECK INPUTS",IF(COUNTIF($D$30:$D$229,D72)&gt;1,"DUPLICATE ID",IF(AND(L72&lt;&gt;"",L72&lt;&gt;"Yes",L72&lt;&gt;"No"),"CHECK ELIGIBILITY",IF(L72="No","INELIGIBLE","OK")))))))</x:f>
      </x:c>
    </x:row>
    <x:row r="73">
      <x:c r="A73" s="14"/>
      <x:c r="B73" s="14"/>
      <x:c r="C73" s="14"/>
      <x:c r="D73" s="14"/>
      <x:c r="E73" s="22"/>
      <x:c r="F73" s="22"/>
      <x:c r="G73" s="18" t="n">
        <x:f t="shared" si="4">E73-F73</x:f>
        <x:v>0</x:v>
      </x:c>
      <x:c r="H73" s="22"/>
      <x:c r="I73" s="18" t="n">
        <x:f t="shared" si="5">G73-H73</x:f>
        <x:v>0</x:v>
      </x:c>
      <x:c r="J73" s="23" t="n">
        <x:f t="shared" si="6">IF(G73=0,0,I73/G73)</x:f>
        <x:v>0</x:v>
      </x:c>
      <x:c r="K73" s="24"/>
      <x:c r="L73" s="14"/>
      <x:c r="M73" s="22"/>
      <x:c r="N73" s="25" t="str">
        <x:f t="shared" si="7">IF(O73="","",IF(O73="OK",IF(L73="No",0,(I73*$B$23)*IF(K73="",1,K73) + M73) ,0))</x:f>
      </x:c>
      <x:c r="O73" t="str">
        <x:f>IF(COUNTA(A73:F73,H73,K73:M73)=0,"",IF(OR(A73="",B73="",D73="",E73="",H73=""),"MISSING INFO",IF(OR(NOT(ISNUMBER(E73)),NOT(ISNUMBER(F73)),NOT(ISNUMBER(H73)),AND(K73&lt;&gt;"",NOT(ISNUMBER(K73))),AND(M73&lt;&gt;"",NOT(ISNUMBER(M73)))), "CHECK INPUTS",IF(OR(E73&lt;=0,F73&lt;0,F73&gt;E73,H73&lt;0,H73&gt;E73-F73,AND(K73&lt;&gt;"",OR(K73&lt;0,K73&gt;1)),AND(M73&lt;&gt;"",M73&gt;0)), "CHECK INPUTS",IF(COUNTIF($D$30:$D$229,D73)&gt;1,"DUPLICATE ID",IF(AND(L73&lt;&gt;"",L73&lt;&gt;"Yes",L73&lt;&gt;"No"),"CHECK ELIGIBILITY",IF(L73="No","INELIGIBLE","OK")))))))</x:f>
      </x:c>
    </x:row>
    <x:row r="74">
      <x:c r="A74" s="14"/>
      <x:c r="B74" s="14"/>
      <x:c r="C74" s="14"/>
      <x:c r="D74" s="14"/>
      <x:c r="E74" s="22"/>
      <x:c r="F74" s="22"/>
      <x:c r="G74" s="18" t="n">
        <x:f t="shared" si="4">E74-F74</x:f>
        <x:v>0</x:v>
      </x:c>
      <x:c r="H74" s="22"/>
      <x:c r="I74" s="18" t="n">
        <x:f t="shared" si="5">G74-H74</x:f>
        <x:v>0</x:v>
      </x:c>
      <x:c r="J74" s="23" t="n">
        <x:f t="shared" si="6">IF(G74=0,0,I74/G74)</x:f>
        <x:v>0</x:v>
      </x:c>
      <x:c r="K74" s="24"/>
      <x:c r="L74" s="14"/>
      <x:c r="M74" s="22"/>
      <x:c r="N74" s="25" t="str">
        <x:f t="shared" si="7">IF(O74="","",IF(O74="OK",IF(L74="No",0,(I74*$B$23)*IF(K74="",1,K74) + M74) ,0))</x:f>
      </x:c>
      <x:c r="O74" t="str">
        <x:f>IF(COUNTA(A74:F74,H74,K74:M74)=0,"",IF(OR(A74="",B74="",D74="",E74="",H74=""),"MISSING INFO",IF(OR(NOT(ISNUMBER(E74)),NOT(ISNUMBER(F74)),NOT(ISNUMBER(H74)),AND(K74&lt;&gt;"",NOT(ISNUMBER(K74))),AND(M74&lt;&gt;"",NOT(ISNUMBER(M74)))), "CHECK INPUTS",IF(OR(E74&lt;=0,F74&lt;0,F74&gt;E74,H74&lt;0,H74&gt;E74-F74,AND(K74&lt;&gt;"",OR(K74&lt;0,K74&gt;1)),AND(M74&lt;&gt;"",M74&gt;0)), "CHECK INPUTS",IF(COUNTIF($D$30:$D$229,D74)&gt;1,"DUPLICATE ID",IF(AND(L74&lt;&gt;"",L74&lt;&gt;"Yes",L74&lt;&gt;"No"),"CHECK ELIGIBILITY",IF(L74="No","INELIGIBLE","OK")))))))</x:f>
      </x:c>
    </x:row>
    <x:row r="75">
      <x:c r="A75" s="14"/>
      <x:c r="B75" s="14"/>
      <x:c r="C75" s="14"/>
      <x:c r="D75" s="14"/>
      <x:c r="E75" s="22"/>
      <x:c r="F75" s="22"/>
      <x:c r="G75" s="18" t="n">
        <x:f t="shared" si="4">E75-F75</x:f>
        <x:v>0</x:v>
      </x:c>
      <x:c r="H75" s="22"/>
      <x:c r="I75" s="18" t="n">
        <x:f t="shared" si="5">G75-H75</x:f>
        <x:v>0</x:v>
      </x:c>
      <x:c r="J75" s="23" t="n">
        <x:f t="shared" si="6">IF(G75=0,0,I75/G75)</x:f>
        <x:v>0</x:v>
      </x:c>
      <x:c r="K75" s="24"/>
      <x:c r="L75" s="14"/>
      <x:c r="M75" s="22"/>
      <x:c r="N75" s="25" t="str">
        <x:f t="shared" si="7">IF(O75="","",IF(O75="OK",IF(L75="No",0,(I75*$B$23)*IF(K75="",1,K75) + M75) ,0))</x:f>
      </x:c>
      <x:c r="O75" t="str">
        <x:f>IF(COUNTA(A75:F75,H75,K75:M75)=0,"",IF(OR(A75="",B75="",D75="",E75="",H75=""),"MISSING INFO",IF(OR(NOT(ISNUMBER(E75)),NOT(ISNUMBER(F75)),NOT(ISNUMBER(H75)),AND(K75&lt;&gt;"",NOT(ISNUMBER(K75))),AND(M75&lt;&gt;"",NOT(ISNUMBER(M75)))), "CHECK INPUTS",IF(OR(E75&lt;=0,F75&lt;0,F75&gt;E75,H75&lt;0,H75&gt;E75-F75,AND(K75&lt;&gt;"",OR(K75&lt;0,K75&gt;1)),AND(M75&lt;&gt;"",M75&gt;0)), "CHECK INPUTS",IF(COUNTIF($D$30:$D$229,D75)&gt;1,"DUPLICATE ID",IF(AND(L75&lt;&gt;"",L75&lt;&gt;"Yes",L75&lt;&gt;"No"),"CHECK ELIGIBILITY",IF(L75="No","INELIGIBLE","OK")))))))</x:f>
      </x:c>
    </x:row>
    <x:row r="76">
      <x:c r="A76" s="14"/>
      <x:c r="B76" s="14"/>
      <x:c r="C76" s="14"/>
      <x:c r="D76" s="14"/>
      <x:c r="E76" s="22"/>
      <x:c r="F76" s="22"/>
      <x:c r="G76" s="18" t="n">
        <x:f t="shared" si="4">E76-F76</x:f>
        <x:v>0</x:v>
      </x:c>
      <x:c r="H76" s="22"/>
      <x:c r="I76" s="18" t="n">
        <x:f t="shared" si="5">G76-H76</x:f>
        <x:v>0</x:v>
      </x:c>
      <x:c r="J76" s="23" t="n">
        <x:f t="shared" si="6">IF(G76=0,0,I76/G76)</x:f>
        <x:v>0</x:v>
      </x:c>
      <x:c r="K76" s="24"/>
      <x:c r="L76" s="14"/>
      <x:c r="M76" s="22"/>
      <x:c r="N76" s="25" t="str">
        <x:f t="shared" si="7">IF(O76="","",IF(O76="OK",IF(L76="No",0,(I76*$B$23)*IF(K76="",1,K76) + M76) ,0))</x:f>
      </x:c>
      <x:c r="O76" t="str">
        <x:f>IF(COUNTA(A76:F76,H76,K76:M76)=0,"",IF(OR(A76="",B76="",D76="",E76="",H76=""),"MISSING INFO",IF(OR(NOT(ISNUMBER(E76)),NOT(ISNUMBER(F76)),NOT(ISNUMBER(H76)),AND(K76&lt;&gt;"",NOT(ISNUMBER(K76))),AND(M76&lt;&gt;"",NOT(ISNUMBER(M76)))), "CHECK INPUTS",IF(OR(E76&lt;=0,F76&lt;0,F76&gt;E76,H76&lt;0,H76&gt;E76-F76,AND(K76&lt;&gt;"",OR(K76&lt;0,K76&gt;1)),AND(M76&lt;&gt;"",M76&gt;0)), "CHECK INPUTS",IF(COUNTIF($D$30:$D$229,D76)&gt;1,"DUPLICATE ID",IF(AND(L76&lt;&gt;"",L76&lt;&gt;"Yes",L76&lt;&gt;"No"),"CHECK ELIGIBILITY",IF(L76="No","INELIGIBLE","OK")))))))</x:f>
      </x:c>
    </x:row>
    <x:row r="77">
      <x:c r="A77" s="14"/>
      <x:c r="B77" s="14"/>
      <x:c r="C77" s="14"/>
      <x:c r="D77" s="14"/>
      <x:c r="E77" s="22"/>
      <x:c r="F77" s="22"/>
      <x:c r="G77" s="18" t="n">
        <x:f t="shared" si="4">E77-F77</x:f>
        <x:v>0</x:v>
      </x:c>
      <x:c r="H77" s="22"/>
      <x:c r="I77" s="18" t="n">
        <x:f t="shared" si="5">G77-H77</x:f>
        <x:v>0</x:v>
      </x:c>
      <x:c r="J77" s="23" t="n">
        <x:f t="shared" si="6">IF(G77=0,0,I77/G77)</x:f>
        <x:v>0</x:v>
      </x:c>
      <x:c r="K77" s="24"/>
      <x:c r="L77" s="14"/>
      <x:c r="M77" s="22"/>
      <x:c r="N77" s="25" t="str">
        <x:f t="shared" si="7">IF(O77="","",IF(O77="OK",IF(L77="No",0,(I77*$B$23)*IF(K77="",1,K77) + M77) ,0))</x:f>
      </x:c>
      <x:c r="O77" t="str">
        <x:f>IF(COUNTA(A77:F77,H77,K77:M77)=0,"",IF(OR(A77="",B77="",D77="",E77="",H77=""),"MISSING INFO",IF(OR(NOT(ISNUMBER(E77)),NOT(ISNUMBER(F77)),NOT(ISNUMBER(H77)),AND(K77&lt;&gt;"",NOT(ISNUMBER(K77))),AND(M77&lt;&gt;"",NOT(ISNUMBER(M77)))), "CHECK INPUTS",IF(OR(E77&lt;=0,F77&lt;0,F77&gt;E77,H77&lt;0,H77&gt;E77-F77,AND(K77&lt;&gt;"",OR(K77&lt;0,K77&gt;1)),AND(M77&lt;&gt;"",M77&gt;0)), "CHECK INPUTS",IF(COUNTIF($D$30:$D$229,D77)&gt;1,"DUPLICATE ID",IF(AND(L77&lt;&gt;"",L77&lt;&gt;"Yes",L77&lt;&gt;"No"),"CHECK ELIGIBILITY",IF(L77="No","INELIGIBLE","OK")))))))</x:f>
      </x:c>
    </x:row>
    <x:row r="78">
      <x:c r="A78" s="14"/>
      <x:c r="B78" s="14"/>
      <x:c r="C78" s="14"/>
      <x:c r="D78" s="14"/>
      <x:c r="E78" s="22"/>
      <x:c r="F78" s="22"/>
      <x:c r="G78" s="18" t="n">
        <x:f t="shared" si="4">E78-F78</x:f>
        <x:v>0</x:v>
      </x:c>
      <x:c r="H78" s="22"/>
      <x:c r="I78" s="18" t="n">
        <x:f t="shared" si="5">G78-H78</x:f>
        <x:v>0</x:v>
      </x:c>
      <x:c r="J78" s="23" t="n">
        <x:f t="shared" si="6">IF(G78=0,0,I78/G78)</x:f>
        <x:v>0</x:v>
      </x:c>
      <x:c r="K78" s="24"/>
      <x:c r="L78" s="14"/>
      <x:c r="M78" s="22"/>
      <x:c r="N78" s="25" t="str">
        <x:f t="shared" si="7">IF(O78="","",IF(O78="OK",IF(L78="No",0,(I78*$B$23)*IF(K78="",1,K78) + M78) ,0))</x:f>
      </x:c>
      <x:c r="O78" t="str">
        <x:f>IF(COUNTA(A78:F78,H78,K78:M78)=0,"",IF(OR(A78="",B78="",D78="",E78="",H78=""),"MISSING INFO",IF(OR(NOT(ISNUMBER(E78)),NOT(ISNUMBER(F78)),NOT(ISNUMBER(H78)),AND(K78&lt;&gt;"",NOT(ISNUMBER(K78))),AND(M78&lt;&gt;"",NOT(ISNUMBER(M78)))), "CHECK INPUTS",IF(OR(E78&lt;=0,F78&lt;0,F78&gt;E78,H78&lt;0,H78&gt;E78-F78,AND(K78&lt;&gt;"",OR(K78&lt;0,K78&gt;1)),AND(M78&lt;&gt;"",M78&gt;0)), "CHECK INPUTS",IF(COUNTIF($D$30:$D$229,D78)&gt;1,"DUPLICATE ID",IF(AND(L78&lt;&gt;"",L78&lt;&gt;"Yes",L78&lt;&gt;"No"),"CHECK ELIGIBILITY",IF(L78="No","INELIGIBLE","OK")))))))</x:f>
      </x:c>
    </x:row>
    <x:row r="79">
      <x:c r="A79" s="14"/>
      <x:c r="B79" s="14"/>
      <x:c r="C79" s="14"/>
      <x:c r="D79" s="14"/>
      <x:c r="E79" s="22"/>
      <x:c r="F79" s="22"/>
      <x:c r="G79" s="18" t="n">
        <x:f t="shared" si="4">E79-F79</x:f>
        <x:v>0</x:v>
      </x:c>
      <x:c r="H79" s="22"/>
      <x:c r="I79" s="18" t="n">
        <x:f t="shared" si="5">G79-H79</x:f>
        <x:v>0</x:v>
      </x:c>
      <x:c r="J79" s="23" t="n">
        <x:f t="shared" si="6">IF(G79=0,0,I79/G79)</x:f>
        <x:v>0</x:v>
      </x:c>
      <x:c r="K79" s="24"/>
      <x:c r="L79" s="14"/>
      <x:c r="M79" s="22"/>
      <x:c r="N79" s="25" t="str">
        <x:f t="shared" si="7">IF(O79="","",IF(O79="OK",IF(L79="No",0,(I79*$B$23)*IF(K79="",1,K79) + M79) ,0))</x:f>
      </x:c>
      <x:c r="O79" t="str">
        <x:f>IF(COUNTA(A79:F79,H79,K79:M79)=0,"",IF(OR(A79="",B79="",D79="",E79="",H79=""),"MISSING INFO",IF(OR(NOT(ISNUMBER(E79)),NOT(ISNUMBER(F79)),NOT(ISNUMBER(H79)),AND(K79&lt;&gt;"",NOT(ISNUMBER(K79))),AND(M79&lt;&gt;"",NOT(ISNUMBER(M79)))), "CHECK INPUTS",IF(OR(E79&lt;=0,F79&lt;0,F79&gt;E79,H79&lt;0,H79&gt;E79-F79,AND(K79&lt;&gt;"",OR(K79&lt;0,K79&gt;1)),AND(M79&lt;&gt;"",M79&gt;0)), "CHECK INPUTS",IF(COUNTIF($D$30:$D$229,D79)&gt;1,"DUPLICATE ID",IF(AND(L79&lt;&gt;"",L79&lt;&gt;"Yes",L79&lt;&gt;"No"),"CHECK ELIGIBILITY",IF(L79="No","INELIGIBLE","OK")))))))</x:f>
      </x:c>
    </x:row>
    <x:row r="80">
      <x:c r="A80" s="14"/>
      <x:c r="B80" s="14"/>
      <x:c r="C80" s="14"/>
      <x:c r="D80" s="14"/>
      <x:c r="E80" s="22"/>
      <x:c r="F80" s="22"/>
      <x:c r="G80" s="18" t="n">
        <x:f t="shared" si="4">E80-F80</x:f>
        <x:v>0</x:v>
      </x:c>
      <x:c r="H80" s="22"/>
      <x:c r="I80" s="18" t="n">
        <x:f t="shared" si="5">G80-H80</x:f>
        <x:v>0</x:v>
      </x:c>
      <x:c r="J80" s="23" t="n">
        <x:f t="shared" si="6">IF(G80=0,0,I80/G80)</x:f>
        <x:v>0</x:v>
      </x:c>
      <x:c r="K80" s="24"/>
      <x:c r="L80" s="14"/>
      <x:c r="M80" s="22"/>
      <x:c r="N80" s="25" t="str">
        <x:f t="shared" si="7">IF(O80="","",IF(O80="OK",IF(L80="No",0,(I80*$B$23)*IF(K80="",1,K80) + M80) ,0))</x:f>
      </x:c>
      <x:c r="O80" t="str">
        <x:f>IF(COUNTA(A80:F80,H80,K80:M80)=0,"",IF(OR(A80="",B80="",D80="",E80="",H80=""),"MISSING INFO",IF(OR(NOT(ISNUMBER(E80)),NOT(ISNUMBER(F80)),NOT(ISNUMBER(H80)),AND(K80&lt;&gt;"",NOT(ISNUMBER(K80))),AND(M80&lt;&gt;"",NOT(ISNUMBER(M80)))), "CHECK INPUTS",IF(OR(E80&lt;=0,F80&lt;0,F80&gt;E80,H80&lt;0,H80&gt;E80-F80,AND(K80&lt;&gt;"",OR(K80&lt;0,K80&gt;1)),AND(M80&lt;&gt;"",M80&gt;0)), "CHECK INPUTS",IF(COUNTIF($D$30:$D$229,D80)&gt;1,"DUPLICATE ID",IF(AND(L80&lt;&gt;"",L80&lt;&gt;"Yes",L80&lt;&gt;"No"),"CHECK ELIGIBILITY",IF(L80="No","INELIGIBLE","OK")))))))</x:f>
      </x:c>
    </x:row>
    <x:row r="81">
      <x:c r="A81" s="14"/>
      <x:c r="B81" s="14"/>
      <x:c r="C81" s="14"/>
      <x:c r="D81" s="14"/>
      <x:c r="E81" s="22"/>
      <x:c r="F81" s="22"/>
      <x:c r="G81" s="18" t="n">
        <x:f t="shared" si="4">E81-F81</x:f>
        <x:v>0</x:v>
      </x:c>
      <x:c r="H81" s="22"/>
      <x:c r="I81" s="18" t="n">
        <x:f t="shared" si="5">G81-H81</x:f>
        <x:v>0</x:v>
      </x:c>
      <x:c r="J81" s="23" t="n">
        <x:f t="shared" si="6">IF(G81=0,0,I81/G81)</x:f>
        <x:v>0</x:v>
      </x:c>
      <x:c r="K81" s="24"/>
      <x:c r="L81" s="14"/>
      <x:c r="M81" s="22"/>
      <x:c r="N81" s="25" t="str">
        <x:f t="shared" si="7">IF(O81="","",IF(O81="OK",IF(L81="No",0,(I81*$B$23)*IF(K81="",1,K81) + M81) ,0))</x:f>
      </x:c>
      <x:c r="O81" t="str">
        <x:f>IF(COUNTA(A81:F81,H81,K81:M81)=0,"",IF(OR(A81="",B81="",D81="",E81="",H81=""),"MISSING INFO",IF(OR(NOT(ISNUMBER(E81)),NOT(ISNUMBER(F81)),NOT(ISNUMBER(H81)),AND(K81&lt;&gt;"",NOT(ISNUMBER(K81))),AND(M81&lt;&gt;"",NOT(ISNUMBER(M81)))), "CHECK INPUTS",IF(OR(E81&lt;=0,F81&lt;0,F81&gt;E81,H81&lt;0,H81&gt;E81-F81,AND(K81&lt;&gt;"",OR(K81&lt;0,K81&gt;1)),AND(M81&lt;&gt;"",M81&gt;0)), "CHECK INPUTS",IF(COUNTIF($D$30:$D$229,D81)&gt;1,"DUPLICATE ID",IF(AND(L81&lt;&gt;"",L81&lt;&gt;"Yes",L81&lt;&gt;"No"),"CHECK ELIGIBILITY",IF(L81="No","INELIGIBLE","OK")))))))</x:f>
      </x:c>
    </x:row>
    <x:row r="82">
      <x:c r="A82" s="14"/>
      <x:c r="B82" s="14"/>
      <x:c r="C82" s="14"/>
      <x:c r="D82" s="14"/>
      <x:c r="E82" s="22"/>
      <x:c r="F82" s="22"/>
      <x:c r="G82" s="18" t="n">
        <x:f t="shared" si="4">E82-F82</x:f>
        <x:v>0</x:v>
      </x:c>
      <x:c r="H82" s="22"/>
      <x:c r="I82" s="18" t="n">
        <x:f t="shared" si="5">G82-H82</x:f>
        <x:v>0</x:v>
      </x:c>
      <x:c r="J82" s="23" t="n">
        <x:f t="shared" si="6">IF(G82=0,0,I82/G82)</x:f>
        <x:v>0</x:v>
      </x:c>
      <x:c r="K82" s="24"/>
      <x:c r="L82" s="14"/>
      <x:c r="M82" s="22"/>
      <x:c r="N82" s="25" t="str">
        <x:f t="shared" si="7">IF(O82="","",IF(O82="OK",IF(L82="No",0,(I82*$B$23)*IF(K82="",1,K82) + M82) ,0))</x:f>
      </x:c>
      <x:c r="O82" t="str">
        <x:f>IF(COUNTA(A82:F82,H82,K82:M82)=0,"",IF(OR(A82="",B82="",D82="",E82="",H82=""),"MISSING INFO",IF(OR(NOT(ISNUMBER(E82)),NOT(ISNUMBER(F82)),NOT(ISNUMBER(H82)),AND(K82&lt;&gt;"",NOT(ISNUMBER(K82))),AND(M82&lt;&gt;"",NOT(ISNUMBER(M82)))), "CHECK INPUTS",IF(OR(E82&lt;=0,F82&lt;0,F82&gt;E82,H82&lt;0,H82&gt;E82-F82,AND(K82&lt;&gt;"",OR(K82&lt;0,K82&gt;1)),AND(M82&lt;&gt;"",M82&gt;0)), "CHECK INPUTS",IF(COUNTIF($D$30:$D$229,D82)&gt;1,"DUPLICATE ID",IF(AND(L82&lt;&gt;"",L82&lt;&gt;"Yes",L82&lt;&gt;"No"),"CHECK ELIGIBILITY",IF(L82="No","INELIGIBLE","OK")))))))</x:f>
      </x:c>
    </x:row>
    <x:row r="83">
      <x:c r="A83" s="14"/>
      <x:c r="B83" s="14"/>
      <x:c r="C83" s="14"/>
      <x:c r="D83" s="14"/>
      <x:c r="E83" s="22"/>
      <x:c r="F83" s="22"/>
      <x:c r="G83" s="18" t="n">
        <x:f t="shared" si="4">E83-F83</x:f>
        <x:v>0</x:v>
      </x:c>
      <x:c r="H83" s="22"/>
      <x:c r="I83" s="18" t="n">
        <x:f t="shared" si="5">G83-H83</x:f>
        <x:v>0</x:v>
      </x:c>
      <x:c r="J83" s="23" t="n">
        <x:f t="shared" si="6">IF(G83=0,0,I83/G83)</x:f>
        <x:v>0</x:v>
      </x:c>
      <x:c r="K83" s="24"/>
      <x:c r="L83" s="14"/>
      <x:c r="M83" s="22"/>
      <x:c r="N83" s="25" t="str">
        <x:f t="shared" si="7">IF(O83="","",IF(O83="OK",IF(L83="No",0,(I83*$B$23)*IF(K83="",1,K83) + M83) ,0))</x:f>
      </x:c>
      <x:c r="O83" t="str">
        <x:f>IF(COUNTA(A83:F83,H83,K83:M83)=0,"",IF(OR(A83="",B83="",D83="",E83="",H83=""),"MISSING INFO",IF(OR(NOT(ISNUMBER(E83)),NOT(ISNUMBER(F83)),NOT(ISNUMBER(H83)),AND(K83&lt;&gt;"",NOT(ISNUMBER(K83))),AND(M83&lt;&gt;"",NOT(ISNUMBER(M83)))), "CHECK INPUTS",IF(OR(E83&lt;=0,F83&lt;0,F83&gt;E83,H83&lt;0,H83&gt;E83-F83,AND(K83&lt;&gt;"",OR(K83&lt;0,K83&gt;1)),AND(M83&lt;&gt;"",M83&gt;0)), "CHECK INPUTS",IF(COUNTIF($D$30:$D$229,D83)&gt;1,"DUPLICATE ID",IF(AND(L83&lt;&gt;"",L83&lt;&gt;"Yes",L83&lt;&gt;"No"),"CHECK ELIGIBILITY",IF(L83="No","INELIGIBLE","OK")))))))</x:f>
      </x:c>
    </x:row>
    <x:row r="84">
      <x:c r="A84" s="14"/>
      <x:c r="B84" s="14"/>
      <x:c r="C84" s="14"/>
      <x:c r="D84" s="14"/>
      <x:c r="E84" s="22"/>
      <x:c r="F84" s="22"/>
      <x:c r="G84" s="18" t="n">
        <x:f t="shared" si="4">E84-F84</x:f>
        <x:v>0</x:v>
      </x:c>
      <x:c r="H84" s="22"/>
      <x:c r="I84" s="18" t="n">
        <x:f t="shared" si="5">G84-H84</x:f>
        <x:v>0</x:v>
      </x:c>
      <x:c r="J84" s="23" t="n">
        <x:f t="shared" si="6">IF(G84=0,0,I84/G84)</x:f>
        <x:v>0</x:v>
      </x:c>
      <x:c r="K84" s="24"/>
      <x:c r="L84" s="14"/>
      <x:c r="M84" s="22"/>
      <x:c r="N84" s="25" t="str">
        <x:f t="shared" si="7">IF(O84="","",IF(O84="OK",IF(L84="No",0,(I84*$B$23)*IF(K84="",1,K84) + M84) ,0))</x:f>
      </x:c>
      <x:c r="O84" t="str">
        <x:f>IF(COUNTA(A84:F84,H84,K84:M84)=0,"",IF(OR(A84="",B84="",D84="",E84="",H84=""),"MISSING INFO",IF(OR(NOT(ISNUMBER(E84)),NOT(ISNUMBER(F84)),NOT(ISNUMBER(H84)),AND(K84&lt;&gt;"",NOT(ISNUMBER(K84))),AND(M84&lt;&gt;"",NOT(ISNUMBER(M84)))), "CHECK INPUTS",IF(OR(E84&lt;=0,F84&lt;0,F84&gt;E84,H84&lt;0,H84&gt;E84-F84,AND(K84&lt;&gt;"",OR(K84&lt;0,K84&gt;1)),AND(M84&lt;&gt;"",M84&gt;0)), "CHECK INPUTS",IF(COUNTIF($D$30:$D$229,D84)&gt;1,"DUPLICATE ID",IF(AND(L84&lt;&gt;"",L84&lt;&gt;"Yes",L84&lt;&gt;"No"),"CHECK ELIGIBILITY",IF(L84="No","INELIGIBLE","OK")))))))</x:f>
      </x:c>
    </x:row>
    <x:row r="85">
      <x:c r="A85" s="14"/>
      <x:c r="B85" s="14"/>
      <x:c r="C85" s="14"/>
      <x:c r="D85" s="14"/>
      <x:c r="E85" s="22"/>
      <x:c r="F85" s="22"/>
      <x:c r="G85" s="18" t="n">
        <x:f t="shared" si="4">E85-F85</x:f>
        <x:v>0</x:v>
      </x:c>
      <x:c r="H85" s="22"/>
      <x:c r="I85" s="18" t="n">
        <x:f t="shared" si="5">G85-H85</x:f>
        <x:v>0</x:v>
      </x:c>
      <x:c r="J85" s="23" t="n">
        <x:f t="shared" si="6">IF(G85=0,0,I85/G85)</x:f>
        <x:v>0</x:v>
      </x:c>
      <x:c r="K85" s="24"/>
      <x:c r="L85" s="14"/>
      <x:c r="M85" s="22"/>
      <x:c r="N85" s="25" t="str">
        <x:f t="shared" si="7">IF(O85="","",IF(O85="OK",IF(L85="No",0,(I85*$B$23)*IF(K85="",1,K85) + M85) ,0))</x:f>
      </x:c>
      <x:c r="O85" t="str">
        <x:f>IF(COUNTA(A85:F85,H85,K85:M85)=0,"",IF(OR(A85="",B85="",D85="",E85="",H85=""),"MISSING INFO",IF(OR(NOT(ISNUMBER(E85)),NOT(ISNUMBER(F85)),NOT(ISNUMBER(H85)),AND(K85&lt;&gt;"",NOT(ISNUMBER(K85))),AND(M85&lt;&gt;"",NOT(ISNUMBER(M85)))), "CHECK INPUTS",IF(OR(E85&lt;=0,F85&lt;0,F85&gt;E85,H85&lt;0,H85&gt;E85-F85,AND(K85&lt;&gt;"",OR(K85&lt;0,K85&gt;1)),AND(M85&lt;&gt;"",M85&gt;0)), "CHECK INPUTS",IF(COUNTIF($D$30:$D$229,D85)&gt;1,"DUPLICATE ID",IF(AND(L85&lt;&gt;"",L85&lt;&gt;"Yes",L85&lt;&gt;"No"),"CHECK ELIGIBILITY",IF(L85="No","INELIGIBLE","OK")))))))</x:f>
      </x:c>
    </x:row>
    <x:row r="86">
      <x:c r="A86" s="14"/>
      <x:c r="B86" s="14"/>
      <x:c r="C86" s="14"/>
      <x:c r="D86" s="14"/>
      <x:c r="E86" s="22"/>
      <x:c r="F86" s="22"/>
      <x:c r="G86" s="18" t="n">
        <x:f t="shared" si="4">E86-F86</x:f>
        <x:v>0</x:v>
      </x:c>
      <x:c r="H86" s="22"/>
      <x:c r="I86" s="18" t="n">
        <x:f t="shared" si="5">G86-H86</x:f>
        <x:v>0</x:v>
      </x:c>
      <x:c r="J86" s="23" t="n">
        <x:f t="shared" si="6">IF(G86=0,0,I86/G86)</x:f>
        <x:v>0</x:v>
      </x:c>
      <x:c r="K86" s="24"/>
      <x:c r="L86" s="14"/>
      <x:c r="M86" s="22"/>
      <x:c r="N86" s="25" t="str">
        <x:f t="shared" si="7">IF(O86="","",IF(O86="OK",IF(L86="No",0,(I86*$B$23)*IF(K86="",1,K86) + M86) ,0))</x:f>
      </x:c>
      <x:c r="O86" t="str">
        <x:f>IF(COUNTA(A86:F86,H86,K86:M86)=0,"",IF(OR(A86="",B86="",D86="",E86="",H86=""),"MISSING INFO",IF(OR(NOT(ISNUMBER(E86)),NOT(ISNUMBER(F86)),NOT(ISNUMBER(H86)),AND(K86&lt;&gt;"",NOT(ISNUMBER(K86))),AND(M86&lt;&gt;"",NOT(ISNUMBER(M86)))), "CHECK INPUTS",IF(OR(E86&lt;=0,F86&lt;0,F86&gt;E86,H86&lt;0,H86&gt;E86-F86,AND(K86&lt;&gt;"",OR(K86&lt;0,K86&gt;1)),AND(M86&lt;&gt;"",M86&gt;0)), "CHECK INPUTS",IF(COUNTIF($D$30:$D$229,D86)&gt;1,"DUPLICATE ID",IF(AND(L86&lt;&gt;"",L86&lt;&gt;"Yes",L86&lt;&gt;"No"),"CHECK ELIGIBILITY",IF(L86="No","INELIGIBLE","OK")))))))</x:f>
      </x:c>
    </x:row>
    <x:row r="87">
      <x:c r="A87" s="14"/>
      <x:c r="B87" s="14"/>
      <x:c r="C87" s="14"/>
      <x:c r="D87" s="14"/>
      <x:c r="E87" s="22"/>
      <x:c r="F87" s="22"/>
      <x:c r="G87" s="18" t="n">
        <x:f t="shared" si="4">E87-F87</x:f>
        <x:v>0</x:v>
      </x:c>
      <x:c r="H87" s="22"/>
      <x:c r="I87" s="18" t="n">
        <x:f t="shared" si="5">G87-H87</x:f>
        <x:v>0</x:v>
      </x:c>
      <x:c r="J87" s="23" t="n">
        <x:f t="shared" si="6">IF(G87=0,0,I87/G87)</x:f>
        <x:v>0</x:v>
      </x:c>
      <x:c r="K87" s="24"/>
      <x:c r="L87" s="14"/>
      <x:c r="M87" s="22"/>
      <x:c r="N87" s="25" t="str">
        <x:f t="shared" si="7">IF(O87="","",IF(O87="OK",IF(L87="No",0,(I87*$B$23)*IF(K87="",1,K87) + M87) ,0))</x:f>
      </x:c>
      <x:c r="O87" t="str">
        <x:f>IF(COUNTA(A87:F87,H87,K87:M87)=0,"",IF(OR(A87="",B87="",D87="",E87="",H87=""),"MISSING INFO",IF(OR(NOT(ISNUMBER(E87)),NOT(ISNUMBER(F87)),NOT(ISNUMBER(H87)),AND(K87&lt;&gt;"",NOT(ISNUMBER(K87))),AND(M87&lt;&gt;"",NOT(ISNUMBER(M87)))), "CHECK INPUTS",IF(OR(E87&lt;=0,F87&lt;0,F87&gt;E87,H87&lt;0,H87&gt;E87-F87,AND(K87&lt;&gt;"",OR(K87&lt;0,K87&gt;1)),AND(M87&lt;&gt;"",M87&gt;0)), "CHECK INPUTS",IF(COUNTIF($D$30:$D$229,D87)&gt;1,"DUPLICATE ID",IF(AND(L87&lt;&gt;"",L87&lt;&gt;"Yes",L87&lt;&gt;"No"),"CHECK ELIGIBILITY",IF(L87="No","INELIGIBLE","OK")))))))</x:f>
      </x:c>
    </x:row>
    <x:row r="88">
      <x:c r="A88" s="14"/>
      <x:c r="B88" s="14"/>
      <x:c r="C88" s="14"/>
      <x:c r="D88" s="14"/>
      <x:c r="E88" s="22"/>
      <x:c r="F88" s="22"/>
      <x:c r="G88" s="18" t="n">
        <x:f t="shared" si="4">E88-F88</x:f>
        <x:v>0</x:v>
      </x:c>
      <x:c r="H88" s="22"/>
      <x:c r="I88" s="18" t="n">
        <x:f t="shared" si="5">G88-H88</x:f>
        <x:v>0</x:v>
      </x:c>
      <x:c r="J88" s="23" t="n">
        <x:f t="shared" si="6">IF(G88=0,0,I88/G88)</x:f>
        <x:v>0</x:v>
      </x:c>
      <x:c r="K88" s="24"/>
      <x:c r="L88" s="14"/>
      <x:c r="M88" s="22"/>
      <x:c r="N88" s="25" t="str">
        <x:f t="shared" si="7">IF(O88="","",IF(O88="OK",IF(L88="No",0,(I88*$B$23)*IF(K88="",1,K88) + M88) ,0))</x:f>
      </x:c>
      <x:c r="O88" t="str">
        <x:f>IF(COUNTA(A88:F88,H88,K88:M88)=0,"",IF(OR(A88="",B88="",D88="",E88="",H88=""),"MISSING INFO",IF(OR(NOT(ISNUMBER(E88)),NOT(ISNUMBER(F88)),NOT(ISNUMBER(H88)),AND(K88&lt;&gt;"",NOT(ISNUMBER(K88))),AND(M88&lt;&gt;"",NOT(ISNUMBER(M88)))), "CHECK INPUTS",IF(OR(E88&lt;=0,F88&lt;0,F88&gt;E88,H88&lt;0,H88&gt;E88-F88,AND(K88&lt;&gt;"",OR(K88&lt;0,K88&gt;1)),AND(M88&lt;&gt;"",M88&gt;0)), "CHECK INPUTS",IF(COUNTIF($D$30:$D$229,D88)&gt;1,"DUPLICATE ID",IF(AND(L88&lt;&gt;"",L88&lt;&gt;"Yes",L88&lt;&gt;"No"),"CHECK ELIGIBILITY",IF(L88="No","INELIGIBLE","OK")))))))</x:f>
      </x:c>
    </x:row>
    <x:row r="89">
      <x:c r="A89" s="14"/>
      <x:c r="B89" s="14"/>
      <x:c r="C89" s="14"/>
      <x:c r="D89" s="14"/>
      <x:c r="E89" s="22"/>
      <x:c r="F89" s="22"/>
      <x:c r="G89" s="18" t="n">
        <x:f t="shared" si="4">E89-F89</x:f>
        <x:v>0</x:v>
      </x:c>
      <x:c r="H89" s="22"/>
      <x:c r="I89" s="18" t="n">
        <x:f t="shared" si="5">G89-H89</x:f>
        <x:v>0</x:v>
      </x:c>
      <x:c r="J89" s="23" t="n">
        <x:f t="shared" si="6">IF(G89=0,0,I89/G89)</x:f>
        <x:v>0</x:v>
      </x:c>
      <x:c r="K89" s="24"/>
      <x:c r="L89" s="14"/>
      <x:c r="M89" s="22"/>
      <x:c r="N89" s="25" t="str">
        <x:f t="shared" si="7">IF(O89="","",IF(O89="OK",IF(L89="No",0,(I89*$B$23)*IF(K89="",1,K89) + M89) ,0))</x:f>
      </x:c>
      <x:c r="O89" t="str">
        <x:f>IF(COUNTA(A89:F89,H89,K89:M89)=0,"",IF(OR(A89="",B89="",D89="",E89="",H89=""),"MISSING INFO",IF(OR(NOT(ISNUMBER(E89)),NOT(ISNUMBER(F89)),NOT(ISNUMBER(H89)),AND(K89&lt;&gt;"",NOT(ISNUMBER(K89))),AND(M89&lt;&gt;"",NOT(ISNUMBER(M89)))), "CHECK INPUTS",IF(OR(E89&lt;=0,F89&lt;0,F89&gt;E89,H89&lt;0,H89&gt;E89-F89,AND(K89&lt;&gt;"",OR(K89&lt;0,K89&gt;1)),AND(M89&lt;&gt;"",M89&gt;0)), "CHECK INPUTS",IF(COUNTIF($D$30:$D$229,D89)&gt;1,"DUPLICATE ID",IF(AND(L89&lt;&gt;"",L89&lt;&gt;"Yes",L89&lt;&gt;"No"),"CHECK ELIGIBILITY",IF(L89="No","INELIGIBLE","OK")))))))</x:f>
      </x:c>
    </x:row>
    <x:row r="90">
      <x:c r="A90" s="14"/>
      <x:c r="B90" s="14"/>
      <x:c r="C90" s="14"/>
      <x:c r="D90" s="14"/>
      <x:c r="E90" s="22"/>
      <x:c r="F90" s="22"/>
      <x:c r="G90" s="18" t="n">
        <x:f t="shared" si="4">E90-F90</x:f>
        <x:v>0</x:v>
      </x:c>
      <x:c r="H90" s="22"/>
      <x:c r="I90" s="18" t="n">
        <x:f t="shared" si="5">G90-H90</x:f>
        <x:v>0</x:v>
      </x:c>
      <x:c r="J90" s="23" t="n">
        <x:f t="shared" si="6">IF(G90=0,0,I90/G90)</x:f>
        <x:v>0</x:v>
      </x:c>
      <x:c r="K90" s="24"/>
      <x:c r="L90" s="14"/>
      <x:c r="M90" s="22"/>
      <x:c r="N90" s="25" t="str">
        <x:f t="shared" si="7">IF(O90="","",IF(O90="OK",IF(L90="No",0,(I90*$B$23)*IF(K90="",1,K90) + M90) ,0))</x:f>
      </x:c>
      <x:c r="O90" t="str">
        <x:f>IF(COUNTA(A90:F90,H90,K90:M90)=0,"",IF(OR(A90="",B90="",D90="",E90="",H90=""),"MISSING INFO",IF(OR(NOT(ISNUMBER(E90)),NOT(ISNUMBER(F90)),NOT(ISNUMBER(H90)),AND(K90&lt;&gt;"",NOT(ISNUMBER(K90))),AND(M90&lt;&gt;"",NOT(ISNUMBER(M90)))), "CHECK INPUTS",IF(OR(E90&lt;=0,F90&lt;0,F90&gt;E90,H90&lt;0,H90&gt;E90-F90,AND(K90&lt;&gt;"",OR(K90&lt;0,K90&gt;1)),AND(M90&lt;&gt;"",M90&gt;0)), "CHECK INPUTS",IF(COUNTIF($D$30:$D$229,D90)&gt;1,"DUPLICATE ID",IF(AND(L90&lt;&gt;"",L90&lt;&gt;"Yes",L90&lt;&gt;"No"),"CHECK ELIGIBILITY",IF(L90="No","INELIGIBLE","OK")))))))</x:f>
      </x:c>
    </x:row>
    <x:row r="91">
      <x:c r="A91" s="14"/>
      <x:c r="B91" s="14"/>
      <x:c r="C91" s="14"/>
      <x:c r="D91" s="14"/>
      <x:c r="E91" s="22"/>
      <x:c r="F91" s="22"/>
      <x:c r="G91" s="18" t="n">
        <x:f t="shared" si="4">E91-F91</x:f>
        <x:v>0</x:v>
      </x:c>
      <x:c r="H91" s="22"/>
      <x:c r="I91" s="18" t="n">
        <x:f t="shared" si="5">G91-H91</x:f>
        <x:v>0</x:v>
      </x:c>
      <x:c r="J91" s="23" t="n">
        <x:f t="shared" si="6">IF(G91=0,0,I91/G91)</x:f>
        <x:v>0</x:v>
      </x:c>
      <x:c r="K91" s="24"/>
      <x:c r="L91" s="14"/>
      <x:c r="M91" s="22"/>
      <x:c r="N91" s="25" t="str">
        <x:f t="shared" si="7">IF(O91="","",IF(O91="OK",IF(L91="No",0,(I91*$B$23)*IF(K91="",1,K91) + M91) ,0))</x:f>
      </x:c>
      <x:c r="O91" t="str">
        <x:f>IF(COUNTA(A91:F91,H91,K91:M91)=0,"",IF(OR(A91="",B91="",D91="",E91="",H91=""),"MISSING INFO",IF(OR(NOT(ISNUMBER(E91)),NOT(ISNUMBER(F91)),NOT(ISNUMBER(H91)),AND(K91&lt;&gt;"",NOT(ISNUMBER(K91))),AND(M91&lt;&gt;"",NOT(ISNUMBER(M91)))), "CHECK INPUTS",IF(OR(E91&lt;=0,F91&lt;0,F91&gt;E91,H91&lt;0,H91&gt;E91-F91,AND(K91&lt;&gt;"",OR(K91&lt;0,K91&gt;1)),AND(M91&lt;&gt;"",M91&gt;0)), "CHECK INPUTS",IF(COUNTIF($D$30:$D$229,D91)&gt;1,"DUPLICATE ID",IF(AND(L91&lt;&gt;"",L91&lt;&gt;"Yes",L91&lt;&gt;"No"),"CHECK ELIGIBILITY",IF(L91="No","INELIGIBLE","OK")))))))</x:f>
      </x:c>
    </x:row>
    <x:row r="92">
      <x:c r="A92" s="14"/>
      <x:c r="B92" s="14"/>
      <x:c r="C92" s="14"/>
      <x:c r="D92" s="14"/>
      <x:c r="E92" s="22"/>
      <x:c r="F92" s="22"/>
      <x:c r="G92" s="18" t="n">
        <x:f t="shared" si="4">E92-F92</x:f>
        <x:v>0</x:v>
      </x:c>
      <x:c r="H92" s="22"/>
      <x:c r="I92" s="18" t="n">
        <x:f t="shared" si="5">G92-H92</x:f>
        <x:v>0</x:v>
      </x:c>
      <x:c r="J92" s="23" t="n">
        <x:f t="shared" si="6">IF(G92=0,0,I92/G92)</x:f>
        <x:v>0</x:v>
      </x:c>
      <x:c r="K92" s="24"/>
      <x:c r="L92" s="14"/>
      <x:c r="M92" s="22"/>
      <x:c r="N92" s="25" t="str">
        <x:f t="shared" si="7">IF(O92="","",IF(O92="OK",IF(L92="No",0,(I92*$B$23)*IF(K92="",1,K92) + M92) ,0))</x:f>
      </x:c>
      <x:c r="O92" t="str">
        <x:f>IF(COUNTA(A92:F92,H92,K92:M92)=0,"",IF(OR(A92="",B92="",D92="",E92="",H92=""),"MISSING INFO",IF(OR(NOT(ISNUMBER(E92)),NOT(ISNUMBER(F92)),NOT(ISNUMBER(H92)),AND(K92&lt;&gt;"",NOT(ISNUMBER(K92))),AND(M92&lt;&gt;"",NOT(ISNUMBER(M92)))), "CHECK INPUTS",IF(OR(E92&lt;=0,F92&lt;0,F92&gt;E92,H92&lt;0,H92&gt;E92-F92,AND(K92&lt;&gt;"",OR(K92&lt;0,K92&gt;1)),AND(M92&lt;&gt;"",M92&gt;0)), "CHECK INPUTS",IF(COUNTIF($D$30:$D$229,D92)&gt;1,"DUPLICATE ID",IF(AND(L92&lt;&gt;"",L92&lt;&gt;"Yes",L92&lt;&gt;"No"),"CHECK ELIGIBILITY",IF(L92="No","INELIGIBLE","OK")))))))</x:f>
      </x:c>
    </x:row>
    <x:row r="93">
      <x:c r="A93" s="14"/>
      <x:c r="B93" s="14"/>
      <x:c r="C93" s="14"/>
      <x:c r="D93" s="14"/>
      <x:c r="E93" s="22"/>
      <x:c r="F93" s="22"/>
      <x:c r="G93" s="18" t="n">
        <x:f t="shared" si="4">E93-F93</x:f>
        <x:v>0</x:v>
      </x:c>
      <x:c r="H93" s="22"/>
      <x:c r="I93" s="18" t="n">
        <x:f t="shared" si="5">G93-H93</x:f>
        <x:v>0</x:v>
      </x:c>
      <x:c r="J93" s="23" t="n">
        <x:f t="shared" si="6">IF(G93=0,0,I93/G93)</x:f>
        <x:v>0</x:v>
      </x:c>
      <x:c r="K93" s="24"/>
      <x:c r="L93" s="14"/>
      <x:c r="M93" s="22"/>
      <x:c r="N93" s="25" t="str">
        <x:f t="shared" si="7">IF(O93="","",IF(O93="OK",IF(L93="No",0,(I93*$B$23)*IF(K93="",1,K93) + M93) ,0))</x:f>
      </x:c>
      <x:c r="O93" t="str">
        <x:f>IF(COUNTA(A93:F93,H93,K93:M93)=0,"",IF(OR(A93="",B93="",D93="",E93="",H93=""),"MISSING INFO",IF(OR(NOT(ISNUMBER(E93)),NOT(ISNUMBER(F93)),NOT(ISNUMBER(H93)),AND(K93&lt;&gt;"",NOT(ISNUMBER(K93))),AND(M93&lt;&gt;"",NOT(ISNUMBER(M93)))), "CHECK INPUTS",IF(OR(E93&lt;=0,F93&lt;0,F93&gt;E93,H93&lt;0,H93&gt;E93-F93,AND(K93&lt;&gt;"",OR(K93&lt;0,K93&gt;1)),AND(M93&lt;&gt;"",M93&gt;0)), "CHECK INPUTS",IF(COUNTIF($D$30:$D$229,D93)&gt;1,"DUPLICATE ID",IF(AND(L93&lt;&gt;"",L93&lt;&gt;"Yes",L93&lt;&gt;"No"),"CHECK ELIGIBILITY",IF(L93="No","INELIGIBLE","OK")))))))</x:f>
      </x:c>
    </x:row>
    <x:row r="94">
      <x:c r="A94" s="14"/>
      <x:c r="B94" s="14"/>
      <x:c r="C94" s="14"/>
      <x:c r="D94" s="14"/>
      <x:c r="E94" s="22"/>
      <x:c r="F94" s="22"/>
      <x:c r="G94" s="18" t="n">
        <x:f t="shared" ref="G94:G125" si="8">E94-F94</x:f>
        <x:v>0</x:v>
      </x:c>
      <x:c r="H94" s="22"/>
      <x:c r="I94" s="18" t="n">
        <x:f t="shared" ref="I94:I125" si="9">G94-H94</x:f>
        <x:v>0</x:v>
      </x:c>
      <x:c r="J94" s="23" t="n">
        <x:f t="shared" ref="J94:J125" si="10">IF(G94=0,0,I94/G94)</x:f>
        <x:v>0</x:v>
      </x:c>
      <x:c r="K94" s="24"/>
      <x:c r="L94" s="14"/>
      <x:c r="M94" s="22"/>
      <x:c r="N94" s="25" t="str">
        <x:f t="shared" ref="N94:N125" si="11">IF(O94="","",IF(O94="OK",IF(L94="No",0,(I94*$B$23)*IF(K94="",1,K94) + M94) ,0))</x:f>
      </x:c>
      <x:c r="O94" t="str">
        <x:f>IF(COUNTA(A94:F94,H94,K94:M94)=0,"",IF(OR(A94="",B94="",D94="",E94="",H94=""),"MISSING INFO",IF(OR(NOT(ISNUMBER(E94)),NOT(ISNUMBER(F94)),NOT(ISNUMBER(H94)),AND(K94&lt;&gt;"",NOT(ISNUMBER(K94))),AND(M94&lt;&gt;"",NOT(ISNUMBER(M94)))), "CHECK INPUTS",IF(OR(E94&lt;=0,F94&lt;0,F94&gt;E94,H94&lt;0,H94&gt;E94-F94,AND(K94&lt;&gt;"",OR(K94&lt;0,K94&gt;1)),AND(M94&lt;&gt;"",M94&gt;0)), "CHECK INPUTS",IF(COUNTIF($D$30:$D$229,D94)&gt;1,"DUPLICATE ID",IF(AND(L94&lt;&gt;"",L94&lt;&gt;"Yes",L94&lt;&gt;"No"),"CHECK ELIGIBILITY",IF(L94="No","INELIGIBLE","OK")))))))</x:f>
      </x:c>
    </x:row>
    <x:row r="95">
      <x:c r="A95" s="14"/>
      <x:c r="B95" s="14"/>
      <x:c r="C95" s="14"/>
      <x:c r="D95" s="14"/>
      <x:c r="E95" s="22"/>
      <x:c r="F95" s="22"/>
      <x:c r="G95" s="18" t="n">
        <x:f t="shared" si="8">E95-F95</x:f>
        <x:v>0</x:v>
      </x:c>
      <x:c r="H95" s="22"/>
      <x:c r="I95" s="18" t="n">
        <x:f t="shared" si="9">G95-H95</x:f>
        <x:v>0</x:v>
      </x:c>
      <x:c r="J95" s="23" t="n">
        <x:f t="shared" si="10">IF(G95=0,0,I95/G95)</x:f>
        <x:v>0</x:v>
      </x:c>
      <x:c r="K95" s="24"/>
      <x:c r="L95" s="14"/>
      <x:c r="M95" s="22"/>
      <x:c r="N95" s="25" t="str">
        <x:f t="shared" si="11">IF(O95="","",IF(O95="OK",IF(L95="No",0,(I95*$B$23)*IF(K95="",1,K95) + M95) ,0))</x:f>
      </x:c>
      <x:c r="O95" t="str">
        <x:f>IF(COUNTA(A95:F95,H95,K95:M95)=0,"",IF(OR(A95="",B95="",D95="",E95="",H95=""),"MISSING INFO",IF(OR(NOT(ISNUMBER(E95)),NOT(ISNUMBER(F95)),NOT(ISNUMBER(H95)),AND(K95&lt;&gt;"",NOT(ISNUMBER(K95))),AND(M95&lt;&gt;"",NOT(ISNUMBER(M95)))), "CHECK INPUTS",IF(OR(E95&lt;=0,F95&lt;0,F95&gt;E95,H95&lt;0,H95&gt;E95-F95,AND(K95&lt;&gt;"",OR(K95&lt;0,K95&gt;1)),AND(M95&lt;&gt;"",M95&gt;0)), "CHECK INPUTS",IF(COUNTIF($D$30:$D$229,D95)&gt;1,"DUPLICATE ID",IF(AND(L95&lt;&gt;"",L95&lt;&gt;"Yes",L95&lt;&gt;"No"),"CHECK ELIGIBILITY",IF(L95="No","INELIGIBLE","OK")))))))</x:f>
      </x:c>
    </x:row>
    <x:row r="96">
      <x:c r="A96" s="14"/>
      <x:c r="B96" s="14"/>
      <x:c r="C96" s="14"/>
      <x:c r="D96" s="14"/>
      <x:c r="E96" s="22"/>
      <x:c r="F96" s="22"/>
      <x:c r="G96" s="18" t="n">
        <x:f t="shared" si="8">E96-F96</x:f>
        <x:v>0</x:v>
      </x:c>
      <x:c r="H96" s="22"/>
      <x:c r="I96" s="18" t="n">
        <x:f t="shared" si="9">G96-H96</x:f>
        <x:v>0</x:v>
      </x:c>
      <x:c r="J96" s="23" t="n">
        <x:f t="shared" si="10">IF(G96=0,0,I96/G96)</x:f>
        <x:v>0</x:v>
      </x:c>
      <x:c r="K96" s="24"/>
      <x:c r="L96" s="14"/>
      <x:c r="M96" s="22"/>
      <x:c r="N96" s="25" t="str">
        <x:f t="shared" si="11">IF(O96="","",IF(O96="OK",IF(L96="No",0,(I96*$B$23)*IF(K96="",1,K96) + M96) ,0))</x:f>
      </x:c>
      <x:c r="O96" t="str">
        <x:f>IF(COUNTA(A96:F96,H96,K96:M96)=0,"",IF(OR(A96="",B96="",D96="",E96="",H96=""),"MISSING INFO",IF(OR(NOT(ISNUMBER(E96)),NOT(ISNUMBER(F96)),NOT(ISNUMBER(H96)),AND(K96&lt;&gt;"",NOT(ISNUMBER(K96))),AND(M96&lt;&gt;"",NOT(ISNUMBER(M96)))), "CHECK INPUTS",IF(OR(E96&lt;=0,F96&lt;0,F96&gt;E96,H96&lt;0,H96&gt;E96-F96,AND(K96&lt;&gt;"",OR(K96&lt;0,K96&gt;1)),AND(M96&lt;&gt;"",M96&gt;0)), "CHECK INPUTS",IF(COUNTIF($D$30:$D$229,D96)&gt;1,"DUPLICATE ID",IF(AND(L96&lt;&gt;"",L96&lt;&gt;"Yes",L96&lt;&gt;"No"),"CHECK ELIGIBILITY",IF(L96="No","INELIGIBLE","OK")))))))</x:f>
      </x:c>
    </x:row>
    <x:row r="97">
      <x:c r="A97" s="14"/>
      <x:c r="B97" s="14"/>
      <x:c r="C97" s="14"/>
      <x:c r="D97" s="14"/>
      <x:c r="E97" s="22"/>
      <x:c r="F97" s="22"/>
      <x:c r="G97" s="18" t="n">
        <x:f t="shared" si="8">E97-F97</x:f>
        <x:v>0</x:v>
      </x:c>
      <x:c r="H97" s="22"/>
      <x:c r="I97" s="18" t="n">
        <x:f t="shared" si="9">G97-H97</x:f>
        <x:v>0</x:v>
      </x:c>
      <x:c r="J97" s="23" t="n">
        <x:f t="shared" si="10">IF(G97=0,0,I97/G97)</x:f>
        <x:v>0</x:v>
      </x:c>
      <x:c r="K97" s="24"/>
      <x:c r="L97" s="14"/>
      <x:c r="M97" s="22"/>
      <x:c r="N97" s="25" t="str">
        <x:f t="shared" si="11">IF(O97="","",IF(O97="OK",IF(L97="No",0,(I97*$B$23)*IF(K97="",1,K97) + M97) ,0))</x:f>
      </x:c>
      <x:c r="O97" t="str">
        <x:f>IF(COUNTA(A97:F97,H97,K97:M97)=0,"",IF(OR(A97="",B97="",D97="",E97="",H97=""),"MISSING INFO",IF(OR(NOT(ISNUMBER(E97)),NOT(ISNUMBER(F97)),NOT(ISNUMBER(H97)),AND(K97&lt;&gt;"",NOT(ISNUMBER(K97))),AND(M97&lt;&gt;"",NOT(ISNUMBER(M97)))), "CHECK INPUTS",IF(OR(E97&lt;=0,F97&lt;0,F97&gt;E97,H97&lt;0,H97&gt;E97-F97,AND(K97&lt;&gt;"",OR(K97&lt;0,K97&gt;1)),AND(M97&lt;&gt;"",M97&gt;0)), "CHECK INPUTS",IF(COUNTIF($D$30:$D$229,D97)&gt;1,"DUPLICATE ID",IF(AND(L97&lt;&gt;"",L97&lt;&gt;"Yes",L97&lt;&gt;"No"),"CHECK ELIGIBILITY",IF(L97="No","INELIGIBLE","OK")))))))</x:f>
      </x:c>
    </x:row>
    <x:row r="98">
      <x:c r="A98" s="14"/>
      <x:c r="B98" s="14"/>
      <x:c r="C98" s="14"/>
      <x:c r="D98" s="14"/>
      <x:c r="E98" s="22"/>
      <x:c r="F98" s="22"/>
      <x:c r="G98" s="18" t="n">
        <x:f t="shared" si="8">E98-F98</x:f>
        <x:v>0</x:v>
      </x:c>
      <x:c r="H98" s="22"/>
      <x:c r="I98" s="18" t="n">
        <x:f t="shared" si="9">G98-H98</x:f>
        <x:v>0</x:v>
      </x:c>
      <x:c r="J98" s="23" t="n">
        <x:f t="shared" si="10">IF(G98=0,0,I98/G98)</x:f>
        <x:v>0</x:v>
      </x:c>
      <x:c r="K98" s="24"/>
      <x:c r="L98" s="14"/>
      <x:c r="M98" s="22"/>
      <x:c r="N98" s="25" t="str">
        <x:f t="shared" si="11">IF(O98="","",IF(O98="OK",IF(L98="No",0,(I98*$B$23)*IF(K98="",1,K98) + M98) ,0))</x:f>
      </x:c>
      <x:c r="O98" t="str">
        <x:f>IF(COUNTA(A98:F98,H98,K98:M98)=0,"",IF(OR(A98="",B98="",D98="",E98="",H98=""),"MISSING INFO",IF(OR(NOT(ISNUMBER(E98)),NOT(ISNUMBER(F98)),NOT(ISNUMBER(H98)),AND(K98&lt;&gt;"",NOT(ISNUMBER(K98))),AND(M98&lt;&gt;"",NOT(ISNUMBER(M98)))), "CHECK INPUTS",IF(OR(E98&lt;=0,F98&lt;0,F98&gt;E98,H98&lt;0,H98&gt;E98-F98,AND(K98&lt;&gt;"",OR(K98&lt;0,K98&gt;1)),AND(M98&lt;&gt;"",M98&gt;0)), "CHECK INPUTS",IF(COUNTIF($D$30:$D$229,D98)&gt;1,"DUPLICATE ID",IF(AND(L98&lt;&gt;"",L98&lt;&gt;"Yes",L98&lt;&gt;"No"),"CHECK ELIGIBILITY",IF(L98="No","INELIGIBLE","OK")))))))</x:f>
      </x:c>
    </x:row>
    <x:row r="99">
      <x:c r="A99" s="14"/>
      <x:c r="B99" s="14"/>
      <x:c r="C99" s="14"/>
      <x:c r="D99" s="14"/>
      <x:c r="E99" s="22"/>
      <x:c r="F99" s="22"/>
      <x:c r="G99" s="18" t="n">
        <x:f t="shared" si="8">E99-F99</x:f>
        <x:v>0</x:v>
      </x:c>
      <x:c r="H99" s="22"/>
      <x:c r="I99" s="18" t="n">
        <x:f t="shared" si="9">G99-H99</x:f>
        <x:v>0</x:v>
      </x:c>
      <x:c r="J99" s="23" t="n">
        <x:f t="shared" si="10">IF(G99=0,0,I99/G99)</x:f>
        <x:v>0</x:v>
      </x:c>
      <x:c r="K99" s="24"/>
      <x:c r="L99" s="14"/>
      <x:c r="M99" s="22"/>
      <x:c r="N99" s="25" t="str">
        <x:f t="shared" si="11">IF(O99="","",IF(O99="OK",IF(L99="No",0,(I99*$B$23)*IF(K99="",1,K99) + M99) ,0))</x:f>
      </x:c>
      <x:c r="O99" t="str">
        <x:f>IF(COUNTA(A99:F99,H99,K99:M99)=0,"",IF(OR(A99="",B99="",D99="",E99="",H99=""),"MISSING INFO",IF(OR(NOT(ISNUMBER(E99)),NOT(ISNUMBER(F99)),NOT(ISNUMBER(H99)),AND(K99&lt;&gt;"",NOT(ISNUMBER(K99))),AND(M99&lt;&gt;"",NOT(ISNUMBER(M99)))), "CHECK INPUTS",IF(OR(E99&lt;=0,F99&lt;0,F99&gt;E99,H99&lt;0,H99&gt;E99-F99,AND(K99&lt;&gt;"",OR(K99&lt;0,K99&gt;1)),AND(M99&lt;&gt;"",M99&gt;0)), "CHECK INPUTS",IF(COUNTIF($D$30:$D$229,D99)&gt;1,"DUPLICATE ID",IF(AND(L99&lt;&gt;"",L99&lt;&gt;"Yes",L99&lt;&gt;"No"),"CHECK ELIGIBILITY",IF(L99="No","INELIGIBLE","OK")))))))</x:f>
      </x:c>
    </x:row>
    <x:row r="100">
      <x:c r="A100" s="14"/>
      <x:c r="B100" s="14"/>
      <x:c r="C100" s="14"/>
      <x:c r="D100" s="14"/>
      <x:c r="E100" s="22"/>
      <x:c r="F100" s="22"/>
      <x:c r="G100" s="18" t="n">
        <x:f t="shared" si="8">E100-F100</x:f>
        <x:v>0</x:v>
      </x:c>
      <x:c r="H100" s="22"/>
      <x:c r="I100" s="18" t="n">
        <x:f t="shared" si="9">G100-H100</x:f>
        <x:v>0</x:v>
      </x:c>
      <x:c r="J100" s="23" t="n">
        <x:f t="shared" si="10">IF(G100=0,0,I100/G100)</x:f>
        <x:v>0</x:v>
      </x:c>
      <x:c r="K100" s="24"/>
      <x:c r="L100" s="14"/>
      <x:c r="M100" s="22"/>
      <x:c r="N100" s="25" t="str">
        <x:f t="shared" si="11">IF(O100="","",IF(O100="OK",IF(L100="No",0,(I100*$B$23)*IF(K100="",1,K100) + M100) ,0))</x:f>
      </x:c>
      <x:c r="O100" t="str">
        <x:f>IF(COUNTA(A100:F100,H100,K100:M100)=0,"",IF(OR(A100="",B100="",D100="",E100="",H100=""),"MISSING INFO",IF(OR(NOT(ISNUMBER(E100)),NOT(ISNUMBER(F100)),NOT(ISNUMBER(H100)),AND(K100&lt;&gt;"",NOT(ISNUMBER(K100))),AND(M100&lt;&gt;"",NOT(ISNUMBER(M100)))), "CHECK INPUTS",IF(OR(E100&lt;=0,F100&lt;0,F100&gt;E100,H100&lt;0,H100&gt;E100-F100,AND(K100&lt;&gt;"",OR(K100&lt;0,K100&gt;1)),AND(M100&lt;&gt;"",M100&gt;0)), "CHECK INPUTS",IF(COUNTIF($D$30:$D$229,D100)&gt;1,"DUPLICATE ID",IF(AND(L100&lt;&gt;"",L100&lt;&gt;"Yes",L100&lt;&gt;"No"),"CHECK ELIGIBILITY",IF(L100="No","INELIGIBLE","OK")))))))</x:f>
      </x:c>
    </x:row>
    <x:row r="101">
      <x:c r="A101" s="14"/>
      <x:c r="B101" s="14"/>
      <x:c r="C101" s="14"/>
      <x:c r="D101" s="14"/>
      <x:c r="E101" s="22"/>
      <x:c r="F101" s="22"/>
      <x:c r="G101" s="18" t="n">
        <x:f t="shared" si="8">E101-F101</x:f>
        <x:v>0</x:v>
      </x:c>
      <x:c r="H101" s="22"/>
      <x:c r="I101" s="18" t="n">
        <x:f t="shared" si="9">G101-H101</x:f>
        <x:v>0</x:v>
      </x:c>
      <x:c r="J101" s="23" t="n">
        <x:f t="shared" si="10">IF(G101=0,0,I101/G101)</x:f>
        <x:v>0</x:v>
      </x:c>
      <x:c r="K101" s="24"/>
      <x:c r="L101" s="14"/>
      <x:c r="M101" s="22"/>
      <x:c r="N101" s="25" t="str">
        <x:f t="shared" si="11">IF(O101="","",IF(O101="OK",IF(L101="No",0,(I101*$B$23)*IF(K101="",1,K101) + M101) ,0))</x:f>
      </x:c>
      <x:c r="O101" t="str">
        <x:f>IF(COUNTA(A101:F101,H101,K101:M101)=0,"",IF(OR(A101="",B101="",D101="",E101="",H101=""),"MISSING INFO",IF(OR(NOT(ISNUMBER(E101)),NOT(ISNUMBER(F101)),NOT(ISNUMBER(H101)),AND(K101&lt;&gt;"",NOT(ISNUMBER(K101))),AND(M101&lt;&gt;"",NOT(ISNUMBER(M101)))), "CHECK INPUTS",IF(OR(E101&lt;=0,F101&lt;0,F101&gt;E101,H101&lt;0,H101&gt;E101-F101,AND(K101&lt;&gt;"",OR(K101&lt;0,K101&gt;1)),AND(M101&lt;&gt;"",M101&gt;0)), "CHECK INPUTS",IF(COUNTIF($D$30:$D$229,D101)&gt;1,"DUPLICATE ID",IF(AND(L101&lt;&gt;"",L101&lt;&gt;"Yes",L101&lt;&gt;"No"),"CHECK ELIGIBILITY",IF(L101="No","INELIGIBLE","OK")))))))</x:f>
      </x:c>
    </x:row>
    <x:row r="102">
      <x:c r="A102" s="14"/>
      <x:c r="B102" s="14"/>
      <x:c r="C102" s="14"/>
      <x:c r="D102" s="14"/>
      <x:c r="E102" s="22"/>
      <x:c r="F102" s="22"/>
      <x:c r="G102" s="18" t="n">
        <x:f t="shared" si="8">E102-F102</x:f>
        <x:v>0</x:v>
      </x:c>
      <x:c r="H102" s="22"/>
      <x:c r="I102" s="18" t="n">
        <x:f t="shared" si="9">G102-H102</x:f>
        <x:v>0</x:v>
      </x:c>
      <x:c r="J102" s="23" t="n">
        <x:f t="shared" si="10">IF(G102=0,0,I102/G102)</x:f>
        <x:v>0</x:v>
      </x:c>
      <x:c r="K102" s="24"/>
      <x:c r="L102" s="14"/>
      <x:c r="M102" s="22"/>
      <x:c r="N102" s="25" t="str">
        <x:f t="shared" si="11">IF(O102="","",IF(O102="OK",IF(L102="No",0,(I102*$B$23)*IF(K102="",1,K102) + M102) ,0))</x:f>
      </x:c>
      <x:c r="O102" t="str">
        <x:f>IF(COUNTA(A102:F102,H102,K102:M102)=0,"",IF(OR(A102="",B102="",D102="",E102="",H102=""),"MISSING INFO",IF(OR(NOT(ISNUMBER(E102)),NOT(ISNUMBER(F102)),NOT(ISNUMBER(H102)),AND(K102&lt;&gt;"",NOT(ISNUMBER(K102))),AND(M102&lt;&gt;"",NOT(ISNUMBER(M102)))), "CHECK INPUTS",IF(OR(E102&lt;=0,F102&lt;0,F102&gt;E102,H102&lt;0,H102&gt;E102-F102,AND(K102&lt;&gt;"",OR(K102&lt;0,K102&gt;1)),AND(M102&lt;&gt;"",M102&gt;0)), "CHECK INPUTS",IF(COUNTIF($D$30:$D$229,D102)&gt;1,"DUPLICATE ID",IF(AND(L102&lt;&gt;"",L102&lt;&gt;"Yes",L102&lt;&gt;"No"),"CHECK ELIGIBILITY",IF(L102="No","INELIGIBLE","OK")))))))</x:f>
      </x:c>
    </x:row>
    <x:row r="103">
      <x:c r="A103" s="14"/>
      <x:c r="B103" s="14"/>
      <x:c r="C103" s="14"/>
      <x:c r="D103" s="14"/>
      <x:c r="E103" s="22"/>
      <x:c r="F103" s="22"/>
      <x:c r="G103" s="18" t="n">
        <x:f t="shared" si="8">E103-F103</x:f>
        <x:v>0</x:v>
      </x:c>
      <x:c r="H103" s="22"/>
      <x:c r="I103" s="18" t="n">
        <x:f t="shared" si="9">G103-H103</x:f>
        <x:v>0</x:v>
      </x:c>
      <x:c r="J103" s="23" t="n">
        <x:f t="shared" si="10">IF(G103=0,0,I103/G103)</x:f>
        <x:v>0</x:v>
      </x:c>
      <x:c r="K103" s="24"/>
      <x:c r="L103" s="14"/>
      <x:c r="M103" s="22"/>
      <x:c r="N103" s="25" t="str">
        <x:f t="shared" si="11">IF(O103="","",IF(O103="OK",IF(L103="No",0,(I103*$B$23)*IF(K103="",1,K103) + M103) ,0))</x:f>
      </x:c>
      <x:c r="O103" t="str">
        <x:f>IF(COUNTA(A103:F103,H103,K103:M103)=0,"",IF(OR(A103="",B103="",D103="",E103="",H103=""),"MISSING INFO",IF(OR(NOT(ISNUMBER(E103)),NOT(ISNUMBER(F103)),NOT(ISNUMBER(H103)),AND(K103&lt;&gt;"",NOT(ISNUMBER(K103))),AND(M103&lt;&gt;"",NOT(ISNUMBER(M103)))), "CHECK INPUTS",IF(OR(E103&lt;=0,F103&lt;0,F103&gt;E103,H103&lt;0,H103&gt;E103-F103,AND(K103&lt;&gt;"",OR(K103&lt;0,K103&gt;1)),AND(M103&lt;&gt;"",M103&gt;0)), "CHECK INPUTS",IF(COUNTIF($D$30:$D$229,D103)&gt;1,"DUPLICATE ID",IF(AND(L103&lt;&gt;"",L103&lt;&gt;"Yes",L103&lt;&gt;"No"),"CHECK ELIGIBILITY",IF(L103="No","INELIGIBLE","OK")))))))</x:f>
      </x:c>
    </x:row>
    <x:row r="104">
      <x:c r="A104" s="14"/>
      <x:c r="B104" s="14"/>
      <x:c r="C104" s="14"/>
      <x:c r="D104" s="14"/>
      <x:c r="E104" s="22"/>
      <x:c r="F104" s="22"/>
      <x:c r="G104" s="18" t="n">
        <x:f t="shared" si="8">E104-F104</x:f>
        <x:v>0</x:v>
      </x:c>
      <x:c r="H104" s="22"/>
      <x:c r="I104" s="18" t="n">
        <x:f t="shared" si="9">G104-H104</x:f>
        <x:v>0</x:v>
      </x:c>
      <x:c r="J104" s="23" t="n">
        <x:f t="shared" si="10">IF(G104=0,0,I104/G104)</x:f>
        <x:v>0</x:v>
      </x:c>
      <x:c r="K104" s="24"/>
      <x:c r="L104" s="14"/>
      <x:c r="M104" s="22"/>
      <x:c r="N104" s="25" t="str">
        <x:f t="shared" si="11">IF(O104="","",IF(O104="OK",IF(L104="No",0,(I104*$B$23)*IF(K104="",1,K104) + M104) ,0))</x:f>
      </x:c>
      <x:c r="O104" t="str">
        <x:f>IF(COUNTA(A104:F104,H104,K104:M104)=0,"",IF(OR(A104="",B104="",D104="",E104="",H104=""),"MISSING INFO",IF(OR(NOT(ISNUMBER(E104)),NOT(ISNUMBER(F104)),NOT(ISNUMBER(H104)),AND(K104&lt;&gt;"",NOT(ISNUMBER(K104))),AND(M104&lt;&gt;"",NOT(ISNUMBER(M104)))), "CHECK INPUTS",IF(OR(E104&lt;=0,F104&lt;0,F104&gt;E104,H104&lt;0,H104&gt;E104-F104,AND(K104&lt;&gt;"",OR(K104&lt;0,K104&gt;1)),AND(M104&lt;&gt;"",M104&gt;0)), "CHECK INPUTS",IF(COUNTIF($D$30:$D$229,D104)&gt;1,"DUPLICATE ID",IF(AND(L104&lt;&gt;"",L104&lt;&gt;"Yes",L104&lt;&gt;"No"),"CHECK ELIGIBILITY",IF(L104="No","INELIGIBLE","OK")))))))</x:f>
      </x:c>
    </x:row>
    <x:row r="105">
      <x:c r="A105" s="14"/>
      <x:c r="B105" s="14"/>
      <x:c r="C105" s="14"/>
      <x:c r="D105" s="14"/>
      <x:c r="E105" s="22"/>
      <x:c r="F105" s="22"/>
      <x:c r="G105" s="18" t="n">
        <x:f t="shared" si="8">E105-F105</x:f>
        <x:v>0</x:v>
      </x:c>
      <x:c r="H105" s="22"/>
      <x:c r="I105" s="18" t="n">
        <x:f t="shared" si="9">G105-H105</x:f>
        <x:v>0</x:v>
      </x:c>
      <x:c r="J105" s="23" t="n">
        <x:f t="shared" si="10">IF(G105=0,0,I105/G105)</x:f>
        <x:v>0</x:v>
      </x:c>
      <x:c r="K105" s="24"/>
      <x:c r="L105" s="14"/>
      <x:c r="M105" s="22"/>
      <x:c r="N105" s="25" t="str">
        <x:f t="shared" si="11">IF(O105="","",IF(O105="OK",IF(L105="No",0,(I105*$B$23)*IF(K105="",1,K105) + M105) ,0))</x:f>
      </x:c>
      <x:c r="O105" t="str">
        <x:f>IF(COUNTA(A105:F105,H105,K105:M105)=0,"",IF(OR(A105="",B105="",D105="",E105="",H105=""),"MISSING INFO",IF(OR(NOT(ISNUMBER(E105)),NOT(ISNUMBER(F105)),NOT(ISNUMBER(H105)),AND(K105&lt;&gt;"",NOT(ISNUMBER(K105))),AND(M105&lt;&gt;"",NOT(ISNUMBER(M105)))), "CHECK INPUTS",IF(OR(E105&lt;=0,F105&lt;0,F105&gt;E105,H105&lt;0,H105&gt;E105-F105,AND(K105&lt;&gt;"",OR(K105&lt;0,K105&gt;1)),AND(M105&lt;&gt;"",M105&gt;0)), "CHECK INPUTS",IF(COUNTIF($D$30:$D$229,D105)&gt;1,"DUPLICATE ID",IF(AND(L105&lt;&gt;"",L105&lt;&gt;"Yes",L105&lt;&gt;"No"),"CHECK ELIGIBILITY",IF(L105="No","INELIGIBLE","OK")))))))</x:f>
      </x:c>
    </x:row>
    <x:row r="106">
      <x:c r="A106" s="14"/>
      <x:c r="B106" s="14"/>
      <x:c r="C106" s="14"/>
      <x:c r="D106" s="14"/>
      <x:c r="E106" s="22"/>
      <x:c r="F106" s="22"/>
      <x:c r="G106" s="18" t="n">
        <x:f t="shared" si="8">E106-F106</x:f>
        <x:v>0</x:v>
      </x:c>
      <x:c r="H106" s="22"/>
      <x:c r="I106" s="18" t="n">
        <x:f t="shared" si="9">G106-H106</x:f>
        <x:v>0</x:v>
      </x:c>
      <x:c r="J106" s="23" t="n">
        <x:f t="shared" si="10">IF(G106=0,0,I106/G106)</x:f>
        <x:v>0</x:v>
      </x:c>
      <x:c r="K106" s="24"/>
      <x:c r="L106" s="14"/>
      <x:c r="M106" s="22"/>
      <x:c r="N106" s="25" t="str">
        <x:f t="shared" si="11">IF(O106="","",IF(O106="OK",IF(L106="No",0,(I106*$B$23)*IF(K106="",1,K106) + M106) ,0))</x:f>
      </x:c>
      <x:c r="O106" t="str">
        <x:f>IF(COUNTA(A106:F106,H106,K106:M106)=0,"",IF(OR(A106="",B106="",D106="",E106="",H106=""),"MISSING INFO",IF(OR(NOT(ISNUMBER(E106)),NOT(ISNUMBER(F106)),NOT(ISNUMBER(H106)),AND(K106&lt;&gt;"",NOT(ISNUMBER(K106))),AND(M106&lt;&gt;"",NOT(ISNUMBER(M106)))), "CHECK INPUTS",IF(OR(E106&lt;=0,F106&lt;0,F106&gt;E106,H106&lt;0,H106&gt;E106-F106,AND(K106&lt;&gt;"",OR(K106&lt;0,K106&gt;1)),AND(M106&lt;&gt;"",M106&gt;0)), "CHECK INPUTS",IF(COUNTIF($D$30:$D$229,D106)&gt;1,"DUPLICATE ID",IF(AND(L106&lt;&gt;"",L106&lt;&gt;"Yes",L106&lt;&gt;"No"),"CHECK ELIGIBILITY",IF(L106="No","INELIGIBLE","OK")))))))</x:f>
      </x:c>
    </x:row>
    <x:row r="107">
      <x:c r="A107" s="14"/>
      <x:c r="B107" s="14"/>
      <x:c r="C107" s="14"/>
      <x:c r="D107" s="14"/>
      <x:c r="E107" s="22"/>
      <x:c r="F107" s="22"/>
      <x:c r="G107" s="18" t="n">
        <x:f t="shared" si="8">E107-F107</x:f>
        <x:v>0</x:v>
      </x:c>
      <x:c r="H107" s="22"/>
      <x:c r="I107" s="18" t="n">
        <x:f t="shared" si="9">G107-H107</x:f>
        <x:v>0</x:v>
      </x:c>
      <x:c r="J107" s="23" t="n">
        <x:f t="shared" si="10">IF(G107=0,0,I107/G107)</x:f>
        <x:v>0</x:v>
      </x:c>
      <x:c r="K107" s="24"/>
      <x:c r="L107" s="14"/>
      <x:c r="M107" s="22"/>
      <x:c r="N107" s="25" t="str">
        <x:f t="shared" si="11">IF(O107="","",IF(O107="OK",IF(L107="No",0,(I107*$B$23)*IF(K107="",1,K107) + M107) ,0))</x:f>
      </x:c>
      <x:c r="O107" t="str">
        <x:f>IF(COUNTA(A107:F107,H107,K107:M107)=0,"",IF(OR(A107="",B107="",D107="",E107="",H107=""),"MISSING INFO",IF(OR(NOT(ISNUMBER(E107)),NOT(ISNUMBER(F107)),NOT(ISNUMBER(H107)),AND(K107&lt;&gt;"",NOT(ISNUMBER(K107))),AND(M107&lt;&gt;"",NOT(ISNUMBER(M107)))), "CHECK INPUTS",IF(OR(E107&lt;=0,F107&lt;0,F107&gt;E107,H107&lt;0,H107&gt;E107-F107,AND(K107&lt;&gt;"",OR(K107&lt;0,K107&gt;1)),AND(M107&lt;&gt;"",M107&gt;0)), "CHECK INPUTS",IF(COUNTIF($D$30:$D$229,D107)&gt;1,"DUPLICATE ID",IF(AND(L107&lt;&gt;"",L107&lt;&gt;"Yes",L107&lt;&gt;"No"),"CHECK ELIGIBILITY",IF(L107="No","INELIGIBLE","OK")))))))</x:f>
      </x:c>
    </x:row>
    <x:row r="108">
      <x:c r="A108" s="14"/>
      <x:c r="B108" s="14"/>
      <x:c r="C108" s="14"/>
      <x:c r="D108" s="14"/>
      <x:c r="E108" s="22"/>
      <x:c r="F108" s="22"/>
      <x:c r="G108" s="18" t="n">
        <x:f t="shared" si="8">E108-F108</x:f>
        <x:v>0</x:v>
      </x:c>
      <x:c r="H108" s="22"/>
      <x:c r="I108" s="18" t="n">
        <x:f t="shared" si="9">G108-H108</x:f>
        <x:v>0</x:v>
      </x:c>
      <x:c r="J108" s="23" t="n">
        <x:f t="shared" si="10">IF(G108=0,0,I108/G108)</x:f>
        <x:v>0</x:v>
      </x:c>
      <x:c r="K108" s="24"/>
      <x:c r="L108" s="14"/>
      <x:c r="M108" s="22"/>
      <x:c r="N108" s="25" t="str">
        <x:f t="shared" si="11">IF(O108="","",IF(O108="OK",IF(L108="No",0,(I108*$B$23)*IF(K108="",1,K108) + M108) ,0))</x:f>
      </x:c>
      <x:c r="O108" t="str">
        <x:f>IF(COUNTA(A108:F108,H108,K108:M108)=0,"",IF(OR(A108="",B108="",D108="",E108="",H108=""),"MISSING INFO",IF(OR(NOT(ISNUMBER(E108)),NOT(ISNUMBER(F108)),NOT(ISNUMBER(H108)),AND(K108&lt;&gt;"",NOT(ISNUMBER(K108))),AND(M108&lt;&gt;"",NOT(ISNUMBER(M108)))), "CHECK INPUTS",IF(OR(E108&lt;=0,F108&lt;0,F108&gt;E108,H108&lt;0,H108&gt;E108-F108,AND(K108&lt;&gt;"",OR(K108&lt;0,K108&gt;1)),AND(M108&lt;&gt;"",M108&gt;0)), "CHECK INPUTS",IF(COUNTIF($D$30:$D$229,D108)&gt;1,"DUPLICATE ID",IF(AND(L108&lt;&gt;"",L108&lt;&gt;"Yes",L108&lt;&gt;"No"),"CHECK ELIGIBILITY",IF(L108="No","INELIGIBLE","OK")))))))</x:f>
      </x:c>
    </x:row>
    <x:row r="109">
      <x:c r="A109" s="14"/>
      <x:c r="B109" s="14"/>
      <x:c r="C109" s="14"/>
      <x:c r="D109" s="14"/>
      <x:c r="E109" s="22"/>
      <x:c r="F109" s="22"/>
      <x:c r="G109" s="18" t="n">
        <x:f t="shared" si="8">E109-F109</x:f>
        <x:v>0</x:v>
      </x:c>
      <x:c r="H109" s="22"/>
      <x:c r="I109" s="18" t="n">
        <x:f t="shared" si="9">G109-H109</x:f>
        <x:v>0</x:v>
      </x:c>
      <x:c r="J109" s="23" t="n">
        <x:f t="shared" si="10">IF(G109=0,0,I109/G109)</x:f>
        <x:v>0</x:v>
      </x:c>
      <x:c r="K109" s="24"/>
      <x:c r="L109" s="14"/>
      <x:c r="M109" s="22"/>
      <x:c r="N109" s="25" t="str">
        <x:f t="shared" si="11">IF(O109="","",IF(O109="OK",IF(L109="No",0,(I109*$B$23)*IF(K109="",1,K109) + M109) ,0))</x:f>
      </x:c>
      <x:c r="O109" t="str">
        <x:f>IF(COUNTA(A109:F109,H109,K109:M109)=0,"",IF(OR(A109="",B109="",D109="",E109="",H109=""),"MISSING INFO",IF(OR(NOT(ISNUMBER(E109)),NOT(ISNUMBER(F109)),NOT(ISNUMBER(H109)),AND(K109&lt;&gt;"",NOT(ISNUMBER(K109))),AND(M109&lt;&gt;"",NOT(ISNUMBER(M109)))), "CHECK INPUTS",IF(OR(E109&lt;=0,F109&lt;0,F109&gt;E109,H109&lt;0,H109&gt;E109-F109,AND(K109&lt;&gt;"",OR(K109&lt;0,K109&gt;1)),AND(M109&lt;&gt;"",M109&gt;0)), "CHECK INPUTS",IF(COUNTIF($D$30:$D$229,D109)&gt;1,"DUPLICATE ID",IF(AND(L109&lt;&gt;"",L109&lt;&gt;"Yes",L109&lt;&gt;"No"),"CHECK ELIGIBILITY",IF(L109="No","INELIGIBLE","OK")))))))</x:f>
      </x:c>
    </x:row>
    <x:row r="110">
      <x:c r="A110" s="14"/>
      <x:c r="B110" s="14"/>
      <x:c r="C110" s="14"/>
      <x:c r="D110" s="14"/>
      <x:c r="E110" s="22"/>
      <x:c r="F110" s="22"/>
      <x:c r="G110" s="18" t="n">
        <x:f t="shared" si="8">E110-F110</x:f>
        <x:v>0</x:v>
      </x:c>
      <x:c r="H110" s="22"/>
      <x:c r="I110" s="18" t="n">
        <x:f t="shared" si="9">G110-H110</x:f>
        <x:v>0</x:v>
      </x:c>
      <x:c r="J110" s="23" t="n">
        <x:f t="shared" si="10">IF(G110=0,0,I110/G110)</x:f>
        <x:v>0</x:v>
      </x:c>
      <x:c r="K110" s="24"/>
      <x:c r="L110" s="14"/>
      <x:c r="M110" s="22"/>
      <x:c r="N110" s="25" t="str">
        <x:f t="shared" si="11">IF(O110="","",IF(O110="OK",IF(L110="No",0,(I110*$B$23)*IF(K110="",1,K110) + M110) ,0))</x:f>
      </x:c>
      <x:c r="O110" t="str">
        <x:f>IF(COUNTA(A110:F110,H110,K110:M110)=0,"",IF(OR(A110="",B110="",D110="",E110="",H110=""),"MISSING INFO",IF(OR(NOT(ISNUMBER(E110)),NOT(ISNUMBER(F110)),NOT(ISNUMBER(H110)),AND(K110&lt;&gt;"",NOT(ISNUMBER(K110))),AND(M110&lt;&gt;"",NOT(ISNUMBER(M110)))), "CHECK INPUTS",IF(OR(E110&lt;=0,F110&lt;0,F110&gt;E110,H110&lt;0,H110&gt;E110-F110,AND(K110&lt;&gt;"",OR(K110&lt;0,K110&gt;1)),AND(M110&lt;&gt;"",M110&gt;0)), "CHECK INPUTS",IF(COUNTIF($D$30:$D$229,D110)&gt;1,"DUPLICATE ID",IF(AND(L110&lt;&gt;"",L110&lt;&gt;"Yes",L110&lt;&gt;"No"),"CHECK ELIGIBILITY",IF(L110="No","INELIGIBLE","OK")))))))</x:f>
      </x:c>
    </x:row>
    <x:row r="111">
      <x:c r="A111" s="14"/>
      <x:c r="B111" s="14"/>
      <x:c r="C111" s="14"/>
      <x:c r="D111" s="14"/>
      <x:c r="E111" s="22"/>
      <x:c r="F111" s="22"/>
      <x:c r="G111" s="18" t="n">
        <x:f t="shared" si="8">E111-F111</x:f>
        <x:v>0</x:v>
      </x:c>
      <x:c r="H111" s="22"/>
      <x:c r="I111" s="18" t="n">
        <x:f t="shared" si="9">G111-H111</x:f>
        <x:v>0</x:v>
      </x:c>
      <x:c r="J111" s="23" t="n">
        <x:f t="shared" si="10">IF(G111=0,0,I111/G111)</x:f>
        <x:v>0</x:v>
      </x:c>
      <x:c r="K111" s="24"/>
      <x:c r="L111" s="14"/>
      <x:c r="M111" s="22"/>
      <x:c r="N111" s="25" t="str">
        <x:f t="shared" si="11">IF(O111="","",IF(O111="OK",IF(L111="No",0,(I111*$B$23)*IF(K111="",1,K111) + M111) ,0))</x:f>
      </x:c>
      <x:c r="O111" t="str">
        <x:f>IF(COUNTA(A111:F111,H111,K111:M111)=0,"",IF(OR(A111="",B111="",D111="",E111="",H111=""),"MISSING INFO",IF(OR(NOT(ISNUMBER(E111)),NOT(ISNUMBER(F111)),NOT(ISNUMBER(H111)),AND(K111&lt;&gt;"",NOT(ISNUMBER(K111))),AND(M111&lt;&gt;"",NOT(ISNUMBER(M111)))), "CHECK INPUTS",IF(OR(E111&lt;=0,F111&lt;0,F111&gt;E111,H111&lt;0,H111&gt;E111-F111,AND(K111&lt;&gt;"",OR(K111&lt;0,K111&gt;1)),AND(M111&lt;&gt;"",M111&gt;0)), "CHECK INPUTS",IF(COUNTIF($D$30:$D$229,D111)&gt;1,"DUPLICATE ID",IF(AND(L111&lt;&gt;"",L111&lt;&gt;"Yes",L111&lt;&gt;"No"),"CHECK ELIGIBILITY",IF(L111="No","INELIGIBLE","OK")))))))</x:f>
      </x:c>
    </x:row>
    <x:row r="112">
      <x:c r="A112" s="14"/>
      <x:c r="B112" s="14"/>
      <x:c r="C112" s="14"/>
      <x:c r="D112" s="14"/>
      <x:c r="E112" s="22"/>
      <x:c r="F112" s="22"/>
      <x:c r="G112" s="18" t="n">
        <x:f t="shared" si="8">E112-F112</x:f>
        <x:v>0</x:v>
      </x:c>
      <x:c r="H112" s="22"/>
      <x:c r="I112" s="18" t="n">
        <x:f t="shared" si="9">G112-H112</x:f>
        <x:v>0</x:v>
      </x:c>
      <x:c r="J112" s="23" t="n">
        <x:f t="shared" si="10">IF(G112=0,0,I112/G112)</x:f>
        <x:v>0</x:v>
      </x:c>
      <x:c r="K112" s="24"/>
      <x:c r="L112" s="14"/>
      <x:c r="M112" s="22"/>
      <x:c r="N112" s="25" t="str">
        <x:f t="shared" si="11">IF(O112="","",IF(O112="OK",IF(L112="No",0,(I112*$B$23)*IF(K112="",1,K112) + M112) ,0))</x:f>
      </x:c>
      <x:c r="O112" t="str">
        <x:f>IF(COUNTA(A112:F112,H112,K112:M112)=0,"",IF(OR(A112="",B112="",D112="",E112="",H112=""),"MISSING INFO",IF(OR(NOT(ISNUMBER(E112)),NOT(ISNUMBER(F112)),NOT(ISNUMBER(H112)),AND(K112&lt;&gt;"",NOT(ISNUMBER(K112))),AND(M112&lt;&gt;"",NOT(ISNUMBER(M112)))), "CHECK INPUTS",IF(OR(E112&lt;=0,F112&lt;0,F112&gt;E112,H112&lt;0,H112&gt;E112-F112,AND(K112&lt;&gt;"",OR(K112&lt;0,K112&gt;1)),AND(M112&lt;&gt;"",M112&gt;0)), "CHECK INPUTS",IF(COUNTIF($D$30:$D$229,D112)&gt;1,"DUPLICATE ID",IF(AND(L112&lt;&gt;"",L112&lt;&gt;"Yes",L112&lt;&gt;"No"),"CHECK ELIGIBILITY",IF(L112="No","INELIGIBLE","OK")))))))</x:f>
      </x:c>
    </x:row>
    <x:row r="113">
      <x:c r="A113" s="14"/>
      <x:c r="B113" s="14"/>
      <x:c r="C113" s="14"/>
      <x:c r="D113" s="14"/>
      <x:c r="E113" s="22"/>
      <x:c r="F113" s="22"/>
      <x:c r="G113" s="18" t="n">
        <x:f t="shared" si="8">E113-F113</x:f>
        <x:v>0</x:v>
      </x:c>
      <x:c r="H113" s="22"/>
      <x:c r="I113" s="18" t="n">
        <x:f t="shared" si="9">G113-H113</x:f>
        <x:v>0</x:v>
      </x:c>
      <x:c r="J113" s="23" t="n">
        <x:f t="shared" si="10">IF(G113=0,0,I113/G113)</x:f>
        <x:v>0</x:v>
      </x:c>
      <x:c r="K113" s="24"/>
      <x:c r="L113" s="14"/>
      <x:c r="M113" s="22"/>
      <x:c r="N113" s="25" t="str">
        <x:f t="shared" si="11">IF(O113="","",IF(O113="OK",IF(L113="No",0,(I113*$B$23)*IF(K113="",1,K113) + M113) ,0))</x:f>
      </x:c>
      <x:c r="O113" t="str">
        <x:f>IF(COUNTA(A113:F113,H113,K113:M113)=0,"",IF(OR(A113="",B113="",D113="",E113="",H113=""),"MISSING INFO",IF(OR(NOT(ISNUMBER(E113)),NOT(ISNUMBER(F113)),NOT(ISNUMBER(H113)),AND(K113&lt;&gt;"",NOT(ISNUMBER(K113))),AND(M113&lt;&gt;"",NOT(ISNUMBER(M113)))), "CHECK INPUTS",IF(OR(E113&lt;=0,F113&lt;0,F113&gt;E113,H113&lt;0,H113&gt;E113-F113,AND(K113&lt;&gt;"",OR(K113&lt;0,K113&gt;1)),AND(M113&lt;&gt;"",M113&gt;0)), "CHECK INPUTS",IF(COUNTIF($D$30:$D$229,D113)&gt;1,"DUPLICATE ID",IF(AND(L113&lt;&gt;"",L113&lt;&gt;"Yes",L113&lt;&gt;"No"),"CHECK ELIGIBILITY",IF(L113="No","INELIGIBLE","OK")))))))</x:f>
      </x:c>
    </x:row>
    <x:row r="114">
      <x:c r="A114" s="14"/>
      <x:c r="B114" s="14"/>
      <x:c r="C114" s="14"/>
      <x:c r="D114" s="14"/>
      <x:c r="E114" s="22"/>
      <x:c r="F114" s="22"/>
      <x:c r="G114" s="18" t="n">
        <x:f t="shared" si="8">E114-F114</x:f>
        <x:v>0</x:v>
      </x:c>
      <x:c r="H114" s="22"/>
      <x:c r="I114" s="18" t="n">
        <x:f t="shared" si="9">G114-H114</x:f>
        <x:v>0</x:v>
      </x:c>
      <x:c r="J114" s="23" t="n">
        <x:f t="shared" si="10">IF(G114=0,0,I114/G114)</x:f>
        <x:v>0</x:v>
      </x:c>
      <x:c r="K114" s="24"/>
      <x:c r="L114" s="14"/>
      <x:c r="M114" s="22"/>
      <x:c r="N114" s="25" t="str">
        <x:f t="shared" si="11">IF(O114="","",IF(O114="OK",IF(L114="No",0,(I114*$B$23)*IF(K114="",1,K114) + M114) ,0))</x:f>
      </x:c>
      <x:c r="O114" t="str">
        <x:f>IF(COUNTA(A114:F114,H114,K114:M114)=0,"",IF(OR(A114="",B114="",D114="",E114="",H114=""),"MISSING INFO",IF(OR(NOT(ISNUMBER(E114)),NOT(ISNUMBER(F114)),NOT(ISNUMBER(H114)),AND(K114&lt;&gt;"",NOT(ISNUMBER(K114))),AND(M114&lt;&gt;"",NOT(ISNUMBER(M114)))), "CHECK INPUTS",IF(OR(E114&lt;=0,F114&lt;0,F114&gt;E114,H114&lt;0,H114&gt;E114-F114,AND(K114&lt;&gt;"",OR(K114&lt;0,K114&gt;1)),AND(M114&lt;&gt;"",M114&gt;0)), "CHECK INPUTS",IF(COUNTIF($D$30:$D$229,D114)&gt;1,"DUPLICATE ID",IF(AND(L114&lt;&gt;"",L114&lt;&gt;"Yes",L114&lt;&gt;"No"),"CHECK ELIGIBILITY",IF(L114="No","INELIGIBLE","OK")))))))</x:f>
      </x:c>
    </x:row>
    <x:row r="115">
      <x:c r="A115" s="14"/>
      <x:c r="B115" s="14"/>
      <x:c r="C115" s="14"/>
      <x:c r="D115" s="14"/>
      <x:c r="E115" s="22"/>
      <x:c r="F115" s="22"/>
      <x:c r="G115" s="18" t="n">
        <x:f t="shared" si="8">E115-F115</x:f>
        <x:v>0</x:v>
      </x:c>
      <x:c r="H115" s="22"/>
      <x:c r="I115" s="18" t="n">
        <x:f t="shared" si="9">G115-H115</x:f>
        <x:v>0</x:v>
      </x:c>
      <x:c r="J115" s="23" t="n">
        <x:f t="shared" si="10">IF(G115=0,0,I115/G115)</x:f>
        <x:v>0</x:v>
      </x:c>
      <x:c r="K115" s="24"/>
      <x:c r="L115" s="14"/>
      <x:c r="M115" s="22"/>
      <x:c r="N115" s="25" t="str">
        <x:f t="shared" si="11">IF(O115="","",IF(O115="OK",IF(L115="No",0,(I115*$B$23)*IF(K115="",1,K115) + M115) ,0))</x:f>
      </x:c>
      <x:c r="O115" t="str">
        <x:f>IF(COUNTA(A115:F115,H115,K115:M115)=0,"",IF(OR(A115="",B115="",D115="",E115="",H115=""),"MISSING INFO",IF(OR(NOT(ISNUMBER(E115)),NOT(ISNUMBER(F115)),NOT(ISNUMBER(H115)),AND(K115&lt;&gt;"",NOT(ISNUMBER(K115))),AND(M115&lt;&gt;"",NOT(ISNUMBER(M115)))), "CHECK INPUTS",IF(OR(E115&lt;=0,F115&lt;0,F115&gt;E115,H115&lt;0,H115&gt;E115-F115,AND(K115&lt;&gt;"",OR(K115&lt;0,K115&gt;1)),AND(M115&lt;&gt;"",M115&gt;0)), "CHECK INPUTS",IF(COUNTIF($D$30:$D$229,D115)&gt;1,"DUPLICATE ID",IF(AND(L115&lt;&gt;"",L115&lt;&gt;"Yes",L115&lt;&gt;"No"),"CHECK ELIGIBILITY",IF(L115="No","INELIGIBLE","OK")))))))</x:f>
      </x:c>
    </x:row>
    <x:row r="116">
      <x:c r="A116" s="14"/>
      <x:c r="B116" s="14"/>
      <x:c r="C116" s="14"/>
      <x:c r="D116" s="14"/>
      <x:c r="E116" s="22"/>
      <x:c r="F116" s="22"/>
      <x:c r="G116" s="18" t="n">
        <x:f t="shared" si="8">E116-F116</x:f>
        <x:v>0</x:v>
      </x:c>
      <x:c r="H116" s="22"/>
      <x:c r="I116" s="18" t="n">
        <x:f t="shared" si="9">G116-H116</x:f>
        <x:v>0</x:v>
      </x:c>
      <x:c r="J116" s="23" t="n">
        <x:f t="shared" si="10">IF(G116=0,0,I116/G116)</x:f>
        <x:v>0</x:v>
      </x:c>
      <x:c r="K116" s="24"/>
      <x:c r="L116" s="14"/>
      <x:c r="M116" s="22"/>
      <x:c r="N116" s="25" t="str">
        <x:f t="shared" si="11">IF(O116="","",IF(O116="OK",IF(L116="No",0,(I116*$B$23)*IF(K116="",1,K116) + M116) ,0))</x:f>
      </x:c>
      <x:c r="O116" t="str">
        <x:f>IF(COUNTA(A116:F116,H116,K116:M116)=0,"",IF(OR(A116="",B116="",D116="",E116="",H116=""),"MISSING INFO",IF(OR(NOT(ISNUMBER(E116)),NOT(ISNUMBER(F116)),NOT(ISNUMBER(H116)),AND(K116&lt;&gt;"",NOT(ISNUMBER(K116))),AND(M116&lt;&gt;"",NOT(ISNUMBER(M116)))), "CHECK INPUTS",IF(OR(E116&lt;=0,F116&lt;0,F116&gt;E116,H116&lt;0,H116&gt;E116-F116,AND(K116&lt;&gt;"",OR(K116&lt;0,K116&gt;1)),AND(M116&lt;&gt;"",M116&gt;0)), "CHECK INPUTS",IF(COUNTIF($D$30:$D$229,D116)&gt;1,"DUPLICATE ID",IF(AND(L116&lt;&gt;"",L116&lt;&gt;"Yes",L116&lt;&gt;"No"),"CHECK ELIGIBILITY",IF(L116="No","INELIGIBLE","OK")))))))</x:f>
      </x:c>
    </x:row>
    <x:row r="117">
      <x:c r="A117" s="14"/>
      <x:c r="B117" s="14"/>
      <x:c r="C117" s="14"/>
      <x:c r="D117" s="14"/>
      <x:c r="E117" s="22"/>
      <x:c r="F117" s="22"/>
      <x:c r="G117" s="18" t="n">
        <x:f t="shared" si="8">E117-F117</x:f>
        <x:v>0</x:v>
      </x:c>
      <x:c r="H117" s="22"/>
      <x:c r="I117" s="18" t="n">
        <x:f t="shared" si="9">G117-H117</x:f>
        <x:v>0</x:v>
      </x:c>
      <x:c r="J117" s="23" t="n">
        <x:f t="shared" si="10">IF(G117=0,0,I117/G117)</x:f>
        <x:v>0</x:v>
      </x:c>
      <x:c r="K117" s="24"/>
      <x:c r="L117" s="14"/>
      <x:c r="M117" s="22"/>
      <x:c r="N117" s="25" t="str">
        <x:f t="shared" si="11">IF(O117="","",IF(O117="OK",IF(L117="No",0,(I117*$B$23)*IF(K117="",1,K117) + M117) ,0))</x:f>
      </x:c>
      <x:c r="O117" t="str">
        <x:f>IF(COUNTA(A117:F117,H117,K117:M117)=0,"",IF(OR(A117="",B117="",D117="",E117="",H117=""),"MISSING INFO",IF(OR(NOT(ISNUMBER(E117)),NOT(ISNUMBER(F117)),NOT(ISNUMBER(H117)),AND(K117&lt;&gt;"",NOT(ISNUMBER(K117))),AND(M117&lt;&gt;"",NOT(ISNUMBER(M117)))), "CHECK INPUTS",IF(OR(E117&lt;=0,F117&lt;0,F117&gt;E117,H117&lt;0,H117&gt;E117-F117,AND(K117&lt;&gt;"",OR(K117&lt;0,K117&gt;1)),AND(M117&lt;&gt;"",M117&gt;0)), "CHECK INPUTS",IF(COUNTIF($D$30:$D$229,D117)&gt;1,"DUPLICATE ID",IF(AND(L117&lt;&gt;"",L117&lt;&gt;"Yes",L117&lt;&gt;"No"),"CHECK ELIGIBILITY",IF(L117="No","INELIGIBLE","OK")))))))</x:f>
      </x:c>
    </x:row>
    <x:row r="118">
      <x:c r="A118" s="14"/>
      <x:c r="B118" s="14"/>
      <x:c r="C118" s="14"/>
      <x:c r="D118" s="14"/>
      <x:c r="E118" s="22"/>
      <x:c r="F118" s="22"/>
      <x:c r="G118" s="18" t="n">
        <x:f t="shared" si="8">E118-F118</x:f>
        <x:v>0</x:v>
      </x:c>
      <x:c r="H118" s="22"/>
      <x:c r="I118" s="18" t="n">
        <x:f t="shared" si="9">G118-H118</x:f>
        <x:v>0</x:v>
      </x:c>
      <x:c r="J118" s="23" t="n">
        <x:f t="shared" si="10">IF(G118=0,0,I118/G118)</x:f>
        <x:v>0</x:v>
      </x:c>
      <x:c r="K118" s="24"/>
      <x:c r="L118" s="14"/>
      <x:c r="M118" s="22"/>
      <x:c r="N118" s="25" t="str">
        <x:f t="shared" si="11">IF(O118="","",IF(O118="OK",IF(L118="No",0,(I118*$B$23)*IF(K118="",1,K118) + M118) ,0))</x:f>
      </x:c>
      <x:c r="O118" t="str">
        <x:f>IF(COUNTA(A118:F118,H118,K118:M118)=0,"",IF(OR(A118="",B118="",D118="",E118="",H118=""),"MISSING INFO",IF(OR(NOT(ISNUMBER(E118)),NOT(ISNUMBER(F118)),NOT(ISNUMBER(H118)),AND(K118&lt;&gt;"",NOT(ISNUMBER(K118))),AND(M118&lt;&gt;"",NOT(ISNUMBER(M118)))), "CHECK INPUTS",IF(OR(E118&lt;=0,F118&lt;0,F118&gt;E118,H118&lt;0,H118&gt;E118-F118,AND(K118&lt;&gt;"",OR(K118&lt;0,K118&gt;1)),AND(M118&lt;&gt;"",M118&gt;0)), "CHECK INPUTS",IF(COUNTIF($D$30:$D$229,D118)&gt;1,"DUPLICATE ID",IF(AND(L118&lt;&gt;"",L118&lt;&gt;"Yes",L118&lt;&gt;"No"),"CHECK ELIGIBILITY",IF(L118="No","INELIGIBLE","OK")))))))</x:f>
      </x:c>
    </x:row>
    <x:row r="119">
      <x:c r="A119" s="14"/>
      <x:c r="B119" s="14"/>
      <x:c r="C119" s="14"/>
      <x:c r="D119" s="14"/>
      <x:c r="E119" s="22"/>
      <x:c r="F119" s="22"/>
      <x:c r="G119" s="18" t="n">
        <x:f t="shared" si="8">E119-F119</x:f>
        <x:v>0</x:v>
      </x:c>
      <x:c r="H119" s="22"/>
      <x:c r="I119" s="18" t="n">
        <x:f t="shared" si="9">G119-H119</x:f>
        <x:v>0</x:v>
      </x:c>
      <x:c r="J119" s="23" t="n">
        <x:f t="shared" si="10">IF(G119=0,0,I119/G119)</x:f>
        <x:v>0</x:v>
      </x:c>
      <x:c r="K119" s="24"/>
      <x:c r="L119" s="14"/>
      <x:c r="M119" s="22"/>
      <x:c r="N119" s="25" t="str">
        <x:f t="shared" si="11">IF(O119="","",IF(O119="OK",IF(L119="No",0,(I119*$B$23)*IF(K119="",1,K119) + M119) ,0))</x:f>
      </x:c>
      <x:c r="O119" t="str">
        <x:f>IF(COUNTA(A119:F119,H119,K119:M119)=0,"",IF(OR(A119="",B119="",D119="",E119="",H119=""),"MISSING INFO",IF(OR(NOT(ISNUMBER(E119)),NOT(ISNUMBER(F119)),NOT(ISNUMBER(H119)),AND(K119&lt;&gt;"",NOT(ISNUMBER(K119))),AND(M119&lt;&gt;"",NOT(ISNUMBER(M119)))), "CHECK INPUTS",IF(OR(E119&lt;=0,F119&lt;0,F119&gt;E119,H119&lt;0,H119&gt;E119-F119,AND(K119&lt;&gt;"",OR(K119&lt;0,K119&gt;1)),AND(M119&lt;&gt;"",M119&gt;0)), "CHECK INPUTS",IF(COUNTIF($D$30:$D$229,D119)&gt;1,"DUPLICATE ID",IF(AND(L119&lt;&gt;"",L119&lt;&gt;"Yes",L119&lt;&gt;"No"),"CHECK ELIGIBILITY",IF(L119="No","INELIGIBLE","OK")))))))</x:f>
      </x:c>
    </x:row>
    <x:row r="120">
      <x:c r="A120" s="14"/>
      <x:c r="B120" s="14"/>
      <x:c r="C120" s="14"/>
      <x:c r="D120" s="14"/>
      <x:c r="E120" s="22"/>
      <x:c r="F120" s="22"/>
      <x:c r="G120" s="18" t="n">
        <x:f t="shared" si="8">E120-F120</x:f>
        <x:v>0</x:v>
      </x:c>
      <x:c r="H120" s="22"/>
      <x:c r="I120" s="18" t="n">
        <x:f t="shared" si="9">G120-H120</x:f>
        <x:v>0</x:v>
      </x:c>
      <x:c r="J120" s="23" t="n">
        <x:f t="shared" si="10">IF(G120=0,0,I120/G120)</x:f>
        <x:v>0</x:v>
      </x:c>
      <x:c r="K120" s="24"/>
      <x:c r="L120" s="14"/>
      <x:c r="M120" s="22"/>
      <x:c r="N120" s="25" t="str">
        <x:f t="shared" si="11">IF(O120="","",IF(O120="OK",IF(L120="No",0,(I120*$B$23)*IF(K120="",1,K120) + M120) ,0))</x:f>
      </x:c>
      <x:c r="O120" t="str">
        <x:f>IF(COUNTA(A120:F120,H120,K120:M120)=0,"",IF(OR(A120="",B120="",D120="",E120="",H120=""),"MISSING INFO",IF(OR(NOT(ISNUMBER(E120)),NOT(ISNUMBER(F120)),NOT(ISNUMBER(H120)),AND(K120&lt;&gt;"",NOT(ISNUMBER(K120))),AND(M120&lt;&gt;"",NOT(ISNUMBER(M120)))), "CHECK INPUTS",IF(OR(E120&lt;=0,F120&lt;0,F120&gt;E120,H120&lt;0,H120&gt;E120-F120,AND(K120&lt;&gt;"",OR(K120&lt;0,K120&gt;1)),AND(M120&lt;&gt;"",M120&gt;0)), "CHECK INPUTS",IF(COUNTIF($D$30:$D$229,D120)&gt;1,"DUPLICATE ID",IF(AND(L120&lt;&gt;"",L120&lt;&gt;"Yes",L120&lt;&gt;"No"),"CHECK ELIGIBILITY",IF(L120="No","INELIGIBLE","OK")))))))</x:f>
      </x:c>
    </x:row>
    <x:row r="121">
      <x:c r="A121" s="14"/>
      <x:c r="B121" s="14"/>
      <x:c r="C121" s="14"/>
      <x:c r="D121" s="14"/>
      <x:c r="E121" s="22"/>
      <x:c r="F121" s="22"/>
      <x:c r="G121" s="18" t="n">
        <x:f t="shared" si="8">E121-F121</x:f>
        <x:v>0</x:v>
      </x:c>
      <x:c r="H121" s="22"/>
      <x:c r="I121" s="18" t="n">
        <x:f t="shared" si="9">G121-H121</x:f>
        <x:v>0</x:v>
      </x:c>
      <x:c r="J121" s="23" t="n">
        <x:f t="shared" si="10">IF(G121=0,0,I121/G121)</x:f>
        <x:v>0</x:v>
      </x:c>
      <x:c r="K121" s="24"/>
      <x:c r="L121" s="14"/>
      <x:c r="M121" s="22"/>
      <x:c r="N121" s="25" t="str">
        <x:f t="shared" si="11">IF(O121="","",IF(O121="OK",IF(L121="No",0,(I121*$B$23)*IF(K121="",1,K121) + M121) ,0))</x:f>
      </x:c>
      <x:c r="O121" t="str">
        <x:f>IF(COUNTA(A121:F121,H121,K121:M121)=0,"",IF(OR(A121="",B121="",D121="",E121="",H121=""),"MISSING INFO",IF(OR(NOT(ISNUMBER(E121)),NOT(ISNUMBER(F121)),NOT(ISNUMBER(H121)),AND(K121&lt;&gt;"",NOT(ISNUMBER(K121))),AND(M121&lt;&gt;"",NOT(ISNUMBER(M121)))), "CHECK INPUTS",IF(OR(E121&lt;=0,F121&lt;0,F121&gt;E121,H121&lt;0,H121&gt;E121-F121,AND(K121&lt;&gt;"",OR(K121&lt;0,K121&gt;1)),AND(M121&lt;&gt;"",M121&gt;0)), "CHECK INPUTS",IF(COUNTIF($D$30:$D$229,D121)&gt;1,"DUPLICATE ID",IF(AND(L121&lt;&gt;"",L121&lt;&gt;"Yes",L121&lt;&gt;"No"),"CHECK ELIGIBILITY",IF(L121="No","INELIGIBLE","OK")))))))</x:f>
      </x:c>
    </x:row>
    <x:row r="122">
      <x:c r="A122" s="14"/>
      <x:c r="B122" s="14"/>
      <x:c r="C122" s="14"/>
      <x:c r="D122" s="14"/>
      <x:c r="E122" s="22"/>
      <x:c r="F122" s="22"/>
      <x:c r="G122" s="18" t="n">
        <x:f t="shared" si="8">E122-F122</x:f>
        <x:v>0</x:v>
      </x:c>
      <x:c r="H122" s="22"/>
      <x:c r="I122" s="18" t="n">
        <x:f t="shared" si="9">G122-H122</x:f>
        <x:v>0</x:v>
      </x:c>
      <x:c r="J122" s="23" t="n">
        <x:f t="shared" si="10">IF(G122=0,0,I122/G122)</x:f>
        <x:v>0</x:v>
      </x:c>
      <x:c r="K122" s="24"/>
      <x:c r="L122" s="14"/>
      <x:c r="M122" s="22"/>
      <x:c r="N122" s="25" t="str">
        <x:f t="shared" si="11">IF(O122="","",IF(O122="OK",IF(L122="No",0,(I122*$B$23)*IF(K122="",1,K122) + M122) ,0))</x:f>
      </x:c>
      <x:c r="O122" t="str">
        <x:f>IF(COUNTA(A122:F122,H122,K122:M122)=0,"",IF(OR(A122="",B122="",D122="",E122="",H122=""),"MISSING INFO",IF(OR(NOT(ISNUMBER(E122)),NOT(ISNUMBER(F122)),NOT(ISNUMBER(H122)),AND(K122&lt;&gt;"",NOT(ISNUMBER(K122))),AND(M122&lt;&gt;"",NOT(ISNUMBER(M122)))), "CHECK INPUTS",IF(OR(E122&lt;=0,F122&lt;0,F122&gt;E122,H122&lt;0,H122&gt;E122-F122,AND(K122&lt;&gt;"",OR(K122&lt;0,K122&gt;1)),AND(M122&lt;&gt;"",M122&gt;0)), "CHECK INPUTS",IF(COUNTIF($D$30:$D$229,D122)&gt;1,"DUPLICATE ID",IF(AND(L122&lt;&gt;"",L122&lt;&gt;"Yes",L122&lt;&gt;"No"),"CHECK ELIGIBILITY",IF(L122="No","INELIGIBLE","OK")))))))</x:f>
      </x:c>
    </x:row>
    <x:row r="123">
      <x:c r="A123" s="14"/>
      <x:c r="B123" s="14"/>
      <x:c r="C123" s="14"/>
      <x:c r="D123" s="14"/>
      <x:c r="E123" s="22"/>
      <x:c r="F123" s="22"/>
      <x:c r="G123" s="18" t="n">
        <x:f t="shared" si="8">E123-F123</x:f>
        <x:v>0</x:v>
      </x:c>
      <x:c r="H123" s="22"/>
      <x:c r="I123" s="18" t="n">
        <x:f t="shared" si="9">G123-H123</x:f>
        <x:v>0</x:v>
      </x:c>
      <x:c r="J123" s="23" t="n">
        <x:f t="shared" si="10">IF(G123=0,0,I123/G123)</x:f>
        <x:v>0</x:v>
      </x:c>
      <x:c r="K123" s="24"/>
      <x:c r="L123" s="14"/>
      <x:c r="M123" s="22"/>
      <x:c r="N123" s="25" t="str">
        <x:f t="shared" si="11">IF(O123="","",IF(O123="OK",IF(L123="No",0,(I123*$B$23)*IF(K123="",1,K123) + M123) ,0))</x:f>
      </x:c>
      <x:c r="O123" t="str">
        <x:f>IF(COUNTA(A123:F123,H123,K123:M123)=0,"",IF(OR(A123="",B123="",D123="",E123="",H123=""),"MISSING INFO",IF(OR(NOT(ISNUMBER(E123)),NOT(ISNUMBER(F123)),NOT(ISNUMBER(H123)),AND(K123&lt;&gt;"",NOT(ISNUMBER(K123))),AND(M123&lt;&gt;"",NOT(ISNUMBER(M123)))), "CHECK INPUTS",IF(OR(E123&lt;=0,F123&lt;0,F123&gt;E123,H123&lt;0,H123&gt;E123-F123,AND(K123&lt;&gt;"",OR(K123&lt;0,K123&gt;1)),AND(M123&lt;&gt;"",M123&gt;0)), "CHECK INPUTS",IF(COUNTIF($D$30:$D$229,D123)&gt;1,"DUPLICATE ID",IF(AND(L123&lt;&gt;"",L123&lt;&gt;"Yes",L123&lt;&gt;"No"),"CHECK ELIGIBILITY",IF(L123="No","INELIGIBLE","OK")))))))</x:f>
      </x:c>
    </x:row>
    <x:row r="124">
      <x:c r="A124" s="14"/>
      <x:c r="B124" s="14"/>
      <x:c r="C124" s="14"/>
      <x:c r="D124" s="14"/>
      <x:c r="E124" s="22"/>
      <x:c r="F124" s="22"/>
      <x:c r="G124" s="18" t="n">
        <x:f t="shared" si="8">E124-F124</x:f>
        <x:v>0</x:v>
      </x:c>
      <x:c r="H124" s="22"/>
      <x:c r="I124" s="18" t="n">
        <x:f t="shared" si="9">G124-H124</x:f>
        <x:v>0</x:v>
      </x:c>
      <x:c r="J124" s="23" t="n">
        <x:f t="shared" si="10">IF(G124=0,0,I124/G124)</x:f>
        <x:v>0</x:v>
      </x:c>
      <x:c r="K124" s="24"/>
      <x:c r="L124" s="14"/>
      <x:c r="M124" s="22"/>
      <x:c r="N124" s="25" t="str">
        <x:f t="shared" si="11">IF(O124="","",IF(O124="OK",IF(L124="No",0,(I124*$B$23)*IF(K124="",1,K124) + M124) ,0))</x:f>
      </x:c>
      <x:c r="O124" t="str">
        <x:f>IF(COUNTA(A124:F124,H124,K124:M124)=0,"",IF(OR(A124="",B124="",D124="",E124="",H124=""),"MISSING INFO",IF(OR(NOT(ISNUMBER(E124)),NOT(ISNUMBER(F124)),NOT(ISNUMBER(H124)),AND(K124&lt;&gt;"",NOT(ISNUMBER(K124))),AND(M124&lt;&gt;"",NOT(ISNUMBER(M124)))), "CHECK INPUTS",IF(OR(E124&lt;=0,F124&lt;0,F124&gt;E124,H124&lt;0,H124&gt;E124-F124,AND(K124&lt;&gt;"",OR(K124&lt;0,K124&gt;1)),AND(M124&lt;&gt;"",M124&gt;0)), "CHECK INPUTS",IF(COUNTIF($D$30:$D$229,D124)&gt;1,"DUPLICATE ID",IF(AND(L124&lt;&gt;"",L124&lt;&gt;"Yes",L124&lt;&gt;"No"),"CHECK ELIGIBILITY",IF(L124="No","INELIGIBLE","OK")))))))</x:f>
      </x:c>
    </x:row>
    <x:row r="125">
      <x:c r="A125" s="14"/>
      <x:c r="B125" s="14"/>
      <x:c r="C125" s="14"/>
      <x:c r="D125" s="14"/>
      <x:c r="E125" s="22"/>
      <x:c r="F125" s="22"/>
      <x:c r="G125" s="18" t="n">
        <x:f t="shared" si="8">E125-F125</x:f>
        <x:v>0</x:v>
      </x:c>
      <x:c r="H125" s="22"/>
      <x:c r="I125" s="18" t="n">
        <x:f t="shared" si="9">G125-H125</x:f>
        <x:v>0</x:v>
      </x:c>
      <x:c r="J125" s="23" t="n">
        <x:f t="shared" si="10">IF(G125=0,0,I125/G125)</x:f>
        <x:v>0</x:v>
      </x:c>
      <x:c r="K125" s="24"/>
      <x:c r="L125" s="14"/>
      <x:c r="M125" s="22"/>
      <x:c r="N125" s="25" t="str">
        <x:f t="shared" si="11">IF(O125="","",IF(O125="OK",IF(L125="No",0,(I125*$B$23)*IF(K125="",1,K125) + M125) ,0))</x:f>
      </x:c>
      <x:c r="O125" t="str">
        <x:f>IF(COUNTA(A125:F125,H125,K125:M125)=0,"",IF(OR(A125="",B125="",D125="",E125="",H125=""),"MISSING INFO",IF(OR(NOT(ISNUMBER(E125)),NOT(ISNUMBER(F125)),NOT(ISNUMBER(H125)),AND(K125&lt;&gt;"",NOT(ISNUMBER(K125))),AND(M125&lt;&gt;"",NOT(ISNUMBER(M125)))), "CHECK INPUTS",IF(OR(E125&lt;=0,F125&lt;0,F125&gt;E125,H125&lt;0,H125&gt;E125-F125,AND(K125&lt;&gt;"",OR(K125&lt;0,K125&gt;1)),AND(M125&lt;&gt;"",M125&gt;0)), "CHECK INPUTS",IF(COUNTIF($D$30:$D$229,D125)&gt;1,"DUPLICATE ID",IF(AND(L125&lt;&gt;"",L125&lt;&gt;"Yes",L125&lt;&gt;"No"),"CHECK ELIGIBILITY",IF(L125="No","INELIGIBLE","OK")))))))</x:f>
      </x:c>
    </x:row>
    <x:row r="126">
      <x:c r="A126" s="14"/>
      <x:c r="B126" s="14"/>
      <x:c r="C126" s="14"/>
      <x:c r="D126" s="14"/>
      <x:c r="E126" s="22"/>
      <x:c r="F126" s="22"/>
      <x:c r="G126" s="18" t="n">
        <x:f t="shared" ref="G126:G157" si="12">E126-F126</x:f>
        <x:v>0</x:v>
      </x:c>
      <x:c r="H126" s="22"/>
      <x:c r="I126" s="18" t="n">
        <x:f t="shared" ref="I126:I157" si="13">G126-H126</x:f>
        <x:v>0</x:v>
      </x:c>
      <x:c r="J126" s="23" t="n">
        <x:f t="shared" ref="J126:J157" si="14">IF(G126=0,0,I126/G126)</x:f>
        <x:v>0</x:v>
      </x:c>
      <x:c r="K126" s="24"/>
      <x:c r="L126" s="14"/>
      <x:c r="M126" s="22"/>
      <x:c r="N126" s="25" t="str">
        <x:f t="shared" ref="N126:N157" si="15">IF(O126="","",IF(O126="OK",IF(L126="No",0,(I126*$B$23)*IF(K126="",1,K126) + M126) ,0))</x:f>
      </x:c>
      <x:c r="O126" t="str">
        <x:f>IF(COUNTA(A126:F126,H126,K126:M126)=0,"",IF(OR(A126="",B126="",D126="",E126="",H126=""),"MISSING INFO",IF(OR(NOT(ISNUMBER(E126)),NOT(ISNUMBER(F126)),NOT(ISNUMBER(H126)),AND(K126&lt;&gt;"",NOT(ISNUMBER(K126))),AND(M126&lt;&gt;"",NOT(ISNUMBER(M126)))), "CHECK INPUTS",IF(OR(E126&lt;=0,F126&lt;0,F126&gt;E126,H126&lt;0,H126&gt;E126-F126,AND(K126&lt;&gt;"",OR(K126&lt;0,K126&gt;1)),AND(M126&lt;&gt;"",M126&gt;0)), "CHECK INPUTS",IF(COUNTIF($D$30:$D$229,D126)&gt;1,"DUPLICATE ID",IF(AND(L126&lt;&gt;"",L126&lt;&gt;"Yes",L126&lt;&gt;"No"),"CHECK ELIGIBILITY",IF(L126="No","INELIGIBLE","OK")))))))</x:f>
      </x:c>
    </x:row>
    <x:row r="127">
      <x:c r="A127" s="14"/>
      <x:c r="B127" s="14"/>
      <x:c r="C127" s="14"/>
      <x:c r="D127" s="14"/>
      <x:c r="E127" s="22"/>
      <x:c r="F127" s="22"/>
      <x:c r="G127" s="18" t="n">
        <x:f t="shared" si="12">E127-F127</x:f>
        <x:v>0</x:v>
      </x:c>
      <x:c r="H127" s="22"/>
      <x:c r="I127" s="18" t="n">
        <x:f t="shared" si="13">G127-H127</x:f>
        <x:v>0</x:v>
      </x:c>
      <x:c r="J127" s="23" t="n">
        <x:f t="shared" si="14">IF(G127=0,0,I127/G127)</x:f>
        <x:v>0</x:v>
      </x:c>
      <x:c r="K127" s="24"/>
      <x:c r="L127" s="14"/>
      <x:c r="M127" s="22"/>
      <x:c r="N127" s="25" t="str">
        <x:f t="shared" si="15">IF(O127="","",IF(O127="OK",IF(L127="No",0,(I127*$B$23)*IF(K127="",1,K127) + M127) ,0))</x:f>
      </x:c>
      <x:c r="O127" t="str">
        <x:f>IF(COUNTA(A127:F127,H127,K127:M127)=0,"",IF(OR(A127="",B127="",D127="",E127="",H127=""),"MISSING INFO",IF(OR(NOT(ISNUMBER(E127)),NOT(ISNUMBER(F127)),NOT(ISNUMBER(H127)),AND(K127&lt;&gt;"",NOT(ISNUMBER(K127))),AND(M127&lt;&gt;"",NOT(ISNUMBER(M127)))), "CHECK INPUTS",IF(OR(E127&lt;=0,F127&lt;0,F127&gt;E127,H127&lt;0,H127&gt;E127-F127,AND(K127&lt;&gt;"",OR(K127&lt;0,K127&gt;1)),AND(M127&lt;&gt;"",M127&gt;0)), "CHECK INPUTS",IF(COUNTIF($D$30:$D$229,D127)&gt;1,"DUPLICATE ID",IF(AND(L127&lt;&gt;"",L127&lt;&gt;"Yes",L127&lt;&gt;"No"),"CHECK ELIGIBILITY",IF(L127="No","INELIGIBLE","OK")))))))</x:f>
      </x:c>
    </x:row>
    <x:row r="128">
      <x:c r="A128" s="14"/>
      <x:c r="B128" s="14"/>
      <x:c r="C128" s="14"/>
      <x:c r="D128" s="14"/>
      <x:c r="E128" s="22"/>
      <x:c r="F128" s="22"/>
      <x:c r="G128" s="18" t="n">
        <x:f t="shared" si="12">E128-F128</x:f>
        <x:v>0</x:v>
      </x:c>
      <x:c r="H128" s="22"/>
      <x:c r="I128" s="18" t="n">
        <x:f t="shared" si="13">G128-H128</x:f>
        <x:v>0</x:v>
      </x:c>
      <x:c r="J128" s="23" t="n">
        <x:f t="shared" si="14">IF(G128=0,0,I128/G128)</x:f>
        <x:v>0</x:v>
      </x:c>
      <x:c r="K128" s="24"/>
      <x:c r="L128" s="14"/>
      <x:c r="M128" s="22"/>
      <x:c r="N128" s="25" t="str">
        <x:f t="shared" si="15">IF(O128="","",IF(O128="OK",IF(L128="No",0,(I128*$B$23)*IF(K128="",1,K128) + M128) ,0))</x:f>
      </x:c>
      <x:c r="O128" t="str">
        <x:f>IF(COUNTA(A128:F128,H128,K128:M128)=0,"",IF(OR(A128="",B128="",D128="",E128="",H128=""),"MISSING INFO",IF(OR(NOT(ISNUMBER(E128)),NOT(ISNUMBER(F128)),NOT(ISNUMBER(H128)),AND(K128&lt;&gt;"",NOT(ISNUMBER(K128))),AND(M128&lt;&gt;"",NOT(ISNUMBER(M128)))), "CHECK INPUTS",IF(OR(E128&lt;=0,F128&lt;0,F128&gt;E128,H128&lt;0,H128&gt;E128-F128,AND(K128&lt;&gt;"",OR(K128&lt;0,K128&gt;1)),AND(M128&lt;&gt;"",M128&gt;0)), "CHECK INPUTS",IF(COUNTIF($D$30:$D$229,D128)&gt;1,"DUPLICATE ID",IF(AND(L128&lt;&gt;"",L128&lt;&gt;"Yes",L128&lt;&gt;"No"),"CHECK ELIGIBILITY",IF(L128="No","INELIGIBLE","OK")))))))</x:f>
      </x:c>
    </x:row>
    <x:row r="129">
      <x:c r="A129" s="14"/>
      <x:c r="B129" s="14"/>
      <x:c r="C129" s="14"/>
      <x:c r="D129" s="14"/>
      <x:c r="E129" s="22"/>
      <x:c r="F129" s="22"/>
      <x:c r="G129" s="18" t="n">
        <x:f t="shared" si="12">E129-F129</x:f>
        <x:v>0</x:v>
      </x:c>
      <x:c r="H129" s="22"/>
      <x:c r="I129" s="18" t="n">
        <x:f t="shared" si="13">G129-H129</x:f>
        <x:v>0</x:v>
      </x:c>
      <x:c r="J129" s="23" t="n">
        <x:f t="shared" si="14">IF(G129=0,0,I129/G129)</x:f>
        <x:v>0</x:v>
      </x:c>
      <x:c r="K129" s="24"/>
      <x:c r="L129" s="14"/>
      <x:c r="M129" s="22"/>
      <x:c r="N129" s="25" t="str">
        <x:f t="shared" si="15">IF(O129="","",IF(O129="OK",IF(L129="No",0,(I129*$B$23)*IF(K129="",1,K129) + M129) ,0))</x:f>
      </x:c>
      <x:c r="O129" t="str">
        <x:f>IF(COUNTA(A129:F129,H129,K129:M129)=0,"",IF(OR(A129="",B129="",D129="",E129="",H129=""),"MISSING INFO",IF(OR(NOT(ISNUMBER(E129)),NOT(ISNUMBER(F129)),NOT(ISNUMBER(H129)),AND(K129&lt;&gt;"",NOT(ISNUMBER(K129))),AND(M129&lt;&gt;"",NOT(ISNUMBER(M129)))), "CHECK INPUTS",IF(OR(E129&lt;=0,F129&lt;0,F129&gt;E129,H129&lt;0,H129&gt;E129-F129,AND(K129&lt;&gt;"",OR(K129&lt;0,K129&gt;1)),AND(M129&lt;&gt;"",M129&gt;0)), "CHECK INPUTS",IF(COUNTIF($D$30:$D$229,D129)&gt;1,"DUPLICATE ID",IF(AND(L129&lt;&gt;"",L129&lt;&gt;"Yes",L129&lt;&gt;"No"),"CHECK ELIGIBILITY",IF(L129="No","INELIGIBLE","OK")))))))</x:f>
      </x:c>
    </x:row>
    <x:row r="130">
      <x:c r="A130" s="14"/>
      <x:c r="B130" s="14"/>
      <x:c r="C130" s="14"/>
      <x:c r="D130" s="14"/>
      <x:c r="E130" s="22"/>
      <x:c r="F130" s="22"/>
      <x:c r="G130" s="18" t="n">
        <x:f t="shared" si="12">E130-F130</x:f>
        <x:v>0</x:v>
      </x:c>
      <x:c r="H130" s="22"/>
      <x:c r="I130" s="18" t="n">
        <x:f t="shared" si="13">G130-H130</x:f>
        <x:v>0</x:v>
      </x:c>
      <x:c r="J130" s="23" t="n">
        <x:f t="shared" si="14">IF(G130=0,0,I130/G130)</x:f>
        <x:v>0</x:v>
      </x:c>
      <x:c r="K130" s="24"/>
      <x:c r="L130" s="14"/>
      <x:c r="M130" s="22"/>
      <x:c r="N130" s="25" t="str">
        <x:f t="shared" si="15">IF(O130="","",IF(O130="OK",IF(L130="No",0,(I130*$B$23)*IF(K130="",1,K130) + M130) ,0))</x:f>
      </x:c>
      <x:c r="O130" t="str">
        <x:f>IF(COUNTA(A130:F130,H130,K130:M130)=0,"",IF(OR(A130="",B130="",D130="",E130="",H130=""),"MISSING INFO",IF(OR(NOT(ISNUMBER(E130)),NOT(ISNUMBER(F130)),NOT(ISNUMBER(H130)),AND(K130&lt;&gt;"",NOT(ISNUMBER(K130))),AND(M130&lt;&gt;"",NOT(ISNUMBER(M130)))), "CHECK INPUTS",IF(OR(E130&lt;=0,F130&lt;0,F130&gt;E130,H130&lt;0,H130&gt;E130-F130,AND(K130&lt;&gt;"",OR(K130&lt;0,K130&gt;1)),AND(M130&lt;&gt;"",M130&gt;0)), "CHECK INPUTS",IF(COUNTIF($D$30:$D$229,D130)&gt;1,"DUPLICATE ID",IF(AND(L130&lt;&gt;"",L130&lt;&gt;"Yes",L130&lt;&gt;"No"),"CHECK ELIGIBILITY",IF(L130="No","INELIGIBLE","OK")))))))</x:f>
      </x:c>
    </x:row>
    <x:row r="131">
      <x:c r="A131" s="14"/>
      <x:c r="B131" s="14"/>
      <x:c r="C131" s="14"/>
      <x:c r="D131" s="14"/>
      <x:c r="E131" s="22"/>
      <x:c r="F131" s="22"/>
      <x:c r="G131" s="18" t="n">
        <x:f t="shared" si="12">E131-F131</x:f>
        <x:v>0</x:v>
      </x:c>
      <x:c r="H131" s="22"/>
      <x:c r="I131" s="18" t="n">
        <x:f t="shared" si="13">G131-H131</x:f>
        <x:v>0</x:v>
      </x:c>
      <x:c r="J131" s="23" t="n">
        <x:f t="shared" si="14">IF(G131=0,0,I131/G131)</x:f>
        <x:v>0</x:v>
      </x:c>
      <x:c r="K131" s="24"/>
      <x:c r="L131" s="14"/>
      <x:c r="M131" s="22"/>
      <x:c r="N131" s="25" t="str">
        <x:f t="shared" si="15">IF(O131="","",IF(O131="OK",IF(L131="No",0,(I131*$B$23)*IF(K131="",1,K131) + M131) ,0))</x:f>
      </x:c>
      <x:c r="O131" t="str">
        <x:f>IF(COUNTA(A131:F131,H131,K131:M131)=0,"",IF(OR(A131="",B131="",D131="",E131="",H131=""),"MISSING INFO",IF(OR(NOT(ISNUMBER(E131)),NOT(ISNUMBER(F131)),NOT(ISNUMBER(H131)),AND(K131&lt;&gt;"",NOT(ISNUMBER(K131))),AND(M131&lt;&gt;"",NOT(ISNUMBER(M131)))), "CHECK INPUTS",IF(OR(E131&lt;=0,F131&lt;0,F131&gt;E131,H131&lt;0,H131&gt;E131-F131,AND(K131&lt;&gt;"",OR(K131&lt;0,K131&gt;1)),AND(M131&lt;&gt;"",M131&gt;0)), "CHECK INPUTS",IF(COUNTIF($D$30:$D$229,D131)&gt;1,"DUPLICATE ID",IF(AND(L131&lt;&gt;"",L131&lt;&gt;"Yes",L131&lt;&gt;"No"),"CHECK ELIGIBILITY",IF(L131="No","INELIGIBLE","OK")))))))</x:f>
      </x:c>
    </x:row>
    <x:row r="132">
      <x:c r="A132" s="14"/>
      <x:c r="B132" s="14"/>
      <x:c r="C132" s="14"/>
      <x:c r="D132" s="14"/>
      <x:c r="E132" s="22"/>
      <x:c r="F132" s="22"/>
      <x:c r="G132" s="18" t="n">
        <x:f t="shared" si="12">E132-F132</x:f>
        <x:v>0</x:v>
      </x:c>
      <x:c r="H132" s="22"/>
      <x:c r="I132" s="18" t="n">
        <x:f t="shared" si="13">G132-H132</x:f>
        <x:v>0</x:v>
      </x:c>
      <x:c r="J132" s="23" t="n">
        <x:f t="shared" si="14">IF(G132=0,0,I132/G132)</x:f>
        <x:v>0</x:v>
      </x:c>
      <x:c r="K132" s="24"/>
      <x:c r="L132" s="14"/>
      <x:c r="M132" s="22"/>
      <x:c r="N132" s="25" t="str">
        <x:f t="shared" si="15">IF(O132="","",IF(O132="OK",IF(L132="No",0,(I132*$B$23)*IF(K132="",1,K132) + M132) ,0))</x:f>
      </x:c>
      <x:c r="O132" t="str">
        <x:f>IF(COUNTA(A132:F132,H132,K132:M132)=0,"",IF(OR(A132="",B132="",D132="",E132="",H132=""),"MISSING INFO",IF(OR(NOT(ISNUMBER(E132)),NOT(ISNUMBER(F132)),NOT(ISNUMBER(H132)),AND(K132&lt;&gt;"",NOT(ISNUMBER(K132))),AND(M132&lt;&gt;"",NOT(ISNUMBER(M132)))), "CHECK INPUTS",IF(OR(E132&lt;=0,F132&lt;0,F132&gt;E132,H132&lt;0,H132&gt;E132-F132,AND(K132&lt;&gt;"",OR(K132&lt;0,K132&gt;1)),AND(M132&lt;&gt;"",M132&gt;0)), "CHECK INPUTS",IF(COUNTIF($D$30:$D$229,D132)&gt;1,"DUPLICATE ID",IF(AND(L132&lt;&gt;"",L132&lt;&gt;"Yes",L132&lt;&gt;"No"),"CHECK ELIGIBILITY",IF(L132="No","INELIGIBLE","OK")))))))</x:f>
      </x:c>
    </x:row>
    <x:row r="133">
      <x:c r="A133" s="14"/>
      <x:c r="B133" s="14"/>
      <x:c r="C133" s="14"/>
      <x:c r="D133" s="14"/>
      <x:c r="E133" s="22"/>
      <x:c r="F133" s="22"/>
      <x:c r="G133" s="18" t="n">
        <x:f t="shared" si="12">E133-F133</x:f>
        <x:v>0</x:v>
      </x:c>
      <x:c r="H133" s="22"/>
      <x:c r="I133" s="18" t="n">
        <x:f t="shared" si="13">G133-H133</x:f>
        <x:v>0</x:v>
      </x:c>
      <x:c r="J133" s="23" t="n">
        <x:f t="shared" si="14">IF(G133=0,0,I133/G133)</x:f>
        <x:v>0</x:v>
      </x:c>
      <x:c r="K133" s="24"/>
      <x:c r="L133" s="14"/>
      <x:c r="M133" s="22"/>
      <x:c r="N133" s="25" t="str">
        <x:f t="shared" si="15">IF(O133="","",IF(O133="OK",IF(L133="No",0,(I133*$B$23)*IF(K133="",1,K133) + M133) ,0))</x:f>
      </x:c>
      <x:c r="O133" t="str">
        <x:f>IF(COUNTA(A133:F133,H133,K133:M133)=0,"",IF(OR(A133="",B133="",D133="",E133="",H133=""),"MISSING INFO",IF(OR(NOT(ISNUMBER(E133)),NOT(ISNUMBER(F133)),NOT(ISNUMBER(H133)),AND(K133&lt;&gt;"",NOT(ISNUMBER(K133))),AND(M133&lt;&gt;"",NOT(ISNUMBER(M133)))), "CHECK INPUTS",IF(OR(E133&lt;=0,F133&lt;0,F133&gt;E133,H133&lt;0,H133&gt;E133-F133,AND(K133&lt;&gt;"",OR(K133&lt;0,K133&gt;1)),AND(M133&lt;&gt;"",M133&gt;0)), "CHECK INPUTS",IF(COUNTIF($D$30:$D$229,D133)&gt;1,"DUPLICATE ID",IF(AND(L133&lt;&gt;"",L133&lt;&gt;"Yes",L133&lt;&gt;"No"),"CHECK ELIGIBILITY",IF(L133="No","INELIGIBLE","OK")))))))</x:f>
      </x:c>
    </x:row>
    <x:row r="134">
      <x:c r="A134" s="14"/>
      <x:c r="B134" s="14"/>
      <x:c r="C134" s="14"/>
      <x:c r="D134" s="14"/>
      <x:c r="E134" s="22"/>
      <x:c r="F134" s="22"/>
      <x:c r="G134" s="18" t="n">
        <x:f t="shared" si="12">E134-F134</x:f>
        <x:v>0</x:v>
      </x:c>
      <x:c r="H134" s="22"/>
      <x:c r="I134" s="18" t="n">
        <x:f t="shared" si="13">G134-H134</x:f>
        <x:v>0</x:v>
      </x:c>
      <x:c r="J134" s="23" t="n">
        <x:f t="shared" si="14">IF(G134=0,0,I134/G134)</x:f>
        <x:v>0</x:v>
      </x:c>
      <x:c r="K134" s="24"/>
      <x:c r="L134" s="14"/>
      <x:c r="M134" s="22"/>
      <x:c r="N134" s="25" t="str">
        <x:f t="shared" si="15">IF(O134="","",IF(O134="OK",IF(L134="No",0,(I134*$B$23)*IF(K134="",1,K134) + M134) ,0))</x:f>
      </x:c>
      <x:c r="O134" t="str">
        <x:f>IF(COUNTA(A134:F134,H134,K134:M134)=0,"",IF(OR(A134="",B134="",D134="",E134="",H134=""),"MISSING INFO",IF(OR(NOT(ISNUMBER(E134)),NOT(ISNUMBER(F134)),NOT(ISNUMBER(H134)),AND(K134&lt;&gt;"",NOT(ISNUMBER(K134))),AND(M134&lt;&gt;"",NOT(ISNUMBER(M134)))), "CHECK INPUTS",IF(OR(E134&lt;=0,F134&lt;0,F134&gt;E134,H134&lt;0,H134&gt;E134-F134,AND(K134&lt;&gt;"",OR(K134&lt;0,K134&gt;1)),AND(M134&lt;&gt;"",M134&gt;0)), "CHECK INPUTS",IF(COUNTIF($D$30:$D$229,D134)&gt;1,"DUPLICATE ID",IF(AND(L134&lt;&gt;"",L134&lt;&gt;"Yes",L134&lt;&gt;"No"),"CHECK ELIGIBILITY",IF(L134="No","INELIGIBLE","OK")))))))</x:f>
      </x:c>
    </x:row>
    <x:row r="135">
      <x:c r="A135" s="14"/>
      <x:c r="B135" s="14"/>
      <x:c r="C135" s="14"/>
      <x:c r="D135" s="14"/>
      <x:c r="E135" s="22"/>
      <x:c r="F135" s="22"/>
      <x:c r="G135" s="18" t="n">
        <x:f t="shared" si="12">E135-F135</x:f>
        <x:v>0</x:v>
      </x:c>
      <x:c r="H135" s="22"/>
      <x:c r="I135" s="18" t="n">
        <x:f t="shared" si="13">G135-H135</x:f>
        <x:v>0</x:v>
      </x:c>
      <x:c r="J135" s="23" t="n">
        <x:f t="shared" si="14">IF(G135=0,0,I135/G135)</x:f>
        <x:v>0</x:v>
      </x:c>
      <x:c r="K135" s="24"/>
      <x:c r="L135" s="14"/>
      <x:c r="M135" s="22"/>
      <x:c r="N135" s="25" t="str">
        <x:f t="shared" si="15">IF(O135="","",IF(O135="OK",IF(L135="No",0,(I135*$B$23)*IF(K135="",1,K135) + M135) ,0))</x:f>
      </x:c>
      <x:c r="O135" t="str">
        <x:f>IF(COUNTA(A135:F135,H135,K135:M135)=0,"",IF(OR(A135="",B135="",D135="",E135="",H135=""),"MISSING INFO",IF(OR(NOT(ISNUMBER(E135)),NOT(ISNUMBER(F135)),NOT(ISNUMBER(H135)),AND(K135&lt;&gt;"",NOT(ISNUMBER(K135))),AND(M135&lt;&gt;"",NOT(ISNUMBER(M135)))), "CHECK INPUTS",IF(OR(E135&lt;=0,F135&lt;0,F135&gt;E135,H135&lt;0,H135&gt;E135-F135,AND(K135&lt;&gt;"",OR(K135&lt;0,K135&gt;1)),AND(M135&lt;&gt;"",M135&gt;0)), "CHECK INPUTS",IF(COUNTIF($D$30:$D$229,D135)&gt;1,"DUPLICATE ID",IF(AND(L135&lt;&gt;"",L135&lt;&gt;"Yes",L135&lt;&gt;"No"),"CHECK ELIGIBILITY",IF(L135="No","INELIGIBLE","OK")))))))</x:f>
      </x:c>
    </x:row>
    <x:row r="136">
      <x:c r="A136" s="14"/>
      <x:c r="B136" s="14"/>
      <x:c r="C136" s="14"/>
      <x:c r="D136" s="14"/>
      <x:c r="E136" s="22"/>
      <x:c r="F136" s="22"/>
      <x:c r="G136" s="18" t="n">
        <x:f t="shared" si="12">E136-F136</x:f>
        <x:v>0</x:v>
      </x:c>
      <x:c r="H136" s="22"/>
      <x:c r="I136" s="18" t="n">
        <x:f t="shared" si="13">G136-H136</x:f>
        <x:v>0</x:v>
      </x:c>
      <x:c r="J136" s="23" t="n">
        <x:f t="shared" si="14">IF(G136=0,0,I136/G136)</x:f>
        <x:v>0</x:v>
      </x:c>
      <x:c r="K136" s="24"/>
      <x:c r="L136" s="14"/>
      <x:c r="M136" s="22"/>
      <x:c r="N136" s="25" t="str">
        <x:f t="shared" si="15">IF(O136="","",IF(O136="OK",IF(L136="No",0,(I136*$B$23)*IF(K136="",1,K136) + M136) ,0))</x:f>
      </x:c>
      <x:c r="O136" t="str">
        <x:f>IF(COUNTA(A136:F136,H136,K136:M136)=0,"",IF(OR(A136="",B136="",D136="",E136="",H136=""),"MISSING INFO",IF(OR(NOT(ISNUMBER(E136)),NOT(ISNUMBER(F136)),NOT(ISNUMBER(H136)),AND(K136&lt;&gt;"",NOT(ISNUMBER(K136))),AND(M136&lt;&gt;"",NOT(ISNUMBER(M136)))), "CHECK INPUTS",IF(OR(E136&lt;=0,F136&lt;0,F136&gt;E136,H136&lt;0,H136&gt;E136-F136,AND(K136&lt;&gt;"",OR(K136&lt;0,K136&gt;1)),AND(M136&lt;&gt;"",M136&gt;0)), "CHECK INPUTS",IF(COUNTIF($D$30:$D$229,D136)&gt;1,"DUPLICATE ID",IF(AND(L136&lt;&gt;"",L136&lt;&gt;"Yes",L136&lt;&gt;"No"),"CHECK ELIGIBILITY",IF(L136="No","INELIGIBLE","OK")))))))</x:f>
      </x:c>
    </x:row>
    <x:row r="137">
      <x:c r="A137" s="14"/>
      <x:c r="B137" s="14"/>
      <x:c r="C137" s="14"/>
      <x:c r="D137" s="14"/>
      <x:c r="E137" s="22"/>
      <x:c r="F137" s="22"/>
      <x:c r="G137" s="18" t="n">
        <x:f t="shared" si="12">E137-F137</x:f>
        <x:v>0</x:v>
      </x:c>
      <x:c r="H137" s="22"/>
      <x:c r="I137" s="18" t="n">
        <x:f t="shared" si="13">G137-H137</x:f>
        <x:v>0</x:v>
      </x:c>
      <x:c r="J137" s="23" t="n">
        <x:f t="shared" si="14">IF(G137=0,0,I137/G137)</x:f>
        <x:v>0</x:v>
      </x:c>
      <x:c r="K137" s="24"/>
      <x:c r="L137" s="14"/>
      <x:c r="M137" s="22"/>
      <x:c r="N137" s="25" t="str">
        <x:f t="shared" si="15">IF(O137="","",IF(O137="OK",IF(L137="No",0,(I137*$B$23)*IF(K137="",1,K137) + M137) ,0))</x:f>
      </x:c>
      <x:c r="O137" t="str">
        <x:f>IF(COUNTA(A137:F137,H137,K137:M137)=0,"",IF(OR(A137="",B137="",D137="",E137="",H137=""),"MISSING INFO",IF(OR(NOT(ISNUMBER(E137)),NOT(ISNUMBER(F137)),NOT(ISNUMBER(H137)),AND(K137&lt;&gt;"",NOT(ISNUMBER(K137))),AND(M137&lt;&gt;"",NOT(ISNUMBER(M137)))), "CHECK INPUTS",IF(OR(E137&lt;=0,F137&lt;0,F137&gt;E137,H137&lt;0,H137&gt;E137-F137,AND(K137&lt;&gt;"",OR(K137&lt;0,K137&gt;1)),AND(M137&lt;&gt;"",M137&gt;0)), "CHECK INPUTS",IF(COUNTIF($D$30:$D$229,D137)&gt;1,"DUPLICATE ID",IF(AND(L137&lt;&gt;"",L137&lt;&gt;"Yes",L137&lt;&gt;"No"),"CHECK ELIGIBILITY",IF(L137="No","INELIGIBLE","OK")))))))</x:f>
      </x:c>
    </x:row>
    <x:row r="138">
      <x:c r="A138" s="14"/>
      <x:c r="B138" s="14"/>
      <x:c r="C138" s="14"/>
      <x:c r="D138" s="14"/>
      <x:c r="E138" s="22"/>
      <x:c r="F138" s="22"/>
      <x:c r="G138" s="18" t="n">
        <x:f t="shared" si="12">E138-F138</x:f>
        <x:v>0</x:v>
      </x:c>
      <x:c r="H138" s="22"/>
      <x:c r="I138" s="18" t="n">
        <x:f t="shared" si="13">G138-H138</x:f>
        <x:v>0</x:v>
      </x:c>
      <x:c r="J138" s="23" t="n">
        <x:f t="shared" si="14">IF(G138=0,0,I138/G138)</x:f>
        <x:v>0</x:v>
      </x:c>
      <x:c r="K138" s="24"/>
      <x:c r="L138" s="14"/>
      <x:c r="M138" s="22"/>
      <x:c r="N138" s="25" t="str">
        <x:f t="shared" si="15">IF(O138="","",IF(O138="OK",IF(L138="No",0,(I138*$B$23)*IF(K138="",1,K138) + M138) ,0))</x:f>
      </x:c>
      <x:c r="O138" t="str">
        <x:f>IF(COUNTA(A138:F138,H138,K138:M138)=0,"",IF(OR(A138="",B138="",D138="",E138="",H138=""),"MISSING INFO",IF(OR(NOT(ISNUMBER(E138)),NOT(ISNUMBER(F138)),NOT(ISNUMBER(H138)),AND(K138&lt;&gt;"",NOT(ISNUMBER(K138))),AND(M138&lt;&gt;"",NOT(ISNUMBER(M138)))), "CHECK INPUTS",IF(OR(E138&lt;=0,F138&lt;0,F138&gt;E138,H138&lt;0,H138&gt;E138-F138,AND(K138&lt;&gt;"",OR(K138&lt;0,K138&gt;1)),AND(M138&lt;&gt;"",M138&gt;0)), "CHECK INPUTS",IF(COUNTIF($D$30:$D$229,D138)&gt;1,"DUPLICATE ID",IF(AND(L138&lt;&gt;"",L138&lt;&gt;"Yes",L138&lt;&gt;"No"),"CHECK ELIGIBILITY",IF(L138="No","INELIGIBLE","OK")))))))</x:f>
      </x:c>
    </x:row>
    <x:row r="139">
      <x:c r="A139" s="14"/>
      <x:c r="B139" s="14"/>
      <x:c r="C139" s="14"/>
      <x:c r="D139" s="14"/>
      <x:c r="E139" s="22"/>
      <x:c r="F139" s="22"/>
      <x:c r="G139" s="18" t="n">
        <x:f t="shared" si="12">E139-F139</x:f>
        <x:v>0</x:v>
      </x:c>
      <x:c r="H139" s="22"/>
      <x:c r="I139" s="18" t="n">
        <x:f t="shared" si="13">G139-H139</x:f>
        <x:v>0</x:v>
      </x:c>
      <x:c r="J139" s="23" t="n">
        <x:f t="shared" si="14">IF(G139=0,0,I139/G139)</x:f>
        <x:v>0</x:v>
      </x:c>
      <x:c r="K139" s="24"/>
      <x:c r="L139" s="14"/>
      <x:c r="M139" s="22"/>
      <x:c r="N139" s="25" t="str">
        <x:f t="shared" si="15">IF(O139="","",IF(O139="OK",IF(L139="No",0,(I139*$B$23)*IF(K139="",1,K139) + M139) ,0))</x:f>
      </x:c>
      <x:c r="O139" t="str">
        <x:f>IF(COUNTA(A139:F139,H139,K139:M139)=0,"",IF(OR(A139="",B139="",D139="",E139="",H139=""),"MISSING INFO",IF(OR(NOT(ISNUMBER(E139)),NOT(ISNUMBER(F139)),NOT(ISNUMBER(H139)),AND(K139&lt;&gt;"",NOT(ISNUMBER(K139))),AND(M139&lt;&gt;"",NOT(ISNUMBER(M139)))), "CHECK INPUTS",IF(OR(E139&lt;=0,F139&lt;0,F139&gt;E139,H139&lt;0,H139&gt;E139-F139,AND(K139&lt;&gt;"",OR(K139&lt;0,K139&gt;1)),AND(M139&lt;&gt;"",M139&gt;0)), "CHECK INPUTS",IF(COUNTIF($D$30:$D$229,D139)&gt;1,"DUPLICATE ID",IF(AND(L139&lt;&gt;"",L139&lt;&gt;"Yes",L139&lt;&gt;"No"),"CHECK ELIGIBILITY",IF(L139="No","INELIGIBLE","OK")))))))</x:f>
      </x:c>
    </x:row>
    <x:row r="140">
      <x:c r="A140" s="14"/>
      <x:c r="B140" s="14"/>
      <x:c r="C140" s="14"/>
      <x:c r="D140" s="14"/>
      <x:c r="E140" s="22"/>
      <x:c r="F140" s="22"/>
      <x:c r="G140" s="18" t="n">
        <x:f t="shared" si="12">E140-F140</x:f>
        <x:v>0</x:v>
      </x:c>
      <x:c r="H140" s="22"/>
      <x:c r="I140" s="18" t="n">
        <x:f t="shared" si="13">G140-H140</x:f>
        <x:v>0</x:v>
      </x:c>
      <x:c r="J140" s="23" t="n">
        <x:f t="shared" si="14">IF(G140=0,0,I140/G140)</x:f>
        <x:v>0</x:v>
      </x:c>
      <x:c r="K140" s="24"/>
      <x:c r="L140" s="14"/>
      <x:c r="M140" s="22"/>
      <x:c r="N140" s="25" t="str">
        <x:f t="shared" si="15">IF(O140="","",IF(O140="OK",IF(L140="No",0,(I140*$B$23)*IF(K140="",1,K140) + M140) ,0))</x:f>
      </x:c>
      <x:c r="O140" t="str">
        <x:f>IF(COUNTA(A140:F140,H140,K140:M140)=0,"",IF(OR(A140="",B140="",D140="",E140="",H140=""),"MISSING INFO",IF(OR(NOT(ISNUMBER(E140)),NOT(ISNUMBER(F140)),NOT(ISNUMBER(H140)),AND(K140&lt;&gt;"",NOT(ISNUMBER(K140))),AND(M140&lt;&gt;"",NOT(ISNUMBER(M140)))), "CHECK INPUTS",IF(OR(E140&lt;=0,F140&lt;0,F140&gt;E140,H140&lt;0,H140&gt;E140-F140,AND(K140&lt;&gt;"",OR(K140&lt;0,K140&gt;1)),AND(M140&lt;&gt;"",M140&gt;0)), "CHECK INPUTS",IF(COUNTIF($D$30:$D$229,D140)&gt;1,"DUPLICATE ID",IF(AND(L140&lt;&gt;"",L140&lt;&gt;"Yes",L140&lt;&gt;"No"),"CHECK ELIGIBILITY",IF(L140="No","INELIGIBLE","OK")))))))</x:f>
      </x:c>
    </x:row>
    <x:row r="141">
      <x:c r="A141" s="14"/>
      <x:c r="B141" s="14"/>
      <x:c r="C141" s="14"/>
      <x:c r="D141" s="14"/>
      <x:c r="E141" s="22"/>
      <x:c r="F141" s="22"/>
      <x:c r="G141" s="18" t="n">
        <x:f t="shared" si="12">E141-F141</x:f>
        <x:v>0</x:v>
      </x:c>
      <x:c r="H141" s="22"/>
      <x:c r="I141" s="18" t="n">
        <x:f t="shared" si="13">G141-H141</x:f>
        <x:v>0</x:v>
      </x:c>
      <x:c r="J141" s="23" t="n">
        <x:f t="shared" si="14">IF(G141=0,0,I141/G141)</x:f>
        <x:v>0</x:v>
      </x:c>
      <x:c r="K141" s="24"/>
      <x:c r="L141" s="14"/>
      <x:c r="M141" s="22"/>
      <x:c r="N141" s="25" t="str">
        <x:f t="shared" si="15">IF(O141="","",IF(O141="OK",IF(L141="No",0,(I141*$B$23)*IF(K141="",1,K141) + M141) ,0))</x:f>
      </x:c>
      <x:c r="O141" t="str">
        <x:f>IF(COUNTA(A141:F141,H141,K141:M141)=0,"",IF(OR(A141="",B141="",D141="",E141="",H141=""),"MISSING INFO",IF(OR(NOT(ISNUMBER(E141)),NOT(ISNUMBER(F141)),NOT(ISNUMBER(H141)),AND(K141&lt;&gt;"",NOT(ISNUMBER(K141))),AND(M141&lt;&gt;"",NOT(ISNUMBER(M141)))), "CHECK INPUTS",IF(OR(E141&lt;=0,F141&lt;0,F141&gt;E141,H141&lt;0,H141&gt;E141-F141,AND(K141&lt;&gt;"",OR(K141&lt;0,K141&gt;1)),AND(M141&lt;&gt;"",M141&gt;0)), "CHECK INPUTS",IF(COUNTIF($D$30:$D$229,D141)&gt;1,"DUPLICATE ID",IF(AND(L141&lt;&gt;"",L141&lt;&gt;"Yes",L141&lt;&gt;"No"),"CHECK ELIGIBILITY",IF(L141="No","INELIGIBLE","OK")))))))</x:f>
      </x:c>
    </x:row>
    <x:row r="142">
      <x:c r="A142" s="14"/>
      <x:c r="B142" s="14"/>
      <x:c r="C142" s="14"/>
      <x:c r="D142" s="14"/>
      <x:c r="E142" s="22"/>
      <x:c r="F142" s="22"/>
      <x:c r="G142" s="18" t="n">
        <x:f t="shared" si="12">E142-F142</x:f>
        <x:v>0</x:v>
      </x:c>
      <x:c r="H142" s="22"/>
      <x:c r="I142" s="18" t="n">
        <x:f t="shared" si="13">G142-H142</x:f>
        <x:v>0</x:v>
      </x:c>
      <x:c r="J142" s="23" t="n">
        <x:f t="shared" si="14">IF(G142=0,0,I142/G142)</x:f>
        <x:v>0</x:v>
      </x:c>
      <x:c r="K142" s="24"/>
      <x:c r="L142" s="14"/>
      <x:c r="M142" s="22"/>
      <x:c r="N142" s="25" t="str">
        <x:f t="shared" si="15">IF(O142="","",IF(O142="OK",IF(L142="No",0,(I142*$B$23)*IF(K142="",1,K142) + M142) ,0))</x:f>
      </x:c>
      <x:c r="O142" t="str">
        <x:f>IF(COUNTA(A142:F142,H142,K142:M142)=0,"",IF(OR(A142="",B142="",D142="",E142="",H142=""),"MISSING INFO",IF(OR(NOT(ISNUMBER(E142)),NOT(ISNUMBER(F142)),NOT(ISNUMBER(H142)),AND(K142&lt;&gt;"",NOT(ISNUMBER(K142))),AND(M142&lt;&gt;"",NOT(ISNUMBER(M142)))), "CHECK INPUTS",IF(OR(E142&lt;=0,F142&lt;0,F142&gt;E142,H142&lt;0,H142&gt;E142-F142,AND(K142&lt;&gt;"",OR(K142&lt;0,K142&gt;1)),AND(M142&lt;&gt;"",M142&gt;0)), "CHECK INPUTS",IF(COUNTIF($D$30:$D$229,D142)&gt;1,"DUPLICATE ID",IF(AND(L142&lt;&gt;"",L142&lt;&gt;"Yes",L142&lt;&gt;"No"),"CHECK ELIGIBILITY",IF(L142="No","INELIGIBLE","OK")))))))</x:f>
      </x:c>
    </x:row>
    <x:row r="143">
      <x:c r="A143" s="14"/>
      <x:c r="B143" s="14"/>
      <x:c r="C143" s="14"/>
      <x:c r="D143" s="14"/>
      <x:c r="E143" s="22"/>
      <x:c r="F143" s="22"/>
      <x:c r="G143" s="18" t="n">
        <x:f t="shared" si="12">E143-F143</x:f>
        <x:v>0</x:v>
      </x:c>
      <x:c r="H143" s="22"/>
      <x:c r="I143" s="18" t="n">
        <x:f t="shared" si="13">G143-H143</x:f>
        <x:v>0</x:v>
      </x:c>
      <x:c r="J143" s="23" t="n">
        <x:f t="shared" si="14">IF(G143=0,0,I143/G143)</x:f>
        <x:v>0</x:v>
      </x:c>
      <x:c r="K143" s="24"/>
      <x:c r="L143" s="14"/>
      <x:c r="M143" s="22"/>
      <x:c r="N143" s="25" t="str">
        <x:f t="shared" si="15">IF(O143="","",IF(O143="OK",IF(L143="No",0,(I143*$B$23)*IF(K143="",1,K143) + M143) ,0))</x:f>
      </x:c>
      <x:c r="O143" t="str">
        <x:f>IF(COUNTA(A143:F143,H143,K143:M143)=0,"",IF(OR(A143="",B143="",D143="",E143="",H143=""),"MISSING INFO",IF(OR(NOT(ISNUMBER(E143)),NOT(ISNUMBER(F143)),NOT(ISNUMBER(H143)),AND(K143&lt;&gt;"",NOT(ISNUMBER(K143))),AND(M143&lt;&gt;"",NOT(ISNUMBER(M143)))), "CHECK INPUTS",IF(OR(E143&lt;=0,F143&lt;0,F143&gt;E143,H143&lt;0,H143&gt;E143-F143,AND(K143&lt;&gt;"",OR(K143&lt;0,K143&gt;1)),AND(M143&lt;&gt;"",M143&gt;0)), "CHECK INPUTS",IF(COUNTIF($D$30:$D$229,D143)&gt;1,"DUPLICATE ID",IF(AND(L143&lt;&gt;"",L143&lt;&gt;"Yes",L143&lt;&gt;"No"),"CHECK ELIGIBILITY",IF(L143="No","INELIGIBLE","OK")))))))</x:f>
      </x:c>
    </x:row>
    <x:row r="144">
      <x:c r="A144" s="14"/>
      <x:c r="B144" s="14"/>
      <x:c r="C144" s="14"/>
      <x:c r="D144" s="14"/>
      <x:c r="E144" s="22"/>
      <x:c r="F144" s="22"/>
      <x:c r="G144" s="18" t="n">
        <x:f t="shared" si="12">E144-F144</x:f>
        <x:v>0</x:v>
      </x:c>
      <x:c r="H144" s="22"/>
      <x:c r="I144" s="18" t="n">
        <x:f t="shared" si="13">G144-H144</x:f>
        <x:v>0</x:v>
      </x:c>
      <x:c r="J144" s="23" t="n">
        <x:f t="shared" si="14">IF(G144=0,0,I144/G144)</x:f>
        <x:v>0</x:v>
      </x:c>
      <x:c r="K144" s="24"/>
      <x:c r="L144" s="14"/>
      <x:c r="M144" s="22"/>
      <x:c r="N144" s="25" t="str">
        <x:f t="shared" si="15">IF(O144="","",IF(O144="OK",IF(L144="No",0,(I144*$B$23)*IF(K144="",1,K144) + M144) ,0))</x:f>
      </x:c>
      <x:c r="O144" t="str">
        <x:f>IF(COUNTA(A144:F144,H144,K144:M144)=0,"",IF(OR(A144="",B144="",D144="",E144="",H144=""),"MISSING INFO",IF(OR(NOT(ISNUMBER(E144)),NOT(ISNUMBER(F144)),NOT(ISNUMBER(H144)),AND(K144&lt;&gt;"",NOT(ISNUMBER(K144))),AND(M144&lt;&gt;"",NOT(ISNUMBER(M144)))), "CHECK INPUTS",IF(OR(E144&lt;=0,F144&lt;0,F144&gt;E144,H144&lt;0,H144&gt;E144-F144,AND(K144&lt;&gt;"",OR(K144&lt;0,K144&gt;1)),AND(M144&lt;&gt;"",M144&gt;0)), "CHECK INPUTS",IF(COUNTIF($D$30:$D$229,D144)&gt;1,"DUPLICATE ID",IF(AND(L144&lt;&gt;"",L144&lt;&gt;"Yes",L144&lt;&gt;"No"),"CHECK ELIGIBILITY",IF(L144="No","INELIGIBLE","OK")))))))</x:f>
      </x:c>
    </x:row>
    <x:row r="145">
      <x:c r="A145" s="14"/>
      <x:c r="B145" s="14"/>
      <x:c r="C145" s="14"/>
      <x:c r="D145" s="14"/>
      <x:c r="E145" s="22"/>
      <x:c r="F145" s="22"/>
      <x:c r="G145" s="18" t="n">
        <x:f t="shared" si="12">E145-F145</x:f>
        <x:v>0</x:v>
      </x:c>
      <x:c r="H145" s="22"/>
      <x:c r="I145" s="18" t="n">
        <x:f t="shared" si="13">G145-H145</x:f>
        <x:v>0</x:v>
      </x:c>
      <x:c r="J145" s="23" t="n">
        <x:f t="shared" si="14">IF(G145=0,0,I145/G145)</x:f>
        <x:v>0</x:v>
      </x:c>
      <x:c r="K145" s="24"/>
      <x:c r="L145" s="14"/>
      <x:c r="M145" s="22"/>
      <x:c r="N145" s="25" t="str">
        <x:f t="shared" si="15">IF(O145="","",IF(O145="OK",IF(L145="No",0,(I145*$B$23)*IF(K145="",1,K145) + M145) ,0))</x:f>
      </x:c>
      <x:c r="O145" t="str">
        <x:f>IF(COUNTA(A145:F145,H145,K145:M145)=0,"",IF(OR(A145="",B145="",D145="",E145="",H145=""),"MISSING INFO",IF(OR(NOT(ISNUMBER(E145)),NOT(ISNUMBER(F145)),NOT(ISNUMBER(H145)),AND(K145&lt;&gt;"",NOT(ISNUMBER(K145))),AND(M145&lt;&gt;"",NOT(ISNUMBER(M145)))), "CHECK INPUTS",IF(OR(E145&lt;=0,F145&lt;0,F145&gt;E145,H145&lt;0,H145&gt;E145-F145,AND(K145&lt;&gt;"",OR(K145&lt;0,K145&gt;1)),AND(M145&lt;&gt;"",M145&gt;0)), "CHECK INPUTS",IF(COUNTIF($D$30:$D$229,D145)&gt;1,"DUPLICATE ID",IF(AND(L145&lt;&gt;"",L145&lt;&gt;"Yes",L145&lt;&gt;"No"),"CHECK ELIGIBILITY",IF(L145="No","INELIGIBLE","OK")))))))</x:f>
      </x:c>
    </x:row>
    <x:row r="146">
      <x:c r="A146" s="14"/>
      <x:c r="B146" s="14"/>
      <x:c r="C146" s="14"/>
      <x:c r="D146" s="14"/>
      <x:c r="E146" s="22"/>
      <x:c r="F146" s="22"/>
      <x:c r="G146" s="18" t="n">
        <x:f t="shared" si="12">E146-F146</x:f>
        <x:v>0</x:v>
      </x:c>
      <x:c r="H146" s="22"/>
      <x:c r="I146" s="18" t="n">
        <x:f t="shared" si="13">G146-H146</x:f>
        <x:v>0</x:v>
      </x:c>
      <x:c r="J146" s="23" t="n">
        <x:f t="shared" si="14">IF(G146=0,0,I146/G146)</x:f>
        <x:v>0</x:v>
      </x:c>
      <x:c r="K146" s="24"/>
      <x:c r="L146" s="14"/>
      <x:c r="M146" s="22"/>
      <x:c r="N146" s="25" t="str">
        <x:f t="shared" si="15">IF(O146="","",IF(O146="OK",IF(L146="No",0,(I146*$B$23)*IF(K146="",1,K146) + M146) ,0))</x:f>
      </x:c>
      <x:c r="O146" t="str">
        <x:f>IF(COUNTA(A146:F146,H146,K146:M146)=0,"",IF(OR(A146="",B146="",D146="",E146="",H146=""),"MISSING INFO",IF(OR(NOT(ISNUMBER(E146)),NOT(ISNUMBER(F146)),NOT(ISNUMBER(H146)),AND(K146&lt;&gt;"",NOT(ISNUMBER(K146))),AND(M146&lt;&gt;"",NOT(ISNUMBER(M146)))), "CHECK INPUTS",IF(OR(E146&lt;=0,F146&lt;0,F146&gt;E146,H146&lt;0,H146&gt;E146-F146,AND(K146&lt;&gt;"",OR(K146&lt;0,K146&gt;1)),AND(M146&lt;&gt;"",M146&gt;0)), "CHECK INPUTS",IF(COUNTIF($D$30:$D$229,D146)&gt;1,"DUPLICATE ID",IF(AND(L146&lt;&gt;"",L146&lt;&gt;"Yes",L146&lt;&gt;"No"),"CHECK ELIGIBILITY",IF(L146="No","INELIGIBLE","OK")))))))</x:f>
      </x:c>
    </x:row>
    <x:row r="147">
      <x:c r="A147" s="14"/>
      <x:c r="B147" s="14"/>
      <x:c r="C147" s="14"/>
      <x:c r="D147" s="14"/>
      <x:c r="E147" s="22"/>
      <x:c r="F147" s="22"/>
      <x:c r="G147" s="18" t="n">
        <x:f t="shared" si="12">E147-F147</x:f>
        <x:v>0</x:v>
      </x:c>
      <x:c r="H147" s="22"/>
      <x:c r="I147" s="18" t="n">
        <x:f t="shared" si="13">G147-H147</x:f>
        <x:v>0</x:v>
      </x:c>
      <x:c r="J147" s="23" t="n">
        <x:f t="shared" si="14">IF(G147=0,0,I147/G147)</x:f>
        <x:v>0</x:v>
      </x:c>
      <x:c r="K147" s="24"/>
      <x:c r="L147" s="14"/>
      <x:c r="M147" s="22"/>
      <x:c r="N147" s="25" t="str">
        <x:f t="shared" si="15">IF(O147="","",IF(O147="OK",IF(L147="No",0,(I147*$B$23)*IF(K147="",1,K147) + M147) ,0))</x:f>
      </x:c>
      <x:c r="O147" t="str">
        <x:f>IF(COUNTA(A147:F147,H147,K147:M147)=0,"",IF(OR(A147="",B147="",D147="",E147="",H147=""),"MISSING INFO",IF(OR(NOT(ISNUMBER(E147)),NOT(ISNUMBER(F147)),NOT(ISNUMBER(H147)),AND(K147&lt;&gt;"",NOT(ISNUMBER(K147))),AND(M147&lt;&gt;"",NOT(ISNUMBER(M147)))), "CHECK INPUTS",IF(OR(E147&lt;=0,F147&lt;0,F147&gt;E147,H147&lt;0,H147&gt;E147-F147,AND(K147&lt;&gt;"",OR(K147&lt;0,K147&gt;1)),AND(M147&lt;&gt;"",M147&gt;0)), "CHECK INPUTS",IF(COUNTIF($D$30:$D$229,D147)&gt;1,"DUPLICATE ID",IF(AND(L147&lt;&gt;"",L147&lt;&gt;"Yes",L147&lt;&gt;"No"),"CHECK ELIGIBILITY",IF(L147="No","INELIGIBLE","OK")))))))</x:f>
      </x:c>
    </x:row>
    <x:row r="148">
      <x:c r="A148" s="14"/>
      <x:c r="B148" s="14"/>
      <x:c r="C148" s="14"/>
      <x:c r="D148" s="14"/>
      <x:c r="E148" s="22"/>
      <x:c r="F148" s="22"/>
      <x:c r="G148" s="18" t="n">
        <x:f t="shared" si="12">E148-F148</x:f>
        <x:v>0</x:v>
      </x:c>
      <x:c r="H148" s="22"/>
      <x:c r="I148" s="18" t="n">
        <x:f t="shared" si="13">G148-H148</x:f>
        <x:v>0</x:v>
      </x:c>
      <x:c r="J148" s="23" t="n">
        <x:f t="shared" si="14">IF(G148=0,0,I148/G148)</x:f>
        <x:v>0</x:v>
      </x:c>
      <x:c r="K148" s="24"/>
      <x:c r="L148" s="14"/>
      <x:c r="M148" s="22"/>
      <x:c r="N148" s="25" t="str">
        <x:f t="shared" si="15">IF(O148="","",IF(O148="OK",IF(L148="No",0,(I148*$B$23)*IF(K148="",1,K148) + M148) ,0))</x:f>
      </x:c>
      <x:c r="O148" t="str">
        <x:f>IF(COUNTA(A148:F148,H148,K148:M148)=0,"",IF(OR(A148="",B148="",D148="",E148="",H148=""),"MISSING INFO",IF(OR(NOT(ISNUMBER(E148)),NOT(ISNUMBER(F148)),NOT(ISNUMBER(H148)),AND(K148&lt;&gt;"",NOT(ISNUMBER(K148))),AND(M148&lt;&gt;"",NOT(ISNUMBER(M148)))), "CHECK INPUTS",IF(OR(E148&lt;=0,F148&lt;0,F148&gt;E148,H148&lt;0,H148&gt;E148-F148,AND(K148&lt;&gt;"",OR(K148&lt;0,K148&gt;1)),AND(M148&lt;&gt;"",M148&gt;0)), "CHECK INPUTS",IF(COUNTIF($D$30:$D$229,D148)&gt;1,"DUPLICATE ID",IF(AND(L148&lt;&gt;"",L148&lt;&gt;"Yes",L148&lt;&gt;"No"),"CHECK ELIGIBILITY",IF(L148="No","INELIGIBLE","OK")))))))</x:f>
      </x:c>
    </x:row>
    <x:row r="149">
      <x:c r="A149" s="14"/>
      <x:c r="B149" s="14"/>
      <x:c r="C149" s="14"/>
      <x:c r="D149" s="14"/>
      <x:c r="E149" s="22"/>
      <x:c r="F149" s="22"/>
      <x:c r="G149" s="18" t="n">
        <x:f t="shared" si="12">E149-F149</x:f>
        <x:v>0</x:v>
      </x:c>
      <x:c r="H149" s="22"/>
      <x:c r="I149" s="18" t="n">
        <x:f t="shared" si="13">G149-H149</x:f>
        <x:v>0</x:v>
      </x:c>
      <x:c r="J149" s="23" t="n">
        <x:f t="shared" si="14">IF(G149=0,0,I149/G149)</x:f>
        <x:v>0</x:v>
      </x:c>
      <x:c r="K149" s="24"/>
      <x:c r="L149" s="14"/>
      <x:c r="M149" s="22"/>
      <x:c r="N149" s="25" t="str">
        <x:f t="shared" si="15">IF(O149="","",IF(O149="OK",IF(L149="No",0,(I149*$B$23)*IF(K149="",1,K149) + M149) ,0))</x:f>
      </x:c>
      <x:c r="O149" t="str">
        <x:f>IF(COUNTA(A149:F149,H149,K149:M149)=0,"",IF(OR(A149="",B149="",D149="",E149="",H149=""),"MISSING INFO",IF(OR(NOT(ISNUMBER(E149)),NOT(ISNUMBER(F149)),NOT(ISNUMBER(H149)),AND(K149&lt;&gt;"",NOT(ISNUMBER(K149))),AND(M149&lt;&gt;"",NOT(ISNUMBER(M149)))), "CHECK INPUTS",IF(OR(E149&lt;=0,F149&lt;0,F149&gt;E149,H149&lt;0,H149&gt;E149-F149,AND(K149&lt;&gt;"",OR(K149&lt;0,K149&gt;1)),AND(M149&lt;&gt;"",M149&gt;0)), "CHECK INPUTS",IF(COUNTIF($D$30:$D$229,D149)&gt;1,"DUPLICATE ID",IF(AND(L149&lt;&gt;"",L149&lt;&gt;"Yes",L149&lt;&gt;"No"),"CHECK ELIGIBILITY",IF(L149="No","INELIGIBLE","OK")))))))</x:f>
      </x:c>
    </x:row>
    <x:row r="150">
      <x:c r="A150" s="14"/>
      <x:c r="B150" s="14"/>
      <x:c r="C150" s="14"/>
      <x:c r="D150" s="14"/>
      <x:c r="E150" s="22"/>
      <x:c r="F150" s="22"/>
      <x:c r="G150" s="18" t="n">
        <x:f t="shared" si="12">E150-F150</x:f>
        <x:v>0</x:v>
      </x:c>
      <x:c r="H150" s="22"/>
      <x:c r="I150" s="18" t="n">
        <x:f t="shared" si="13">G150-H150</x:f>
        <x:v>0</x:v>
      </x:c>
      <x:c r="J150" s="23" t="n">
        <x:f t="shared" si="14">IF(G150=0,0,I150/G150)</x:f>
        <x:v>0</x:v>
      </x:c>
      <x:c r="K150" s="24"/>
      <x:c r="L150" s="14"/>
      <x:c r="M150" s="22"/>
      <x:c r="N150" s="25" t="str">
        <x:f t="shared" si="15">IF(O150="","",IF(O150="OK",IF(L150="No",0,(I150*$B$23)*IF(K150="",1,K150) + M150) ,0))</x:f>
      </x:c>
      <x:c r="O150" t="str">
        <x:f>IF(COUNTA(A150:F150,H150,K150:M150)=0,"",IF(OR(A150="",B150="",D150="",E150="",H150=""),"MISSING INFO",IF(OR(NOT(ISNUMBER(E150)),NOT(ISNUMBER(F150)),NOT(ISNUMBER(H150)),AND(K150&lt;&gt;"",NOT(ISNUMBER(K150))),AND(M150&lt;&gt;"",NOT(ISNUMBER(M150)))), "CHECK INPUTS",IF(OR(E150&lt;=0,F150&lt;0,F150&gt;E150,H150&lt;0,H150&gt;E150-F150,AND(K150&lt;&gt;"",OR(K150&lt;0,K150&gt;1)),AND(M150&lt;&gt;"",M150&gt;0)), "CHECK INPUTS",IF(COUNTIF($D$30:$D$229,D150)&gt;1,"DUPLICATE ID",IF(AND(L150&lt;&gt;"",L150&lt;&gt;"Yes",L150&lt;&gt;"No"),"CHECK ELIGIBILITY",IF(L150="No","INELIGIBLE","OK")))))))</x:f>
      </x:c>
    </x:row>
    <x:row r="151">
      <x:c r="A151" s="14"/>
      <x:c r="B151" s="14"/>
      <x:c r="C151" s="14"/>
      <x:c r="D151" s="14"/>
      <x:c r="E151" s="22"/>
      <x:c r="F151" s="22"/>
      <x:c r="G151" s="18" t="n">
        <x:f t="shared" si="12">E151-F151</x:f>
        <x:v>0</x:v>
      </x:c>
      <x:c r="H151" s="22"/>
      <x:c r="I151" s="18" t="n">
        <x:f t="shared" si="13">G151-H151</x:f>
        <x:v>0</x:v>
      </x:c>
      <x:c r="J151" s="23" t="n">
        <x:f t="shared" si="14">IF(G151=0,0,I151/G151)</x:f>
        <x:v>0</x:v>
      </x:c>
      <x:c r="K151" s="24"/>
      <x:c r="L151" s="14"/>
      <x:c r="M151" s="22"/>
      <x:c r="N151" s="25" t="str">
        <x:f t="shared" si="15">IF(O151="","",IF(O151="OK",IF(L151="No",0,(I151*$B$23)*IF(K151="",1,K151) + M151) ,0))</x:f>
      </x:c>
      <x:c r="O151" t="str">
        <x:f>IF(COUNTA(A151:F151,H151,K151:M151)=0,"",IF(OR(A151="",B151="",D151="",E151="",H151=""),"MISSING INFO",IF(OR(NOT(ISNUMBER(E151)),NOT(ISNUMBER(F151)),NOT(ISNUMBER(H151)),AND(K151&lt;&gt;"",NOT(ISNUMBER(K151))),AND(M151&lt;&gt;"",NOT(ISNUMBER(M151)))), "CHECK INPUTS",IF(OR(E151&lt;=0,F151&lt;0,F151&gt;E151,H151&lt;0,H151&gt;E151-F151,AND(K151&lt;&gt;"",OR(K151&lt;0,K151&gt;1)),AND(M151&lt;&gt;"",M151&gt;0)), "CHECK INPUTS",IF(COUNTIF($D$30:$D$229,D151)&gt;1,"DUPLICATE ID",IF(AND(L151&lt;&gt;"",L151&lt;&gt;"Yes",L151&lt;&gt;"No"),"CHECK ELIGIBILITY",IF(L151="No","INELIGIBLE","OK")))))))</x:f>
      </x:c>
    </x:row>
    <x:row r="152">
      <x:c r="A152" s="14"/>
      <x:c r="B152" s="14"/>
      <x:c r="C152" s="14"/>
      <x:c r="D152" s="14"/>
      <x:c r="E152" s="22"/>
      <x:c r="F152" s="22"/>
      <x:c r="G152" s="18" t="n">
        <x:f t="shared" si="12">E152-F152</x:f>
        <x:v>0</x:v>
      </x:c>
      <x:c r="H152" s="22"/>
      <x:c r="I152" s="18" t="n">
        <x:f t="shared" si="13">G152-H152</x:f>
        <x:v>0</x:v>
      </x:c>
      <x:c r="J152" s="23" t="n">
        <x:f t="shared" si="14">IF(G152=0,0,I152/G152)</x:f>
        <x:v>0</x:v>
      </x:c>
      <x:c r="K152" s="24"/>
      <x:c r="L152" s="14"/>
      <x:c r="M152" s="22"/>
      <x:c r="N152" s="25" t="str">
        <x:f t="shared" si="15">IF(O152="","",IF(O152="OK",IF(L152="No",0,(I152*$B$23)*IF(K152="",1,K152) + M152) ,0))</x:f>
      </x:c>
      <x:c r="O152" t="str">
        <x:f>IF(COUNTA(A152:F152,H152,K152:M152)=0,"",IF(OR(A152="",B152="",D152="",E152="",H152=""),"MISSING INFO",IF(OR(NOT(ISNUMBER(E152)),NOT(ISNUMBER(F152)),NOT(ISNUMBER(H152)),AND(K152&lt;&gt;"",NOT(ISNUMBER(K152))),AND(M152&lt;&gt;"",NOT(ISNUMBER(M152)))), "CHECK INPUTS",IF(OR(E152&lt;=0,F152&lt;0,F152&gt;E152,H152&lt;0,H152&gt;E152-F152,AND(K152&lt;&gt;"",OR(K152&lt;0,K152&gt;1)),AND(M152&lt;&gt;"",M152&gt;0)), "CHECK INPUTS",IF(COUNTIF($D$30:$D$229,D152)&gt;1,"DUPLICATE ID",IF(AND(L152&lt;&gt;"",L152&lt;&gt;"Yes",L152&lt;&gt;"No"),"CHECK ELIGIBILITY",IF(L152="No","INELIGIBLE","OK")))))))</x:f>
      </x:c>
    </x:row>
    <x:row r="153">
      <x:c r="A153" s="14"/>
      <x:c r="B153" s="14"/>
      <x:c r="C153" s="14"/>
      <x:c r="D153" s="14"/>
      <x:c r="E153" s="22"/>
      <x:c r="F153" s="22"/>
      <x:c r="G153" s="18" t="n">
        <x:f t="shared" si="12">E153-F153</x:f>
        <x:v>0</x:v>
      </x:c>
      <x:c r="H153" s="22"/>
      <x:c r="I153" s="18" t="n">
        <x:f t="shared" si="13">G153-H153</x:f>
        <x:v>0</x:v>
      </x:c>
      <x:c r="J153" s="23" t="n">
        <x:f t="shared" si="14">IF(G153=0,0,I153/G153)</x:f>
        <x:v>0</x:v>
      </x:c>
      <x:c r="K153" s="24"/>
      <x:c r="L153" s="14"/>
      <x:c r="M153" s="22"/>
      <x:c r="N153" s="25" t="str">
        <x:f t="shared" si="15">IF(O153="","",IF(O153="OK",IF(L153="No",0,(I153*$B$23)*IF(K153="",1,K153) + M153) ,0))</x:f>
      </x:c>
      <x:c r="O153" t="str">
        <x:f>IF(COUNTA(A153:F153,H153,K153:M153)=0,"",IF(OR(A153="",B153="",D153="",E153="",H153=""),"MISSING INFO",IF(OR(NOT(ISNUMBER(E153)),NOT(ISNUMBER(F153)),NOT(ISNUMBER(H153)),AND(K153&lt;&gt;"",NOT(ISNUMBER(K153))),AND(M153&lt;&gt;"",NOT(ISNUMBER(M153)))), "CHECK INPUTS",IF(OR(E153&lt;=0,F153&lt;0,F153&gt;E153,H153&lt;0,H153&gt;E153-F153,AND(K153&lt;&gt;"",OR(K153&lt;0,K153&gt;1)),AND(M153&lt;&gt;"",M153&gt;0)), "CHECK INPUTS",IF(COUNTIF($D$30:$D$229,D153)&gt;1,"DUPLICATE ID",IF(AND(L153&lt;&gt;"",L153&lt;&gt;"Yes",L153&lt;&gt;"No"),"CHECK ELIGIBILITY",IF(L153="No","INELIGIBLE","OK")))))))</x:f>
      </x:c>
    </x:row>
    <x:row r="154">
      <x:c r="A154" s="14"/>
      <x:c r="B154" s="14"/>
      <x:c r="C154" s="14"/>
      <x:c r="D154" s="14"/>
      <x:c r="E154" s="22"/>
      <x:c r="F154" s="22"/>
      <x:c r="G154" s="18" t="n">
        <x:f t="shared" si="12">E154-F154</x:f>
        <x:v>0</x:v>
      </x:c>
      <x:c r="H154" s="22"/>
      <x:c r="I154" s="18" t="n">
        <x:f t="shared" si="13">G154-H154</x:f>
        <x:v>0</x:v>
      </x:c>
      <x:c r="J154" s="23" t="n">
        <x:f t="shared" si="14">IF(G154=0,0,I154/G154)</x:f>
        <x:v>0</x:v>
      </x:c>
      <x:c r="K154" s="24"/>
      <x:c r="L154" s="14"/>
      <x:c r="M154" s="22"/>
      <x:c r="N154" s="25" t="str">
        <x:f t="shared" si="15">IF(O154="","",IF(O154="OK",IF(L154="No",0,(I154*$B$23)*IF(K154="",1,K154) + M154) ,0))</x:f>
      </x:c>
      <x:c r="O154" t="str">
        <x:f>IF(COUNTA(A154:F154,H154,K154:M154)=0,"",IF(OR(A154="",B154="",D154="",E154="",H154=""),"MISSING INFO",IF(OR(NOT(ISNUMBER(E154)),NOT(ISNUMBER(F154)),NOT(ISNUMBER(H154)),AND(K154&lt;&gt;"",NOT(ISNUMBER(K154))),AND(M154&lt;&gt;"",NOT(ISNUMBER(M154)))), "CHECK INPUTS",IF(OR(E154&lt;=0,F154&lt;0,F154&gt;E154,H154&lt;0,H154&gt;E154-F154,AND(K154&lt;&gt;"",OR(K154&lt;0,K154&gt;1)),AND(M154&lt;&gt;"",M154&gt;0)), "CHECK INPUTS",IF(COUNTIF($D$30:$D$229,D154)&gt;1,"DUPLICATE ID",IF(AND(L154&lt;&gt;"",L154&lt;&gt;"Yes",L154&lt;&gt;"No"),"CHECK ELIGIBILITY",IF(L154="No","INELIGIBLE","OK")))))))</x:f>
      </x:c>
    </x:row>
    <x:row r="155">
      <x:c r="A155" s="14"/>
      <x:c r="B155" s="14"/>
      <x:c r="C155" s="14"/>
      <x:c r="D155" s="14"/>
      <x:c r="E155" s="22"/>
      <x:c r="F155" s="22"/>
      <x:c r="G155" s="18" t="n">
        <x:f t="shared" si="12">E155-F155</x:f>
        <x:v>0</x:v>
      </x:c>
      <x:c r="H155" s="22"/>
      <x:c r="I155" s="18" t="n">
        <x:f t="shared" si="13">G155-H155</x:f>
        <x:v>0</x:v>
      </x:c>
      <x:c r="J155" s="23" t="n">
        <x:f t="shared" si="14">IF(G155=0,0,I155/G155)</x:f>
        <x:v>0</x:v>
      </x:c>
      <x:c r="K155" s="24"/>
      <x:c r="L155" s="14"/>
      <x:c r="M155" s="22"/>
      <x:c r="N155" s="25" t="str">
        <x:f t="shared" si="15">IF(O155="","",IF(O155="OK",IF(L155="No",0,(I155*$B$23)*IF(K155="",1,K155) + M155) ,0))</x:f>
      </x:c>
      <x:c r="O155" t="str">
        <x:f>IF(COUNTA(A155:F155,H155,K155:M155)=0,"",IF(OR(A155="",B155="",D155="",E155="",H155=""),"MISSING INFO",IF(OR(NOT(ISNUMBER(E155)),NOT(ISNUMBER(F155)),NOT(ISNUMBER(H155)),AND(K155&lt;&gt;"",NOT(ISNUMBER(K155))),AND(M155&lt;&gt;"",NOT(ISNUMBER(M155)))), "CHECK INPUTS",IF(OR(E155&lt;=0,F155&lt;0,F155&gt;E155,H155&lt;0,H155&gt;E155-F155,AND(K155&lt;&gt;"",OR(K155&lt;0,K155&gt;1)),AND(M155&lt;&gt;"",M155&gt;0)), "CHECK INPUTS",IF(COUNTIF($D$30:$D$229,D155)&gt;1,"DUPLICATE ID",IF(AND(L155&lt;&gt;"",L155&lt;&gt;"Yes",L155&lt;&gt;"No"),"CHECK ELIGIBILITY",IF(L155="No","INELIGIBLE","OK")))))))</x:f>
      </x:c>
    </x:row>
    <x:row r="156">
      <x:c r="A156" s="14"/>
      <x:c r="B156" s="14"/>
      <x:c r="C156" s="14"/>
      <x:c r="D156" s="14"/>
      <x:c r="E156" s="22"/>
      <x:c r="F156" s="22"/>
      <x:c r="G156" s="18" t="n">
        <x:f t="shared" si="12">E156-F156</x:f>
        <x:v>0</x:v>
      </x:c>
      <x:c r="H156" s="22"/>
      <x:c r="I156" s="18" t="n">
        <x:f t="shared" si="13">G156-H156</x:f>
        <x:v>0</x:v>
      </x:c>
      <x:c r="J156" s="23" t="n">
        <x:f t="shared" si="14">IF(G156=0,0,I156/G156)</x:f>
        <x:v>0</x:v>
      </x:c>
      <x:c r="K156" s="24"/>
      <x:c r="L156" s="14"/>
      <x:c r="M156" s="22"/>
      <x:c r="N156" s="25" t="str">
        <x:f t="shared" si="15">IF(O156="","",IF(O156="OK",IF(L156="No",0,(I156*$B$23)*IF(K156="",1,K156) + M156) ,0))</x:f>
      </x:c>
      <x:c r="O156" t="str">
        <x:f>IF(COUNTA(A156:F156,H156,K156:M156)=0,"",IF(OR(A156="",B156="",D156="",E156="",H156=""),"MISSING INFO",IF(OR(NOT(ISNUMBER(E156)),NOT(ISNUMBER(F156)),NOT(ISNUMBER(H156)),AND(K156&lt;&gt;"",NOT(ISNUMBER(K156))),AND(M156&lt;&gt;"",NOT(ISNUMBER(M156)))), "CHECK INPUTS",IF(OR(E156&lt;=0,F156&lt;0,F156&gt;E156,H156&lt;0,H156&gt;E156-F156,AND(K156&lt;&gt;"",OR(K156&lt;0,K156&gt;1)),AND(M156&lt;&gt;"",M156&gt;0)), "CHECK INPUTS",IF(COUNTIF($D$30:$D$229,D156)&gt;1,"DUPLICATE ID",IF(AND(L156&lt;&gt;"",L156&lt;&gt;"Yes",L156&lt;&gt;"No"),"CHECK ELIGIBILITY",IF(L156="No","INELIGIBLE","OK")))))))</x:f>
      </x:c>
    </x:row>
    <x:row r="157">
      <x:c r="A157" s="14"/>
      <x:c r="B157" s="14"/>
      <x:c r="C157" s="14"/>
      <x:c r="D157" s="14"/>
      <x:c r="E157" s="22"/>
      <x:c r="F157" s="22"/>
      <x:c r="G157" s="18" t="n">
        <x:f t="shared" si="12">E157-F157</x:f>
        <x:v>0</x:v>
      </x:c>
      <x:c r="H157" s="22"/>
      <x:c r="I157" s="18" t="n">
        <x:f t="shared" si="13">G157-H157</x:f>
        <x:v>0</x:v>
      </x:c>
      <x:c r="J157" s="23" t="n">
        <x:f t="shared" si="14">IF(G157=0,0,I157/G157)</x:f>
        <x:v>0</x:v>
      </x:c>
      <x:c r="K157" s="24"/>
      <x:c r="L157" s="14"/>
      <x:c r="M157" s="22"/>
      <x:c r="N157" s="25" t="str">
        <x:f t="shared" si="15">IF(O157="","",IF(O157="OK",IF(L157="No",0,(I157*$B$23)*IF(K157="",1,K157) + M157) ,0))</x:f>
      </x:c>
      <x:c r="O157" t="str">
        <x:f>IF(COUNTA(A157:F157,H157,K157:M157)=0,"",IF(OR(A157="",B157="",D157="",E157="",H157=""),"MISSING INFO",IF(OR(NOT(ISNUMBER(E157)),NOT(ISNUMBER(F157)),NOT(ISNUMBER(H157)),AND(K157&lt;&gt;"",NOT(ISNUMBER(K157))),AND(M157&lt;&gt;"",NOT(ISNUMBER(M157)))), "CHECK INPUTS",IF(OR(E157&lt;=0,F157&lt;0,F157&gt;E157,H157&lt;0,H157&gt;E157-F157,AND(K157&lt;&gt;"",OR(K157&lt;0,K157&gt;1)),AND(M157&lt;&gt;"",M157&gt;0)), "CHECK INPUTS",IF(COUNTIF($D$30:$D$229,D157)&gt;1,"DUPLICATE ID",IF(AND(L157&lt;&gt;"",L157&lt;&gt;"Yes",L157&lt;&gt;"No"),"CHECK ELIGIBILITY",IF(L157="No","INELIGIBLE","OK")))))))</x:f>
      </x:c>
    </x:row>
    <x:row r="158">
      <x:c r="A158" s="14"/>
      <x:c r="B158" s="14"/>
      <x:c r="C158" s="14"/>
      <x:c r="D158" s="14"/>
      <x:c r="E158" s="22"/>
      <x:c r="F158" s="22"/>
      <x:c r="G158" s="18" t="n">
        <x:f t="shared" ref="G158:G189" si="16">E158-F158</x:f>
        <x:v>0</x:v>
      </x:c>
      <x:c r="H158" s="22"/>
      <x:c r="I158" s="18" t="n">
        <x:f t="shared" ref="I158:I189" si="17">G158-H158</x:f>
        <x:v>0</x:v>
      </x:c>
      <x:c r="J158" s="23" t="n">
        <x:f t="shared" ref="J158:J189" si="18">IF(G158=0,0,I158/G158)</x:f>
        <x:v>0</x:v>
      </x:c>
      <x:c r="K158" s="24"/>
      <x:c r="L158" s="14"/>
      <x:c r="M158" s="22"/>
      <x:c r="N158" s="25" t="str">
        <x:f t="shared" ref="N158:N189" si="19">IF(O158="","",IF(O158="OK",IF(L158="No",0,(I158*$B$23)*IF(K158="",1,K158) + M158) ,0))</x:f>
      </x:c>
      <x:c r="O158" t="str">
        <x:f>IF(COUNTA(A158:F158,H158,K158:M158)=0,"",IF(OR(A158="",B158="",D158="",E158="",H158=""),"MISSING INFO",IF(OR(NOT(ISNUMBER(E158)),NOT(ISNUMBER(F158)),NOT(ISNUMBER(H158)),AND(K158&lt;&gt;"",NOT(ISNUMBER(K158))),AND(M158&lt;&gt;"",NOT(ISNUMBER(M158)))), "CHECK INPUTS",IF(OR(E158&lt;=0,F158&lt;0,F158&gt;E158,H158&lt;0,H158&gt;E158-F158,AND(K158&lt;&gt;"",OR(K158&lt;0,K158&gt;1)),AND(M158&lt;&gt;"",M158&gt;0)), "CHECK INPUTS",IF(COUNTIF($D$30:$D$229,D158)&gt;1,"DUPLICATE ID",IF(AND(L158&lt;&gt;"",L158&lt;&gt;"Yes",L158&lt;&gt;"No"),"CHECK ELIGIBILITY",IF(L158="No","INELIGIBLE","OK")))))))</x:f>
      </x:c>
    </x:row>
    <x:row r="159">
      <x:c r="A159" s="14"/>
      <x:c r="B159" s="14"/>
      <x:c r="C159" s="14"/>
      <x:c r="D159" s="14"/>
      <x:c r="E159" s="22"/>
      <x:c r="F159" s="22"/>
      <x:c r="G159" s="18" t="n">
        <x:f t="shared" si="16">E159-F159</x:f>
        <x:v>0</x:v>
      </x:c>
      <x:c r="H159" s="22"/>
      <x:c r="I159" s="18" t="n">
        <x:f t="shared" si="17">G159-H159</x:f>
        <x:v>0</x:v>
      </x:c>
      <x:c r="J159" s="23" t="n">
        <x:f t="shared" si="18">IF(G159=0,0,I159/G159)</x:f>
        <x:v>0</x:v>
      </x:c>
      <x:c r="K159" s="24"/>
      <x:c r="L159" s="14"/>
      <x:c r="M159" s="22"/>
      <x:c r="N159" s="25" t="str">
        <x:f t="shared" si="19">IF(O159="","",IF(O159="OK",IF(L159="No",0,(I159*$B$23)*IF(K159="",1,K159) + M159) ,0))</x:f>
      </x:c>
      <x:c r="O159" t="str">
        <x:f>IF(COUNTA(A159:F159,H159,K159:M159)=0,"",IF(OR(A159="",B159="",D159="",E159="",H159=""),"MISSING INFO",IF(OR(NOT(ISNUMBER(E159)),NOT(ISNUMBER(F159)),NOT(ISNUMBER(H159)),AND(K159&lt;&gt;"",NOT(ISNUMBER(K159))),AND(M159&lt;&gt;"",NOT(ISNUMBER(M159)))), "CHECK INPUTS",IF(OR(E159&lt;=0,F159&lt;0,F159&gt;E159,H159&lt;0,H159&gt;E159-F159,AND(K159&lt;&gt;"",OR(K159&lt;0,K159&gt;1)),AND(M159&lt;&gt;"",M159&gt;0)), "CHECK INPUTS",IF(COUNTIF($D$30:$D$229,D159)&gt;1,"DUPLICATE ID",IF(AND(L159&lt;&gt;"",L159&lt;&gt;"Yes",L159&lt;&gt;"No"),"CHECK ELIGIBILITY",IF(L159="No","INELIGIBLE","OK")))))))</x:f>
      </x:c>
    </x:row>
    <x:row r="160">
      <x:c r="A160" s="14"/>
      <x:c r="B160" s="14"/>
      <x:c r="C160" s="14"/>
      <x:c r="D160" s="14"/>
      <x:c r="E160" s="22"/>
      <x:c r="F160" s="22"/>
      <x:c r="G160" s="18" t="n">
        <x:f t="shared" si="16">E160-F160</x:f>
        <x:v>0</x:v>
      </x:c>
      <x:c r="H160" s="22"/>
      <x:c r="I160" s="18" t="n">
        <x:f t="shared" si="17">G160-H160</x:f>
        <x:v>0</x:v>
      </x:c>
      <x:c r="J160" s="23" t="n">
        <x:f t="shared" si="18">IF(G160=0,0,I160/G160)</x:f>
        <x:v>0</x:v>
      </x:c>
      <x:c r="K160" s="24"/>
      <x:c r="L160" s="14"/>
      <x:c r="M160" s="22"/>
      <x:c r="N160" s="25" t="str">
        <x:f t="shared" si="19">IF(O160="","",IF(O160="OK",IF(L160="No",0,(I160*$B$23)*IF(K160="",1,K160) + M160) ,0))</x:f>
      </x:c>
      <x:c r="O160" t="str">
        <x:f>IF(COUNTA(A160:F160,H160,K160:M160)=0,"",IF(OR(A160="",B160="",D160="",E160="",H160=""),"MISSING INFO",IF(OR(NOT(ISNUMBER(E160)),NOT(ISNUMBER(F160)),NOT(ISNUMBER(H160)),AND(K160&lt;&gt;"",NOT(ISNUMBER(K160))),AND(M160&lt;&gt;"",NOT(ISNUMBER(M160)))), "CHECK INPUTS",IF(OR(E160&lt;=0,F160&lt;0,F160&gt;E160,H160&lt;0,H160&gt;E160-F160,AND(K160&lt;&gt;"",OR(K160&lt;0,K160&gt;1)),AND(M160&lt;&gt;"",M160&gt;0)), "CHECK INPUTS",IF(COUNTIF($D$30:$D$229,D160)&gt;1,"DUPLICATE ID",IF(AND(L160&lt;&gt;"",L160&lt;&gt;"Yes",L160&lt;&gt;"No"),"CHECK ELIGIBILITY",IF(L160="No","INELIGIBLE","OK")))))))</x:f>
      </x:c>
    </x:row>
    <x:row r="161">
      <x:c r="A161" s="14"/>
      <x:c r="B161" s="14"/>
      <x:c r="C161" s="14"/>
      <x:c r="D161" s="14"/>
      <x:c r="E161" s="22"/>
      <x:c r="F161" s="22"/>
      <x:c r="G161" s="18" t="n">
        <x:f t="shared" si="16">E161-F161</x:f>
        <x:v>0</x:v>
      </x:c>
      <x:c r="H161" s="22"/>
      <x:c r="I161" s="18" t="n">
        <x:f t="shared" si="17">G161-H161</x:f>
        <x:v>0</x:v>
      </x:c>
      <x:c r="J161" s="23" t="n">
        <x:f t="shared" si="18">IF(G161=0,0,I161/G161)</x:f>
        <x:v>0</x:v>
      </x:c>
      <x:c r="K161" s="24"/>
      <x:c r="L161" s="14"/>
      <x:c r="M161" s="22"/>
      <x:c r="N161" s="25" t="str">
        <x:f t="shared" si="19">IF(O161="","",IF(O161="OK",IF(L161="No",0,(I161*$B$23)*IF(K161="",1,K161) + M161) ,0))</x:f>
      </x:c>
      <x:c r="O161" t="str">
        <x:f>IF(COUNTA(A161:F161,H161,K161:M161)=0,"",IF(OR(A161="",B161="",D161="",E161="",H161=""),"MISSING INFO",IF(OR(NOT(ISNUMBER(E161)),NOT(ISNUMBER(F161)),NOT(ISNUMBER(H161)),AND(K161&lt;&gt;"",NOT(ISNUMBER(K161))),AND(M161&lt;&gt;"",NOT(ISNUMBER(M161)))), "CHECK INPUTS",IF(OR(E161&lt;=0,F161&lt;0,F161&gt;E161,H161&lt;0,H161&gt;E161-F161,AND(K161&lt;&gt;"",OR(K161&lt;0,K161&gt;1)),AND(M161&lt;&gt;"",M161&gt;0)), "CHECK INPUTS",IF(COUNTIF($D$30:$D$229,D161)&gt;1,"DUPLICATE ID",IF(AND(L161&lt;&gt;"",L161&lt;&gt;"Yes",L161&lt;&gt;"No"),"CHECK ELIGIBILITY",IF(L161="No","INELIGIBLE","OK")))))))</x:f>
      </x:c>
    </x:row>
    <x:row r="162">
      <x:c r="A162" s="14"/>
      <x:c r="B162" s="14"/>
      <x:c r="C162" s="14"/>
      <x:c r="D162" s="14"/>
      <x:c r="E162" s="22"/>
      <x:c r="F162" s="22"/>
      <x:c r="G162" s="18" t="n">
        <x:f t="shared" si="16">E162-F162</x:f>
        <x:v>0</x:v>
      </x:c>
      <x:c r="H162" s="22"/>
      <x:c r="I162" s="18" t="n">
        <x:f t="shared" si="17">G162-H162</x:f>
        <x:v>0</x:v>
      </x:c>
      <x:c r="J162" s="23" t="n">
        <x:f t="shared" si="18">IF(G162=0,0,I162/G162)</x:f>
        <x:v>0</x:v>
      </x:c>
      <x:c r="K162" s="24"/>
      <x:c r="L162" s="14"/>
      <x:c r="M162" s="22"/>
      <x:c r="N162" s="25" t="str">
        <x:f t="shared" si="19">IF(O162="","",IF(O162="OK",IF(L162="No",0,(I162*$B$23)*IF(K162="",1,K162) + M162) ,0))</x:f>
      </x:c>
      <x:c r="O162" t="str">
        <x:f>IF(COUNTA(A162:F162,H162,K162:M162)=0,"",IF(OR(A162="",B162="",D162="",E162="",H162=""),"MISSING INFO",IF(OR(NOT(ISNUMBER(E162)),NOT(ISNUMBER(F162)),NOT(ISNUMBER(H162)),AND(K162&lt;&gt;"",NOT(ISNUMBER(K162))),AND(M162&lt;&gt;"",NOT(ISNUMBER(M162)))), "CHECK INPUTS",IF(OR(E162&lt;=0,F162&lt;0,F162&gt;E162,H162&lt;0,H162&gt;E162-F162,AND(K162&lt;&gt;"",OR(K162&lt;0,K162&gt;1)),AND(M162&lt;&gt;"",M162&gt;0)), "CHECK INPUTS",IF(COUNTIF($D$30:$D$229,D162)&gt;1,"DUPLICATE ID",IF(AND(L162&lt;&gt;"",L162&lt;&gt;"Yes",L162&lt;&gt;"No"),"CHECK ELIGIBILITY",IF(L162="No","INELIGIBLE","OK")))))))</x:f>
      </x:c>
    </x:row>
    <x:row r="163">
      <x:c r="A163" s="14"/>
      <x:c r="B163" s="14"/>
      <x:c r="C163" s="14"/>
      <x:c r="D163" s="14"/>
      <x:c r="E163" s="22"/>
      <x:c r="F163" s="22"/>
      <x:c r="G163" s="18" t="n">
        <x:f t="shared" si="16">E163-F163</x:f>
        <x:v>0</x:v>
      </x:c>
      <x:c r="H163" s="22"/>
      <x:c r="I163" s="18" t="n">
        <x:f t="shared" si="17">G163-H163</x:f>
        <x:v>0</x:v>
      </x:c>
      <x:c r="J163" s="23" t="n">
        <x:f t="shared" si="18">IF(G163=0,0,I163/G163)</x:f>
        <x:v>0</x:v>
      </x:c>
      <x:c r="K163" s="24"/>
      <x:c r="L163" s="14"/>
      <x:c r="M163" s="22"/>
      <x:c r="N163" s="25" t="str">
        <x:f t="shared" si="19">IF(O163="","",IF(O163="OK",IF(L163="No",0,(I163*$B$23)*IF(K163="",1,K163) + M163) ,0))</x:f>
      </x:c>
      <x:c r="O163" t="str">
        <x:f>IF(COUNTA(A163:F163,H163,K163:M163)=0,"",IF(OR(A163="",B163="",D163="",E163="",H163=""),"MISSING INFO",IF(OR(NOT(ISNUMBER(E163)),NOT(ISNUMBER(F163)),NOT(ISNUMBER(H163)),AND(K163&lt;&gt;"",NOT(ISNUMBER(K163))),AND(M163&lt;&gt;"",NOT(ISNUMBER(M163)))), "CHECK INPUTS",IF(OR(E163&lt;=0,F163&lt;0,F163&gt;E163,H163&lt;0,H163&gt;E163-F163,AND(K163&lt;&gt;"",OR(K163&lt;0,K163&gt;1)),AND(M163&lt;&gt;"",M163&gt;0)), "CHECK INPUTS",IF(COUNTIF($D$30:$D$229,D163)&gt;1,"DUPLICATE ID",IF(AND(L163&lt;&gt;"",L163&lt;&gt;"Yes",L163&lt;&gt;"No"),"CHECK ELIGIBILITY",IF(L163="No","INELIGIBLE","OK")))))))</x:f>
      </x:c>
    </x:row>
    <x:row r="164">
      <x:c r="A164" s="14"/>
      <x:c r="B164" s="14"/>
      <x:c r="C164" s="14"/>
      <x:c r="D164" s="14"/>
      <x:c r="E164" s="22"/>
      <x:c r="F164" s="22"/>
      <x:c r="G164" s="18" t="n">
        <x:f t="shared" si="16">E164-F164</x:f>
        <x:v>0</x:v>
      </x:c>
      <x:c r="H164" s="22"/>
      <x:c r="I164" s="18" t="n">
        <x:f t="shared" si="17">G164-H164</x:f>
        <x:v>0</x:v>
      </x:c>
      <x:c r="J164" s="23" t="n">
        <x:f t="shared" si="18">IF(G164=0,0,I164/G164)</x:f>
        <x:v>0</x:v>
      </x:c>
      <x:c r="K164" s="24"/>
      <x:c r="L164" s="14"/>
      <x:c r="M164" s="22"/>
      <x:c r="N164" s="25" t="str">
        <x:f t="shared" si="19">IF(O164="","",IF(O164="OK",IF(L164="No",0,(I164*$B$23)*IF(K164="",1,K164) + M164) ,0))</x:f>
      </x:c>
      <x:c r="O164" t="str">
        <x:f>IF(COUNTA(A164:F164,H164,K164:M164)=0,"",IF(OR(A164="",B164="",D164="",E164="",H164=""),"MISSING INFO",IF(OR(NOT(ISNUMBER(E164)),NOT(ISNUMBER(F164)),NOT(ISNUMBER(H164)),AND(K164&lt;&gt;"",NOT(ISNUMBER(K164))),AND(M164&lt;&gt;"",NOT(ISNUMBER(M164)))), "CHECK INPUTS",IF(OR(E164&lt;=0,F164&lt;0,F164&gt;E164,H164&lt;0,H164&gt;E164-F164,AND(K164&lt;&gt;"",OR(K164&lt;0,K164&gt;1)),AND(M164&lt;&gt;"",M164&gt;0)), "CHECK INPUTS",IF(COUNTIF($D$30:$D$229,D164)&gt;1,"DUPLICATE ID",IF(AND(L164&lt;&gt;"",L164&lt;&gt;"Yes",L164&lt;&gt;"No"),"CHECK ELIGIBILITY",IF(L164="No","INELIGIBLE","OK")))))))</x:f>
      </x:c>
    </x:row>
    <x:row r="165">
      <x:c r="A165" s="14"/>
      <x:c r="B165" s="14"/>
      <x:c r="C165" s="14"/>
      <x:c r="D165" s="14"/>
      <x:c r="E165" s="22"/>
      <x:c r="F165" s="22"/>
      <x:c r="G165" s="18" t="n">
        <x:f t="shared" si="16">E165-F165</x:f>
        <x:v>0</x:v>
      </x:c>
      <x:c r="H165" s="22"/>
      <x:c r="I165" s="18" t="n">
        <x:f t="shared" si="17">G165-H165</x:f>
        <x:v>0</x:v>
      </x:c>
      <x:c r="J165" s="23" t="n">
        <x:f t="shared" si="18">IF(G165=0,0,I165/G165)</x:f>
        <x:v>0</x:v>
      </x:c>
      <x:c r="K165" s="24"/>
      <x:c r="L165" s="14"/>
      <x:c r="M165" s="22"/>
      <x:c r="N165" s="25" t="str">
        <x:f t="shared" si="19">IF(O165="","",IF(O165="OK",IF(L165="No",0,(I165*$B$23)*IF(K165="",1,K165) + M165) ,0))</x:f>
      </x:c>
      <x:c r="O165" t="str">
        <x:f>IF(COUNTA(A165:F165,H165,K165:M165)=0,"",IF(OR(A165="",B165="",D165="",E165="",H165=""),"MISSING INFO",IF(OR(NOT(ISNUMBER(E165)),NOT(ISNUMBER(F165)),NOT(ISNUMBER(H165)),AND(K165&lt;&gt;"",NOT(ISNUMBER(K165))),AND(M165&lt;&gt;"",NOT(ISNUMBER(M165)))), "CHECK INPUTS",IF(OR(E165&lt;=0,F165&lt;0,F165&gt;E165,H165&lt;0,H165&gt;E165-F165,AND(K165&lt;&gt;"",OR(K165&lt;0,K165&gt;1)),AND(M165&lt;&gt;"",M165&gt;0)), "CHECK INPUTS",IF(COUNTIF($D$30:$D$229,D165)&gt;1,"DUPLICATE ID",IF(AND(L165&lt;&gt;"",L165&lt;&gt;"Yes",L165&lt;&gt;"No"),"CHECK ELIGIBILITY",IF(L165="No","INELIGIBLE","OK")))))))</x:f>
      </x:c>
    </x:row>
    <x:row r="166">
      <x:c r="A166" s="14"/>
      <x:c r="B166" s="14"/>
      <x:c r="C166" s="14"/>
      <x:c r="D166" s="14"/>
      <x:c r="E166" s="22"/>
      <x:c r="F166" s="22"/>
      <x:c r="G166" s="18" t="n">
        <x:f t="shared" si="16">E166-F166</x:f>
        <x:v>0</x:v>
      </x:c>
      <x:c r="H166" s="22"/>
      <x:c r="I166" s="18" t="n">
        <x:f t="shared" si="17">G166-H166</x:f>
        <x:v>0</x:v>
      </x:c>
      <x:c r="J166" s="23" t="n">
        <x:f t="shared" si="18">IF(G166=0,0,I166/G166)</x:f>
        <x:v>0</x:v>
      </x:c>
      <x:c r="K166" s="24"/>
      <x:c r="L166" s="14"/>
      <x:c r="M166" s="22"/>
      <x:c r="N166" s="25" t="str">
        <x:f t="shared" si="19">IF(O166="","",IF(O166="OK",IF(L166="No",0,(I166*$B$23)*IF(K166="",1,K166) + M166) ,0))</x:f>
      </x:c>
      <x:c r="O166" t="str">
        <x:f>IF(COUNTA(A166:F166,H166,K166:M166)=0,"",IF(OR(A166="",B166="",D166="",E166="",H166=""),"MISSING INFO",IF(OR(NOT(ISNUMBER(E166)),NOT(ISNUMBER(F166)),NOT(ISNUMBER(H166)),AND(K166&lt;&gt;"",NOT(ISNUMBER(K166))),AND(M166&lt;&gt;"",NOT(ISNUMBER(M166)))), "CHECK INPUTS",IF(OR(E166&lt;=0,F166&lt;0,F166&gt;E166,H166&lt;0,H166&gt;E166-F166,AND(K166&lt;&gt;"",OR(K166&lt;0,K166&gt;1)),AND(M166&lt;&gt;"",M166&gt;0)), "CHECK INPUTS",IF(COUNTIF($D$30:$D$229,D166)&gt;1,"DUPLICATE ID",IF(AND(L166&lt;&gt;"",L166&lt;&gt;"Yes",L166&lt;&gt;"No"),"CHECK ELIGIBILITY",IF(L166="No","INELIGIBLE","OK")))))))</x:f>
      </x:c>
    </x:row>
    <x:row r="167">
      <x:c r="A167" s="14"/>
      <x:c r="B167" s="14"/>
      <x:c r="C167" s="14"/>
      <x:c r="D167" s="14"/>
      <x:c r="E167" s="22"/>
      <x:c r="F167" s="22"/>
      <x:c r="G167" s="18" t="n">
        <x:f t="shared" si="16">E167-F167</x:f>
        <x:v>0</x:v>
      </x:c>
      <x:c r="H167" s="22"/>
      <x:c r="I167" s="18" t="n">
        <x:f t="shared" si="17">G167-H167</x:f>
        <x:v>0</x:v>
      </x:c>
      <x:c r="J167" s="23" t="n">
        <x:f t="shared" si="18">IF(G167=0,0,I167/G167)</x:f>
        <x:v>0</x:v>
      </x:c>
      <x:c r="K167" s="24"/>
      <x:c r="L167" s="14"/>
      <x:c r="M167" s="22"/>
      <x:c r="N167" s="25" t="str">
        <x:f t="shared" si="19">IF(O167="","",IF(O167="OK",IF(L167="No",0,(I167*$B$23)*IF(K167="",1,K167) + M167) ,0))</x:f>
      </x:c>
      <x:c r="O167" t="str">
        <x:f>IF(COUNTA(A167:F167,H167,K167:M167)=0,"",IF(OR(A167="",B167="",D167="",E167="",H167=""),"MISSING INFO",IF(OR(NOT(ISNUMBER(E167)),NOT(ISNUMBER(F167)),NOT(ISNUMBER(H167)),AND(K167&lt;&gt;"",NOT(ISNUMBER(K167))),AND(M167&lt;&gt;"",NOT(ISNUMBER(M167)))), "CHECK INPUTS",IF(OR(E167&lt;=0,F167&lt;0,F167&gt;E167,H167&lt;0,H167&gt;E167-F167,AND(K167&lt;&gt;"",OR(K167&lt;0,K167&gt;1)),AND(M167&lt;&gt;"",M167&gt;0)), "CHECK INPUTS",IF(COUNTIF($D$30:$D$229,D167)&gt;1,"DUPLICATE ID",IF(AND(L167&lt;&gt;"",L167&lt;&gt;"Yes",L167&lt;&gt;"No"),"CHECK ELIGIBILITY",IF(L167="No","INELIGIBLE","OK")))))))</x:f>
      </x:c>
    </x:row>
    <x:row r="168">
      <x:c r="A168" s="14"/>
      <x:c r="B168" s="14"/>
      <x:c r="C168" s="14"/>
      <x:c r="D168" s="14"/>
      <x:c r="E168" s="22"/>
      <x:c r="F168" s="22"/>
      <x:c r="G168" s="18" t="n">
        <x:f t="shared" si="16">E168-F168</x:f>
        <x:v>0</x:v>
      </x:c>
      <x:c r="H168" s="22"/>
      <x:c r="I168" s="18" t="n">
        <x:f t="shared" si="17">G168-H168</x:f>
        <x:v>0</x:v>
      </x:c>
      <x:c r="J168" s="23" t="n">
        <x:f t="shared" si="18">IF(G168=0,0,I168/G168)</x:f>
        <x:v>0</x:v>
      </x:c>
      <x:c r="K168" s="24"/>
      <x:c r="L168" s="14"/>
      <x:c r="M168" s="22"/>
      <x:c r="N168" s="25" t="str">
        <x:f t="shared" si="19">IF(O168="","",IF(O168="OK",IF(L168="No",0,(I168*$B$23)*IF(K168="",1,K168) + M168) ,0))</x:f>
      </x:c>
      <x:c r="O168" t="str">
        <x:f>IF(COUNTA(A168:F168,H168,K168:M168)=0,"",IF(OR(A168="",B168="",D168="",E168="",H168=""),"MISSING INFO",IF(OR(NOT(ISNUMBER(E168)),NOT(ISNUMBER(F168)),NOT(ISNUMBER(H168)),AND(K168&lt;&gt;"",NOT(ISNUMBER(K168))),AND(M168&lt;&gt;"",NOT(ISNUMBER(M168)))), "CHECK INPUTS",IF(OR(E168&lt;=0,F168&lt;0,F168&gt;E168,H168&lt;0,H168&gt;E168-F168,AND(K168&lt;&gt;"",OR(K168&lt;0,K168&gt;1)),AND(M168&lt;&gt;"",M168&gt;0)), "CHECK INPUTS",IF(COUNTIF($D$30:$D$229,D168)&gt;1,"DUPLICATE ID",IF(AND(L168&lt;&gt;"",L168&lt;&gt;"Yes",L168&lt;&gt;"No"),"CHECK ELIGIBILITY",IF(L168="No","INELIGIBLE","OK")))))))</x:f>
      </x:c>
    </x:row>
    <x:row r="169">
      <x:c r="A169" s="14"/>
      <x:c r="B169" s="14"/>
      <x:c r="C169" s="14"/>
      <x:c r="D169" s="14"/>
      <x:c r="E169" s="22"/>
      <x:c r="F169" s="22"/>
      <x:c r="G169" s="18" t="n">
        <x:f t="shared" si="16">E169-F169</x:f>
        <x:v>0</x:v>
      </x:c>
      <x:c r="H169" s="22"/>
      <x:c r="I169" s="18" t="n">
        <x:f t="shared" si="17">G169-H169</x:f>
        <x:v>0</x:v>
      </x:c>
      <x:c r="J169" s="23" t="n">
        <x:f t="shared" si="18">IF(G169=0,0,I169/G169)</x:f>
        <x:v>0</x:v>
      </x:c>
      <x:c r="K169" s="24"/>
      <x:c r="L169" s="14"/>
      <x:c r="M169" s="22"/>
      <x:c r="N169" s="25" t="str">
        <x:f t="shared" si="19">IF(O169="","",IF(O169="OK",IF(L169="No",0,(I169*$B$23)*IF(K169="",1,K169) + M169) ,0))</x:f>
      </x:c>
      <x:c r="O169" t="str">
        <x:f>IF(COUNTA(A169:F169,H169,K169:M169)=0,"",IF(OR(A169="",B169="",D169="",E169="",H169=""),"MISSING INFO",IF(OR(NOT(ISNUMBER(E169)),NOT(ISNUMBER(F169)),NOT(ISNUMBER(H169)),AND(K169&lt;&gt;"",NOT(ISNUMBER(K169))),AND(M169&lt;&gt;"",NOT(ISNUMBER(M169)))), "CHECK INPUTS",IF(OR(E169&lt;=0,F169&lt;0,F169&gt;E169,H169&lt;0,H169&gt;E169-F169,AND(K169&lt;&gt;"",OR(K169&lt;0,K169&gt;1)),AND(M169&lt;&gt;"",M169&gt;0)), "CHECK INPUTS",IF(COUNTIF($D$30:$D$229,D169)&gt;1,"DUPLICATE ID",IF(AND(L169&lt;&gt;"",L169&lt;&gt;"Yes",L169&lt;&gt;"No"),"CHECK ELIGIBILITY",IF(L169="No","INELIGIBLE","OK")))))))</x:f>
      </x:c>
    </x:row>
    <x:row r="170">
      <x:c r="A170" s="14"/>
      <x:c r="B170" s="14"/>
      <x:c r="C170" s="14"/>
      <x:c r="D170" s="14"/>
      <x:c r="E170" s="22"/>
      <x:c r="F170" s="22"/>
      <x:c r="G170" s="18" t="n">
        <x:f t="shared" si="16">E170-F170</x:f>
        <x:v>0</x:v>
      </x:c>
      <x:c r="H170" s="22"/>
      <x:c r="I170" s="18" t="n">
        <x:f t="shared" si="17">G170-H170</x:f>
        <x:v>0</x:v>
      </x:c>
      <x:c r="J170" s="23" t="n">
        <x:f t="shared" si="18">IF(G170=0,0,I170/G170)</x:f>
        <x:v>0</x:v>
      </x:c>
      <x:c r="K170" s="24"/>
      <x:c r="L170" s="14"/>
      <x:c r="M170" s="22"/>
      <x:c r="N170" s="25" t="str">
        <x:f t="shared" si="19">IF(O170="","",IF(O170="OK",IF(L170="No",0,(I170*$B$23)*IF(K170="",1,K170) + M170) ,0))</x:f>
      </x:c>
      <x:c r="O170" t="str">
        <x:f>IF(COUNTA(A170:F170,H170,K170:M170)=0,"",IF(OR(A170="",B170="",D170="",E170="",H170=""),"MISSING INFO",IF(OR(NOT(ISNUMBER(E170)),NOT(ISNUMBER(F170)),NOT(ISNUMBER(H170)),AND(K170&lt;&gt;"",NOT(ISNUMBER(K170))),AND(M170&lt;&gt;"",NOT(ISNUMBER(M170)))), "CHECK INPUTS",IF(OR(E170&lt;=0,F170&lt;0,F170&gt;E170,H170&lt;0,H170&gt;E170-F170,AND(K170&lt;&gt;"",OR(K170&lt;0,K170&gt;1)),AND(M170&lt;&gt;"",M170&gt;0)), "CHECK INPUTS",IF(COUNTIF($D$30:$D$229,D170)&gt;1,"DUPLICATE ID",IF(AND(L170&lt;&gt;"",L170&lt;&gt;"Yes",L170&lt;&gt;"No"),"CHECK ELIGIBILITY",IF(L170="No","INELIGIBLE","OK")))))))</x:f>
      </x:c>
    </x:row>
    <x:row r="171">
      <x:c r="A171" s="14"/>
      <x:c r="B171" s="14"/>
      <x:c r="C171" s="14"/>
      <x:c r="D171" s="14"/>
      <x:c r="E171" s="22"/>
      <x:c r="F171" s="22"/>
      <x:c r="G171" s="18" t="n">
        <x:f t="shared" si="16">E171-F171</x:f>
        <x:v>0</x:v>
      </x:c>
      <x:c r="H171" s="22"/>
      <x:c r="I171" s="18" t="n">
        <x:f t="shared" si="17">G171-H171</x:f>
        <x:v>0</x:v>
      </x:c>
      <x:c r="J171" s="23" t="n">
        <x:f t="shared" si="18">IF(G171=0,0,I171/G171)</x:f>
        <x:v>0</x:v>
      </x:c>
      <x:c r="K171" s="24"/>
      <x:c r="L171" s="14"/>
      <x:c r="M171" s="22"/>
      <x:c r="N171" s="25" t="str">
        <x:f t="shared" si="19">IF(O171="","",IF(O171="OK",IF(L171="No",0,(I171*$B$23)*IF(K171="",1,K171) + M171) ,0))</x:f>
      </x:c>
      <x:c r="O171" t="str">
        <x:f>IF(COUNTA(A171:F171,H171,K171:M171)=0,"",IF(OR(A171="",B171="",D171="",E171="",H171=""),"MISSING INFO",IF(OR(NOT(ISNUMBER(E171)),NOT(ISNUMBER(F171)),NOT(ISNUMBER(H171)),AND(K171&lt;&gt;"",NOT(ISNUMBER(K171))),AND(M171&lt;&gt;"",NOT(ISNUMBER(M171)))), "CHECK INPUTS",IF(OR(E171&lt;=0,F171&lt;0,F171&gt;E171,H171&lt;0,H171&gt;E171-F171,AND(K171&lt;&gt;"",OR(K171&lt;0,K171&gt;1)),AND(M171&lt;&gt;"",M171&gt;0)), "CHECK INPUTS",IF(COUNTIF($D$30:$D$229,D171)&gt;1,"DUPLICATE ID",IF(AND(L171&lt;&gt;"",L171&lt;&gt;"Yes",L171&lt;&gt;"No"),"CHECK ELIGIBILITY",IF(L171="No","INELIGIBLE","OK")))))))</x:f>
      </x:c>
    </x:row>
    <x:row r="172">
      <x:c r="A172" s="14"/>
      <x:c r="B172" s="14"/>
      <x:c r="C172" s="14"/>
      <x:c r="D172" s="14"/>
      <x:c r="E172" s="22"/>
      <x:c r="F172" s="22"/>
      <x:c r="G172" s="18" t="n">
        <x:f t="shared" si="16">E172-F172</x:f>
        <x:v>0</x:v>
      </x:c>
      <x:c r="H172" s="22"/>
      <x:c r="I172" s="18" t="n">
        <x:f t="shared" si="17">G172-H172</x:f>
        <x:v>0</x:v>
      </x:c>
      <x:c r="J172" s="23" t="n">
        <x:f t="shared" si="18">IF(G172=0,0,I172/G172)</x:f>
        <x:v>0</x:v>
      </x:c>
      <x:c r="K172" s="24"/>
      <x:c r="L172" s="14"/>
      <x:c r="M172" s="22"/>
      <x:c r="N172" s="25" t="str">
        <x:f t="shared" si="19">IF(O172="","",IF(O172="OK",IF(L172="No",0,(I172*$B$23)*IF(K172="",1,K172) + M172) ,0))</x:f>
      </x:c>
      <x:c r="O172" t="str">
        <x:f>IF(COUNTA(A172:F172,H172,K172:M172)=0,"",IF(OR(A172="",B172="",D172="",E172="",H172=""),"MISSING INFO",IF(OR(NOT(ISNUMBER(E172)),NOT(ISNUMBER(F172)),NOT(ISNUMBER(H172)),AND(K172&lt;&gt;"",NOT(ISNUMBER(K172))),AND(M172&lt;&gt;"",NOT(ISNUMBER(M172)))), "CHECK INPUTS",IF(OR(E172&lt;=0,F172&lt;0,F172&gt;E172,H172&lt;0,H172&gt;E172-F172,AND(K172&lt;&gt;"",OR(K172&lt;0,K172&gt;1)),AND(M172&lt;&gt;"",M172&gt;0)), "CHECK INPUTS",IF(COUNTIF($D$30:$D$229,D172)&gt;1,"DUPLICATE ID",IF(AND(L172&lt;&gt;"",L172&lt;&gt;"Yes",L172&lt;&gt;"No"),"CHECK ELIGIBILITY",IF(L172="No","INELIGIBLE","OK")))))))</x:f>
      </x:c>
    </x:row>
    <x:row r="173">
      <x:c r="A173" s="14"/>
      <x:c r="B173" s="14"/>
      <x:c r="C173" s="14"/>
      <x:c r="D173" s="14"/>
      <x:c r="E173" s="22"/>
      <x:c r="F173" s="22"/>
      <x:c r="G173" s="18" t="n">
        <x:f t="shared" si="16">E173-F173</x:f>
        <x:v>0</x:v>
      </x:c>
      <x:c r="H173" s="22"/>
      <x:c r="I173" s="18" t="n">
        <x:f t="shared" si="17">G173-H173</x:f>
        <x:v>0</x:v>
      </x:c>
      <x:c r="J173" s="23" t="n">
        <x:f t="shared" si="18">IF(G173=0,0,I173/G173)</x:f>
        <x:v>0</x:v>
      </x:c>
      <x:c r="K173" s="24"/>
      <x:c r="L173" s="14"/>
      <x:c r="M173" s="22"/>
      <x:c r="N173" s="25" t="str">
        <x:f t="shared" si="19">IF(O173="","",IF(O173="OK",IF(L173="No",0,(I173*$B$23)*IF(K173="",1,K173) + M173) ,0))</x:f>
      </x:c>
      <x:c r="O173" t="str">
        <x:f>IF(COUNTA(A173:F173,H173,K173:M173)=0,"",IF(OR(A173="",B173="",D173="",E173="",H173=""),"MISSING INFO",IF(OR(NOT(ISNUMBER(E173)),NOT(ISNUMBER(F173)),NOT(ISNUMBER(H173)),AND(K173&lt;&gt;"",NOT(ISNUMBER(K173))),AND(M173&lt;&gt;"",NOT(ISNUMBER(M173)))), "CHECK INPUTS",IF(OR(E173&lt;=0,F173&lt;0,F173&gt;E173,H173&lt;0,H173&gt;E173-F173,AND(K173&lt;&gt;"",OR(K173&lt;0,K173&gt;1)),AND(M173&lt;&gt;"",M173&gt;0)), "CHECK INPUTS",IF(COUNTIF($D$30:$D$229,D173)&gt;1,"DUPLICATE ID",IF(AND(L173&lt;&gt;"",L173&lt;&gt;"Yes",L173&lt;&gt;"No"),"CHECK ELIGIBILITY",IF(L173="No","INELIGIBLE","OK")))))))</x:f>
      </x:c>
    </x:row>
    <x:row r="174">
      <x:c r="A174" s="14"/>
      <x:c r="B174" s="14"/>
      <x:c r="C174" s="14"/>
      <x:c r="D174" s="14"/>
      <x:c r="E174" s="22"/>
      <x:c r="F174" s="22"/>
      <x:c r="G174" s="18" t="n">
        <x:f t="shared" si="16">E174-F174</x:f>
        <x:v>0</x:v>
      </x:c>
      <x:c r="H174" s="22"/>
      <x:c r="I174" s="18" t="n">
        <x:f t="shared" si="17">G174-H174</x:f>
        <x:v>0</x:v>
      </x:c>
      <x:c r="J174" s="23" t="n">
        <x:f t="shared" si="18">IF(G174=0,0,I174/G174)</x:f>
        <x:v>0</x:v>
      </x:c>
      <x:c r="K174" s="24"/>
      <x:c r="L174" s="14"/>
      <x:c r="M174" s="22"/>
      <x:c r="N174" s="25" t="str">
        <x:f t="shared" si="19">IF(O174="","",IF(O174="OK",IF(L174="No",0,(I174*$B$23)*IF(K174="",1,K174) + M174) ,0))</x:f>
      </x:c>
      <x:c r="O174" t="str">
        <x:f>IF(COUNTA(A174:F174,H174,K174:M174)=0,"",IF(OR(A174="",B174="",D174="",E174="",H174=""),"MISSING INFO",IF(OR(NOT(ISNUMBER(E174)),NOT(ISNUMBER(F174)),NOT(ISNUMBER(H174)),AND(K174&lt;&gt;"",NOT(ISNUMBER(K174))),AND(M174&lt;&gt;"",NOT(ISNUMBER(M174)))), "CHECK INPUTS",IF(OR(E174&lt;=0,F174&lt;0,F174&gt;E174,H174&lt;0,H174&gt;E174-F174,AND(K174&lt;&gt;"",OR(K174&lt;0,K174&gt;1)),AND(M174&lt;&gt;"",M174&gt;0)), "CHECK INPUTS",IF(COUNTIF($D$30:$D$229,D174)&gt;1,"DUPLICATE ID",IF(AND(L174&lt;&gt;"",L174&lt;&gt;"Yes",L174&lt;&gt;"No"),"CHECK ELIGIBILITY",IF(L174="No","INELIGIBLE","OK")))))))</x:f>
      </x:c>
    </x:row>
    <x:row r="175">
      <x:c r="A175" s="14"/>
      <x:c r="B175" s="14"/>
      <x:c r="C175" s="14"/>
      <x:c r="D175" s="14"/>
      <x:c r="E175" s="22"/>
      <x:c r="F175" s="22"/>
      <x:c r="G175" s="18" t="n">
        <x:f t="shared" si="16">E175-F175</x:f>
        <x:v>0</x:v>
      </x:c>
      <x:c r="H175" s="22"/>
      <x:c r="I175" s="18" t="n">
        <x:f t="shared" si="17">G175-H175</x:f>
        <x:v>0</x:v>
      </x:c>
      <x:c r="J175" s="23" t="n">
        <x:f t="shared" si="18">IF(G175=0,0,I175/G175)</x:f>
        <x:v>0</x:v>
      </x:c>
      <x:c r="K175" s="24"/>
      <x:c r="L175" s="14"/>
      <x:c r="M175" s="22"/>
      <x:c r="N175" s="25" t="str">
        <x:f t="shared" si="19">IF(O175="","",IF(O175="OK",IF(L175="No",0,(I175*$B$23)*IF(K175="",1,K175) + M175) ,0))</x:f>
      </x:c>
      <x:c r="O175" t="str">
        <x:f>IF(COUNTA(A175:F175,H175,K175:M175)=0,"",IF(OR(A175="",B175="",D175="",E175="",H175=""),"MISSING INFO",IF(OR(NOT(ISNUMBER(E175)),NOT(ISNUMBER(F175)),NOT(ISNUMBER(H175)),AND(K175&lt;&gt;"",NOT(ISNUMBER(K175))),AND(M175&lt;&gt;"",NOT(ISNUMBER(M175)))), "CHECK INPUTS",IF(OR(E175&lt;=0,F175&lt;0,F175&gt;E175,H175&lt;0,H175&gt;E175-F175,AND(K175&lt;&gt;"",OR(K175&lt;0,K175&gt;1)),AND(M175&lt;&gt;"",M175&gt;0)), "CHECK INPUTS",IF(COUNTIF($D$30:$D$229,D175)&gt;1,"DUPLICATE ID",IF(AND(L175&lt;&gt;"",L175&lt;&gt;"Yes",L175&lt;&gt;"No"),"CHECK ELIGIBILITY",IF(L175="No","INELIGIBLE","OK")))))))</x:f>
      </x:c>
    </x:row>
    <x:row r="176">
      <x:c r="A176" s="14"/>
      <x:c r="B176" s="14"/>
      <x:c r="C176" s="14"/>
      <x:c r="D176" s="14"/>
      <x:c r="E176" s="22"/>
      <x:c r="F176" s="22"/>
      <x:c r="G176" s="18" t="n">
        <x:f t="shared" si="16">E176-F176</x:f>
        <x:v>0</x:v>
      </x:c>
      <x:c r="H176" s="22"/>
      <x:c r="I176" s="18" t="n">
        <x:f t="shared" si="17">G176-H176</x:f>
        <x:v>0</x:v>
      </x:c>
      <x:c r="J176" s="23" t="n">
        <x:f t="shared" si="18">IF(G176=0,0,I176/G176)</x:f>
        <x:v>0</x:v>
      </x:c>
      <x:c r="K176" s="24"/>
      <x:c r="L176" s="14"/>
      <x:c r="M176" s="22"/>
      <x:c r="N176" s="25" t="str">
        <x:f t="shared" si="19">IF(O176="","",IF(O176="OK",IF(L176="No",0,(I176*$B$23)*IF(K176="",1,K176) + M176) ,0))</x:f>
      </x:c>
      <x:c r="O176" t="str">
        <x:f>IF(COUNTA(A176:F176,H176,K176:M176)=0,"",IF(OR(A176="",B176="",D176="",E176="",H176=""),"MISSING INFO",IF(OR(NOT(ISNUMBER(E176)),NOT(ISNUMBER(F176)),NOT(ISNUMBER(H176)),AND(K176&lt;&gt;"",NOT(ISNUMBER(K176))),AND(M176&lt;&gt;"",NOT(ISNUMBER(M176)))), "CHECK INPUTS",IF(OR(E176&lt;=0,F176&lt;0,F176&gt;E176,H176&lt;0,H176&gt;E176-F176,AND(K176&lt;&gt;"",OR(K176&lt;0,K176&gt;1)),AND(M176&lt;&gt;"",M176&gt;0)), "CHECK INPUTS",IF(COUNTIF($D$30:$D$229,D176)&gt;1,"DUPLICATE ID",IF(AND(L176&lt;&gt;"",L176&lt;&gt;"Yes",L176&lt;&gt;"No"),"CHECK ELIGIBILITY",IF(L176="No","INELIGIBLE","OK")))))))</x:f>
      </x:c>
    </x:row>
    <x:row r="177">
      <x:c r="A177" s="14"/>
      <x:c r="B177" s="14"/>
      <x:c r="C177" s="14"/>
      <x:c r="D177" s="14"/>
      <x:c r="E177" s="22"/>
      <x:c r="F177" s="22"/>
      <x:c r="G177" s="18" t="n">
        <x:f t="shared" si="16">E177-F177</x:f>
        <x:v>0</x:v>
      </x:c>
      <x:c r="H177" s="22"/>
      <x:c r="I177" s="18" t="n">
        <x:f t="shared" si="17">G177-H177</x:f>
        <x:v>0</x:v>
      </x:c>
      <x:c r="J177" s="23" t="n">
        <x:f t="shared" si="18">IF(G177=0,0,I177/G177)</x:f>
        <x:v>0</x:v>
      </x:c>
      <x:c r="K177" s="24"/>
      <x:c r="L177" s="14"/>
      <x:c r="M177" s="22"/>
      <x:c r="N177" s="25" t="str">
        <x:f t="shared" si="19">IF(O177="","",IF(O177="OK",IF(L177="No",0,(I177*$B$23)*IF(K177="",1,K177) + M177) ,0))</x:f>
      </x:c>
      <x:c r="O177" t="str">
        <x:f>IF(COUNTA(A177:F177,H177,K177:M177)=0,"",IF(OR(A177="",B177="",D177="",E177="",H177=""),"MISSING INFO",IF(OR(NOT(ISNUMBER(E177)),NOT(ISNUMBER(F177)),NOT(ISNUMBER(H177)),AND(K177&lt;&gt;"",NOT(ISNUMBER(K177))),AND(M177&lt;&gt;"",NOT(ISNUMBER(M177)))), "CHECK INPUTS",IF(OR(E177&lt;=0,F177&lt;0,F177&gt;E177,H177&lt;0,H177&gt;E177-F177,AND(K177&lt;&gt;"",OR(K177&lt;0,K177&gt;1)),AND(M177&lt;&gt;"",M177&gt;0)), "CHECK INPUTS",IF(COUNTIF($D$30:$D$229,D177)&gt;1,"DUPLICATE ID",IF(AND(L177&lt;&gt;"",L177&lt;&gt;"Yes",L177&lt;&gt;"No"),"CHECK ELIGIBILITY",IF(L177="No","INELIGIBLE","OK")))))))</x:f>
      </x:c>
    </x:row>
    <x:row r="178">
      <x:c r="A178" s="14"/>
      <x:c r="B178" s="14"/>
      <x:c r="C178" s="14"/>
      <x:c r="D178" s="14"/>
      <x:c r="E178" s="22"/>
      <x:c r="F178" s="22"/>
      <x:c r="G178" s="18" t="n">
        <x:f t="shared" si="16">E178-F178</x:f>
        <x:v>0</x:v>
      </x:c>
      <x:c r="H178" s="22"/>
      <x:c r="I178" s="18" t="n">
        <x:f t="shared" si="17">G178-H178</x:f>
        <x:v>0</x:v>
      </x:c>
      <x:c r="J178" s="23" t="n">
        <x:f t="shared" si="18">IF(G178=0,0,I178/G178)</x:f>
        <x:v>0</x:v>
      </x:c>
      <x:c r="K178" s="24"/>
      <x:c r="L178" s="14"/>
      <x:c r="M178" s="22"/>
      <x:c r="N178" s="25" t="str">
        <x:f t="shared" si="19">IF(O178="","",IF(O178="OK",IF(L178="No",0,(I178*$B$23)*IF(K178="",1,K178) + M178) ,0))</x:f>
      </x:c>
      <x:c r="O178" t="str">
        <x:f>IF(COUNTA(A178:F178,H178,K178:M178)=0,"",IF(OR(A178="",B178="",D178="",E178="",H178=""),"MISSING INFO",IF(OR(NOT(ISNUMBER(E178)),NOT(ISNUMBER(F178)),NOT(ISNUMBER(H178)),AND(K178&lt;&gt;"",NOT(ISNUMBER(K178))),AND(M178&lt;&gt;"",NOT(ISNUMBER(M178)))), "CHECK INPUTS",IF(OR(E178&lt;=0,F178&lt;0,F178&gt;E178,H178&lt;0,H178&gt;E178-F178,AND(K178&lt;&gt;"",OR(K178&lt;0,K178&gt;1)),AND(M178&lt;&gt;"",M178&gt;0)), "CHECK INPUTS",IF(COUNTIF($D$30:$D$229,D178)&gt;1,"DUPLICATE ID",IF(AND(L178&lt;&gt;"",L178&lt;&gt;"Yes",L178&lt;&gt;"No"),"CHECK ELIGIBILITY",IF(L178="No","INELIGIBLE","OK")))))))</x:f>
      </x:c>
    </x:row>
    <x:row r="179">
      <x:c r="A179" s="14"/>
      <x:c r="B179" s="14"/>
      <x:c r="C179" s="14"/>
      <x:c r="D179" s="14"/>
      <x:c r="E179" s="22"/>
      <x:c r="F179" s="22"/>
      <x:c r="G179" s="18" t="n">
        <x:f t="shared" si="16">E179-F179</x:f>
        <x:v>0</x:v>
      </x:c>
      <x:c r="H179" s="22"/>
      <x:c r="I179" s="18" t="n">
        <x:f t="shared" si="17">G179-H179</x:f>
        <x:v>0</x:v>
      </x:c>
      <x:c r="J179" s="23" t="n">
        <x:f t="shared" si="18">IF(G179=0,0,I179/G179)</x:f>
        <x:v>0</x:v>
      </x:c>
      <x:c r="K179" s="24"/>
      <x:c r="L179" s="14"/>
      <x:c r="M179" s="22"/>
      <x:c r="N179" s="25" t="str">
        <x:f t="shared" si="19">IF(O179="","",IF(O179="OK",IF(L179="No",0,(I179*$B$23)*IF(K179="",1,K179) + M179) ,0))</x:f>
      </x:c>
      <x:c r="O179" t="str">
        <x:f>IF(COUNTA(A179:F179,H179,K179:M179)=0,"",IF(OR(A179="",B179="",D179="",E179="",H179=""),"MISSING INFO",IF(OR(NOT(ISNUMBER(E179)),NOT(ISNUMBER(F179)),NOT(ISNUMBER(H179)),AND(K179&lt;&gt;"",NOT(ISNUMBER(K179))),AND(M179&lt;&gt;"",NOT(ISNUMBER(M179)))), "CHECK INPUTS",IF(OR(E179&lt;=0,F179&lt;0,F179&gt;E179,H179&lt;0,H179&gt;E179-F179,AND(K179&lt;&gt;"",OR(K179&lt;0,K179&gt;1)),AND(M179&lt;&gt;"",M179&gt;0)), "CHECK INPUTS",IF(COUNTIF($D$30:$D$229,D179)&gt;1,"DUPLICATE ID",IF(AND(L179&lt;&gt;"",L179&lt;&gt;"Yes",L179&lt;&gt;"No"),"CHECK ELIGIBILITY",IF(L179="No","INELIGIBLE","OK")))))))</x:f>
      </x:c>
    </x:row>
    <x:row r="180">
      <x:c r="A180" s="14"/>
      <x:c r="B180" s="14"/>
      <x:c r="C180" s="14"/>
      <x:c r="D180" s="14"/>
      <x:c r="E180" s="22"/>
      <x:c r="F180" s="22"/>
      <x:c r="G180" s="18" t="n">
        <x:f t="shared" si="16">E180-F180</x:f>
        <x:v>0</x:v>
      </x:c>
      <x:c r="H180" s="22"/>
      <x:c r="I180" s="18" t="n">
        <x:f t="shared" si="17">G180-H180</x:f>
        <x:v>0</x:v>
      </x:c>
      <x:c r="J180" s="23" t="n">
        <x:f t="shared" si="18">IF(G180=0,0,I180/G180)</x:f>
        <x:v>0</x:v>
      </x:c>
      <x:c r="K180" s="24"/>
      <x:c r="L180" s="14"/>
      <x:c r="M180" s="22"/>
      <x:c r="N180" s="25" t="str">
        <x:f t="shared" si="19">IF(O180="","",IF(O180="OK",IF(L180="No",0,(I180*$B$23)*IF(K180="",1,K180) + M180) ,0))</x:f>
      </x:c>
      <x:c r="O180" t="str">
        <x:f>IF(COUNTA(A180:F180,H180,K180:M180)=0,"",IF(OR(A180="",B180="",D180="",E180="",H180=""),"MISSING INFO",IF(OR(NOT(ISNUMBER(E180)),NOT(ISNUMBER(F180)),NOT(ISNUMBER(H180)),AND(K180&lt;&gt;"",NOT(ISNUMBER(K180))),AND(M180&lt;&gt;"",NOT(ISNUMBER(M180)))), "CHECK INPUTS",IF(OR(E180&lt;=0,F180&lt;0,F180&gt;E180,H180&lt;0,H180&gt;E180-F180,AND(K180&lt;&gt;"",OR(K180&lt;0,K180&gt;1)),AND(M180&lt;&gt;"",M180&gt;0)), "CHECK INPUTS",IF(COUNTIF($D$30:$D$229,D180)&gt;1,"DUPLICATE ID",IF(AND(L180&lt;&gt;"",L180&lt;&gt;"Yes",L180&lt;&gt;"No"),"CHECK ELIGIBILITY",IF(L180="No","INELIGIBLE","OK")))))))</x:f>
      </x:c>
    </x:row>
    <x:row r="181">
      <x:c r="A181" s="14"/>
      <x:c r="B181" s="14"/>
      <x:c r="C181" s="14"/>
      <x:c r="D181" s="14"/>
      <x:c r="E181" s="22"/>
      <x:c r="F181" s="22"/>
      <x:c r="G181" s="18" t="n">
        <x:f t="shared" si="16">E181-F181</x:f>
        <x:v>0</x:v>
      </x:c>
      <x:c r="H181" s="22"/>
      <x:c r="I181" s="18" t="n">
        <x:f t="shared" si="17">G181-H181</x:f>
        <x:v>0</x:v>
      </x:c>
      <x:c r="J181" s="23" t="n">
        <x:f t="shared" si="18">IF(G181=0,0,I181/G181)</x:f>
        <x:v>0</x:v>
      </x:c>
      <x:c r="K181" s="24"/>
      <x:c r="L181" s="14"/>
      <x:c r="M181" s="22"/>
      <x:c r="N181" s="25" t="str">
        <x:f t="shared" si="19">IF(O181="","",IF(O181="OK",IF(L181="No",0,(I181*$B$23)*IF(K181="",1,K181) + M181) ,0))</x:f>
      </x:c>
      <x:c r="O181" t="str">
        <x:f>IF(COUNTA(A181:F181,H181,K181:M181)=0,"",IF(OR(A181="",B181="",D181="",E181="",H181=""),"MISSING INFO",IF(OR(NOT(ISNUMBER(E181)),NOT(ISNUMBER(F181)),NOT(ISNUMBER(H181)),AND(K181&lt;&gt;"",NOT(ISNUMBER(K181))),AND(M181&lt;&gt;"",NOT(ISNUMBER(M181)))), "CHECK INPUTS",IF(OR(E181&lt;=0,F181&lt;0,F181&gt;E181,H181&lt;0,H181&gt;E181-F181,AND(K181&lt;&gt;"",OR(K181&lt;0,K181&gt;1)),AND(M181&lt;&gt;"",M181&gt;0)), "CHECK INPUTS",IF(COUNTIF($D$30:$D$229,D181)&gt;1,"DUPLICATE ID",IF(AND(L181&lt;&gt;"",L181&lt;&gt;"Yes",L181&lt;&gt;"No"),"CHECK ELIGIBILITY",IF(L181="No","INELIGIBLE","OK")))))))</x:f>
      </x:c>
    </x:row>
    <x:row r="182">
      <x:c r="A182" s="14"/>
      <x:c r="B182" s="14"/>
      <x:c r="C182" s="14"/>
      <x:c r="D182" s="14"/>
      <x:c r="E182" s="22"/>
      <x:c r="F182" s="22"/>
      <x:c r="G182" s="18" t="n">
        <x:f t="shared" si="16">E182-F182</x:f>
        <x:v>0</x:v>
      </x:c>
      <x:c r="H182" s="22"/>
      <x:c r="I182" s="18" t="n">
        <x:f t="shared" si="17">G182-H182</x:f>
        <x:v>0</x:v>
      </x:c>
      <x:c r="J182" s="23" t="n">
        <x:f t="shared" si="18">IF(G182=0,0,I182/G182)</x:f>
        <x:v>0</x:v>
      </x:c>
      <x:c r="K182" s="24"/>
      <x:c r="L182" s="14"/>
      <x:c r="M182" s="22"/>
      <x:c r="N182" s="25" t="str">
        <x:f t="shared" si="19">IF(O182="","",IF(O182="OK",IF(L182="No",0,(I182*$B$23)*IF(K182="",1,K182) + M182) ,0))</x:f>
      </x:c>
      <x:c r="O182" t="str">
        <x:f>IF(COUNTA(A182:F182,H182,K182:M182)=0,"",IF(OR(A182="",B182="",D182="",E182="",H182=""),"MISSING INFO",IF(OR(NOT(ISNUMBER(E182)),NOT(ISNUMBER(F182)),NOT(ISNUMBER(H182)),AND(K182&lt;&gt;"",NOT(ISNUMBER(K182))),AND(M182&lt;&gt;"",NOT(ISNUMBER(M182)))), "CHECK INPUTS",IF(OR(E182&lt;=0,F182&lt;0,F182&gt;E182,H182&lt;0,H182&gt;E182-F182,AND(K182&lt;&gt;"",OR(K182&lt;0,K182&gt;1)),AND(M182&lt;&gt;"",M182&gt;0)), "CHECK INPUTS",IF(COUNTIF($D$30:$D$229,D182)&gt;1,"DUPLICATE ID",IF(AND(L182&lt;&gt;"",L182&lt;&gt;"Yes",L182&lt;&gt;"No"),"CHECK ELIGIBILITY",IF(L182="No","INELIGIBLE","OK")))))))</x:f>
      </x:c>
    </x:row>
    <x:row r="183">
      <x:c r="A183" s="14"/>
      <x:c r="B183" s="14"/>
      <x:c r="C183" s="14"/>
      <x:c r="D183" s="14"/>
      <x:c r="E183" s="22"/>
      <x:c r="F183" s="22"/>
      <x:c r="G183" s="18" t="n">
        <x:f t="shared" si="16">E183-F183</x:f>
        <x:v>0</x:v>
      </x:c>
      <x:c r="H183" s="22"/>
      <x:c r="I183" s="18" t="n">
        <x:f t="shared" si="17">G183-H183</x:f>
        <x:v>0</x:v>
      </x:c>
      <x:c r="J183" s="23" t="n">
        <x:f t="shared" si="18">IF(G183=0,0,I183/G183)</x:f>
        <x:v>0</x:v>
      </x:c>
      <x:c r="K183" s="24"/>
      <x:c r="L183" s="14"/>
      <x:c r="M183" s="22"/>
      <x:c r="N183" s="25" t="str">
        <x:f t="shared" si="19">IF(O183="","",IF(O183="OK",IF(L183="No",0,(I183*$B$23)*IF(K183="",1,K183) + M183) ,0))</x:f>
      </x:c>
      <x:c r="O183" t="str">
        <x:f>IF(COUNTA(A183:F183,H183,K183:M183)=0,"",IF(OR(A183="",B183="",D183="",E183="",H183=""),"MISSING INFO",IF(OR(NOT(ISNUMBER(E183)),NOT(ISNUMBER(F183)),NOT(ISNUMBER(H183)),AND(K183&lt;&gt;"",NOT(ISNUMBER(K183))),AND(M183&lt;&gt;"",NOT(ISNUMBER(M183)))), "CHECK INPUTS",IF(OR(E183&lt;=0,F183&lt;0,F183&gt;E183,H183&lt;0,H183&gt;E183-F183,AND(K183&lt;&gt;"",OR(K183&lt;0,K183&gt;1)),AND(M183&lt;&gt;"",M183&gt;0)), "CHECK INPUTS",IF(COUNTIF($D$30:$D$229,D183)&gt;1,"DUPLICATE ID",IF(AND(L183&lt;&gt;"",L183&lt;&gt;"Yes",L183&lt;&gt;"No"),"CHECK ELIGIBILITY",IF(L183="No","INELIGIBLE","OK")))))))</x:f>
      </x:c>
    </x:row>
    <x:row r="184">
      <x:c r="A184" s="14"/>
      <x:c r="B184" s="14"/>
      <x:c r="C184" s="14"/>
      <x:c r="D184" s="14"/>
      <x:c r="E184" s="22"/>
      <x:c r="F184" s="22"/>
      <x:c r="G184" s="18" t="n">
        <x:f t="shared" si="16">E184-F184</x:f>
        <x:v>0</x:v>
      </x:c>
      <x:c r="H184" s="22"/>
      <x:c r="I184" s="18" t="n">
        <x:f t="shared" si="17">G184-H184</x:f>
        <x:v>0</x:v>
      </x:c>
      <x:c r="J184" s="23" t="n">
        <x:f t="shared" si="18">IF(G184=0,0,I184/G184)</x:f>
        <x:v>0</x:v>
      </x:c>
      <x:c r="K184" s="24"/>
      <x:c r="L184" s="14"/>
      <x:c r="M184" s="22"/>
      <x:c r="N184" s="25" t="str">
        <x:f t="shared" si="19">IF(O184="","",IF(O184="OK",IF(L184="No",0,(I184*$B$23)*IF(K184="",1,K184) + M184) ,0))</x:f>
      </x:c>
      <x:c r="O184" t="str">
        <x:f>IF(COUNTA(A184:F184,H184,K184:M184)=0,"",IF(OR(A184="",B184="",D184="",E184="",H184=""),"MISSING INFO",IF(OR(NOT(ISNUMBER(E184)),NOT(ISNUMBER(F184)),NOT(ISNUMBER(H184)),AND(K184&lt;&gt;"",NOT(ISNUMBER(K184))),AND(M184&lt;&gt;"",NOT(ISNUMBER(M184)))), "CHECK INPUTS",IF(OR(E184&lt;=0,F184&lt;0,F184&gt;E184,H184&lt;0,H184&gt;E184-F184,AND(K184&lt;&gt;"",OR(K184&lt;0,K184&gt;1)),AND(M184&lt;&gt;"",M184&gt;0)), "CHECK INPUTS",IF(COUNTIF($D$30:$D$229,D184)&gt;1,"DUPLICATE ID",IF(AND(L184&lt;&gt;"",L184&lt;&gt;"Yes",L184&lt;&gt;"No"),"CHECK ELIGIBILITY",IF(L184="No","INELIGIBLE","OK")))))))</x:f>
      </x:c>
    </x:row>
    <x:row r="185">
      <x:c r="A185" s="14"/>
      <x:c r="B185" s="14"/>
      <x:c r="C185" s="14"/>
      <x:c r="D185" s="14"/>
      <x:c r="E185" s="22"/>
      <x:c r="F185" s="22"/>
      <x:c r="G185" s="18" t="n">
        <x:f t="shared" si="16">E185-F185</x:f>
        <x:v>0</x:v>
      </x:c>
      <x:c r="H185" s="22"/>
      <x:c r="I185" s="18" t="n">
        <x:f t="shared" si="17">G185-H185</x:f>
        <x:v>0</x:v>
      </x:c>
      <x:c r="J185" s="23" t="n">
        <x:f t="shared" si="18">IF(G185=0,0,I185/G185)</x:f>
        <x:v>0</x:v>
      </x:c>
      <x:c r="K185" s="24"/>
      <x:c r="L185" s="14"/>
      <x:c r="M185" s="22"/>
      <x:c r="N185" s="25" t="str">
        <x:f t="shared" si="19">IF(O185="","",IF(O185="OK",IF(L185="No",0,(I185*$B$23)*IF(K185="",1,K185) + M185) ,0))</x:f>
      </x:c>
      <x:c r="O185" t="str">
        <x:f>IF(COUNTA(A185:F185,H185,K185:M185)=0,"",IF(OR(A185="",B185="",D185="",E185="",H185=""),"MISSING INFO",IF(OR(NOT(ISNUMBER(E185)),NOT(ISNUMBER(F185)),NOT(ISNUMBER(H185)),AND(K185&lt;&gt;"",NOT(ISNUMBER(K185))),AND(M185&lt;&gt;"",NOT(ISNUMBER(M185)))), "CHECK INPUTS",IF(OR(E185&lt;=0,F185&lt;0,F185&gt;E185,H185&lt;0,H185&gt;E185-F185,AND(K185&lt;&gt;"",OR(K185&lt;0,K185&gt;1)),AND(M185&lt;&gt;"",M185&gt;0)), "CHECK INPUTS",IF(COUNTIF($D$30:$D$229,D185)&gt;1,"DUPLICATE ID",IF(AND(L185&lt;&gt;"",L185&lt;&gt;"Yes",L185&lt;&gt;"No"),"CHECK ELIGIBILITY",IF(L185="No","INELIGIBLE","OK")))))))</x:f>
      </x:c>
    </x:row>
    <x:row r="186">
      <x:c r="A186" s="14"/>
      <x:c r="B186" s="14"/>
      <x:c r="C186" s="14"/>
      <x:c r="D186" s="14"/>
      <x:c r="E186" s="22"/>
      <x:c r="F186" s="22"/>
      <x:c r="G186" s="18" t="n">
        <x:f t="shared" si="16">E186-F186</x:f>
        <x:v>0</x:v>
      </x:c>
      <x:c r="H186" s="22"/>
      <x:c r="I186" s="18" t="n">
        <x:f t="shared" si="17">G186-H186</x:f>
        <x:v>0</x:v>
      </x:c>
      <x:c r="J186" s="23" t="n">
        <x:f t="shared" si="18">IF(G186=0,0,I186/G186)</x:f>
        <x:v>0</x:v>
      </x:c>
      <x:c r="K186" s="24"/>
      <x:c r="L186" s="14"/>
      <x:c r="M186" s="22"/>
      <x:c r="N186" s="25" t="str">
        <x:f t="shared" si="19">IF(O186="","",IF(O186="OK",IF(L186="No",0,(I186*$B$23)*IF(K186="",1,K186) + M186) ,0))</x:f>
      </x:c>
      <x:c r="O186" t="str">
        <x:f>IF(COUNTA(A186:F186,H186,K186:M186)=0,"",IF(OR(A186="",B186="",D186="",E186="",H186=""),"MISSING INFO",IF(OR(NOT(ISNUMBER(E186)),NOT(ISNUMBER(F186)),NOT(ISNUMBER(H186)),AND(K186&lt;&gt;"",NOT(ISNUMBER(K186))),AND(M186&lt;&gt;"",NOT(ISNUMBER(M186)))), "CHECK INPUTS",IF(OR(E186&lt;=0,F186&lt;0,F186&gt;E186,H186&lt;0,H186&gt;E186-F186,AND(K186&lt;&gt;"",OR(K186&lt;0,K186&gt;1)),AND(M186&lt;&gt;"",M186&gt;0)), "CHECK INPUTS",IF(COUNTIF($D$30:$D$229,D186)&gt;1,"DUPLICATE ID",IF(AND(L186&lt;&gt;"",L186&lt;&gt;"Yes",L186&lt;&gt;"No"),"CHECK ELIGIBILITY",IF(L186="No","INELIGIBLE","OK")))))))</x:f>
      </x:c>
    </x:row>
    <x:row r="187">
      <x:c r="A187" s="14"/>
      <x:c r="B187" s="14"/>
      <x:c r="C187" s="14"/>
      <x:c r="D187" s="14"/>
      <x:c r="E187" s="22"/>
      <x:c r="F187" s="22"/>
      <x:c r="G187" s="18" t="n">
        <x:f t="shared" si="16">E187-F187</x:f>
        <x:v>0</x:v>
      </x:c>
      <x:c r="H187" s="22"/>
      <x:c r="I187" s="18" t="n">
        <x:f t="shared" si="17">G187-H187</x:f>
        <x:v>0</x:v>
      </x:c>
      <x:c r="J187" s="23" t="n">
        <x:f t="shared" si="18">IF(G187=0,0,I187/G187)</x:f>
        <x:v>0</x:v>
      </x:c>
      <x:c r="K187" s="24"/>
      <x:c r="L187" s="14"/>
      <x:c r="M187" s="22"/>
      <x:c r="N187" s="25" t="str">
        <x:f t="shared" si="19">IF(O187="","",IF(O187="OK",IF(L187="No",0,(I187*$B$23)*IF(K187="",1,K187) + M187) ,0))</x:f>
      </x:c>
      <x:c r="O187" t="str">
        <x:f>IF(COUNTA(A187:F187,H187,K187:M187)=0,"",IF(OR(A187="",B187="",D187="",E187="",H187=""),"MISSING INFO",IF(OR(NOT(ISNUMBER(E187)),NOT(ISNUMBER(F187)),NOT(ISNUMBER(H187)),AND(K187&lt;&gt;"",NOT(ISNUMBER(K187))),AND(M187&lt;&gt;"",NOT(ISNUMBER(M187)))), "CHECK INPUTS",IF(OR(E187&lt;=0,F187&lt;0,F187&gt;E187,H187&lt;0,H187&gt;E187-F187,AND(K187&lt;&gt;"",OR(K187&lt;0,K187&gt;1)),AND(M187&lt;&gt;"",M187&gt;0)), "CHECK INPUTS",IF(COUNTIF($D$30:$D$229,D187)&gt;1,"DUPLICATE ID",IF(AND(L187&lt;&gt;"",L187&lt;&gt;"Yes",L187&lt;&gt;"No"),"CHECK ELIGIBILITY",IF(L187="No","INELIGIBLE","OK")))))))</x:f>
      </x:c>
    </x:row>
    <x:row r="188">
      <x:c r="A188" s="14"/>
      <x:c r="B188" s="14"/>
      <x:c r="C188" s="14"/>
      <x:c r="D188" s="14"/>
      <x:c r="E188" s="22"/>
      <x:c r="F188" s="22"/>
      <x:c r="G188" s="18" t="n">
        <x:f t="shared" si="16">E188-F188</x:f>
        <x:v>0</x:v>
      </x:c>
      <x:c r="H188" s="22"/>
      <x:c r="I188" s="18" t="n">
        <x:f t="shared" si="17">G188-H188</x:f>
        <x:v>0</x:v>
      </x:c>
      <x:c r="J188" s="23" t="n">
        <x:f t="shared" si="18">IF(G188=0,0,I188/G188)</x:f>
        <x:v>0</x:v>
      </x:c>
      <x:c r="K188" s="24"/>
      <x:c r="L188" s="14"/>
      <x:c r="M188" s="22"/>
      <x:c r="N188" s="25" t="str">
        <x:f t="shared" si="19">IF(O188="","",IF(O188="OK",IF(L188="No",0,(I188*$B$23)*IF(K188="",1,K188) + M188) ,0))</x:f>
      </x:c>
      <x:c r="O188" t="str">
        <x:f>IF(COUNTA(A188:F188,H188,K188:M188)=0,"",IF(OR(A188="",B188="",D188="",E188="",H188=""),"MISSING INFO",IF(OR(NOT(ISNUMBER(E188)),NOT(ISNUMBER(F188)),NOT(ISNUMBER(H188)),AND(K188&lt;&gt;"",NOT(ISNUMBER(K188))),AND(M188&lt;&gt;"",NOT(ISNUMBER(M188)))), "CHECK INPUTS",IF(OR(E188&lt;=0,F188&lt;0,F188&gt;E188,H188&lt;0,H188&gt;E188-F188,AND(K188&lt;&gt;"",OR(K188&lt;0,K188&gt;1)),AND(M188&lt;&gt;"",M188&gt;0)), "CHECK INPUTS",IF(COUNTIF($D$30:$D$229,D188)&gt;1,"DUPLICATE ID",IF(AND(L188&lt;&gt;"",L188&lt;&gt;"Yes",L188&lt;&gt;"No"),"CHECK ELIGIBILITY",IF(L188="No","INELIGIBLE","OK")))))))</x:f>
      </x:c>
    </x:row>
    <x:row r="189">
      <x:c r="A189" s="14"/>
      <x:c r="B189" s="14"/>
      <x:c r="C189" s="14"/>
      <x:c r="D189" s="14"/>
      <x:c r="E189" s="22"/>
      <x:c r="F189" s="22"/>
      <x:c r="G189" s="18" t="n">
        <x:f t="shared" si="16">E189-F189</x:f>
        <x:v>0</x:v>
      </x:c>
      <x:c r="H189" s="22"/>
      <x:c r="I189" s="18" t="n">
        <x:f t="shared" si="17">G189-H189</x:f>
        <x:v>0</x:v>
      </x:c>
      <x:c r="J189" s="23" t="n">
        <x:f t="shared" si="18">IF(G189=0,0,I189/G189)</x:f>
        <x:v>0</x:v>
      </x:c>
      <x:c r="K189" s="24"/>
      <x:c r="L189" s="14"/>
      <x:c r="M189" s="22"/>
      <x:c r="N189" s="25" t="str">
        <x:f t="shared" si="19">IF(O189="","",IF(O189="OK",IF(L189="No",0,(I189*$B$23)*IF(K189="",1,K189) + M189) ,0))</x:f>
      </x:c>
      <x:c r="O189" t="str">
        <x:f>IF(COUNTA(A189:F189,H189,K189:M189)=0,"",IF(OR(A189="",B189="",D189="",E189="",H189=""),"MISSING INFO",IF(OR(NOT(ISNUMBER(E189)),NOT(ISNUMBER(F189)),NOT(ISNUMBER(H189)),AND(K189&lt;&gt;"",NOT(ISNUMBER(K189))),AND(M189&lt;&gt;"",NOT(ISNUMBER(M189)))), "CHECK INPUTS",IF(OR(E189&lt;=0,F189&lt;0,F189&gt;E189,H189&lt;0,H189&gt;E189-F189,AND(K189&lt;&gt;"",OR(K189&lt;0,K189&gt;1)),AND(M189&lt;&gt;"",M189&gt;0)), "CHECK INPUTS",IF(COUNTIF($D$30:$D$229,D189)&gt;1,"DUPLICATE ID",IF(AND(L189&lt;&gt;"",L189&lt;&gt;"Yes",L189&lt;&gt;"No"),"CHECK ELIGIBILITY",IF(L189="No","INELIGIBLE","OK")))))))</x:f>
      </x:c>
    </x:row>
    <x:row r="190">
      <x:c r="A190" s="14"/>
      <x:c r="B190" s="14"/>
      <x:c r="C190" s="14"/>
      <x:c r="D190" s="14"/>
      <x:c r="E190" s="22"/>
      <x:c r="F190" s="22"/>
      <x:c r="G190" s="18" t="n">
        <x:f t="shared" ref="G190:G221" si="20">E190-F190</x:f>
        <x:v>0</x:v>
      </x:c>
      <x:c r="H190" s="22"/>
      <x:c r="I190" s="18" t="n">
        <x:f t="shared" ref="I190:I221" si="21">G190-H190</x:f>
        <x:v>0</x:v>
      </x:c>
      <x:c r="J190" s="23" t="n">
        <x:f t="shared" ref="J190:J221" si="22">IF(G190=0,0,I190/G190)</x:f>
        <x:v>0</x:v>
      </x:c>
      <x:c r="K190" s="24"/>
      <x:c r="L190" s="14"/>
      <x:c r="M190" s="22"/>
      <x:c r="N190" s="25" t="str">
        <x:f t="shared" ref="N190:N221" si="23">IF(O190="","",IF(O190="OK",IF(L190="No",0,(I190*$B$23)*IF(K190="",1,K190) + M190) ,0))</x:f>
      </x:c>
      <x:c r="O190" t="str">
        <x:f>IF(COUNTA(A190:F190,H190,K190:M190)=0,"",IF(OR(A190="",B190="",D190="",E190="",H190=""),"MISSING INFO",IF(OR(NOT(ISNUMBER(E190)),NOT(ISNUMBER(F190)),NOT(ISNUMBER(H190)),AND(K190&lt;&gt;"",NOT(ISNUMBER(K190))),AND(M190&lt;&gt;"",NOT(ISNUMBER(M190)))), "CHECK INPUTS",IF(OR(E190&lt;=0,F190&lt;0,F190&gt;E190,H190&lt;0,H190&gt;E190-F190,AND(K190&lt;&gt;"",OR(K190&lt;0,K190&gt;1)),AND(M190&lt;&gt;"",M190&gt;0)), "CHECK INPUTS",IF(COUNTIF($D$30:$D$229,D190)&gt;1,"DUPLICATE ID",IF(AND(L190&lt;&gt;"",L190&lt;&gt;"Yes",L190&lt;&gt;"No"),"CHECK ELIGIBILITY",IF(L190="No","INELIGIBLE","OK")))))))</x:f>
      </x:c>
    </x:row>
    <x:row r="191">
      <x:c r="A191" s="14"/>
      <x:c r="B191" s="14"/>
      <x:c r="C191" s="14"/>
      <x:c r="D191" s="14"/>
      <x:c r="E191" s="22"/>
      <x:c r="F191" s="22"/>
      <x:c r="G191" s="18" t="n">
        <x:f t="shared" si="20">E191-F191</x:f>
        <x:v>0</x:v>
      </x:c>
      <x:c r="H191" s="22"/>
      <x:c r="I191" s="18" t="n">
        <x:f t="shared" si="21">G191-H191</x:f>
        <x:v>0</x:v>
      </x:c>
      <x:c r="J191" s="23" t="n">
        <x:f t="shared" si="22">IF(G191=0,0,I191/G191)</x:f>
        <x:v>0</x:v>
      </x:c>
      <x:c r="K191" s="24"/>
      <x:c r="L191" s="14"/>
      <x:c r="M191" s="22"/>
      <x:c r="N191" s="25" t="str">
        <x:f t="shared" si="23">IF(O191="","",IF(O191="OK",IF(L191="No",0,(I191*$B$23)*IF(K191="",1,K191) + M191) ,0))</x:f>
      </x:c>
      <x:c r="O191" t="str">
        <x:f>IF(COUNTA(A191:F191,H191,K191:M191)=0,"",IF(OR(A191="",B191="",D191="",E191="",H191=""),"MISSING INFO",IF(OR(NOT(ISNUMBER(E191)),NOT(ISNUMBER(F191)),NOT(ISNUMBER(H191)),AND(K191&lt;&gt;"",NOT(ISNUMBER(K191))),AND(M191&lt;&gt;"",NOT(ISNUMBER(M191)))), "CHECK INPUTS",IF(OR(E191&lt;=0,F191&lt;0,F191&gt;E191,H191&lt;0,H191&gt;E191-F191,AND(K191&lt;&gt;"",OR(K191&lt;0,K191&gt;1)),AND(M191&lt;&gt;"",M191&gt;0)), "CHECK INPUTS",IF(COUNTIF($D$30:$D$229,D191)&gt;1,"DUPLICATE ID",IF(AND(L191&lt;&gt;"",L191&lt;&gt;"Yes",L191&lt;&gt;"No"),"CHECK ELIGIBILITY",IF(L191="No","INELIGIBLE","OK")))))))</x:f>
      </x:c>
    </x:row>
    <x:row r="192">
      <x:c r="A192" s="14"/>
      <x:c r="B192" s="14"/>
      <x:c r="C192" s="14"/>
      <x:c r="D192" s="14"/>
      <x:c r="E192" s="22"/>
      <x:c r="F192" s="22"/>
      <x:c r="G192" s="18" t="n">
        <x:f t="shared" si="20">E192-F192</x:f>
        <x:v>0</x:v>
      </x:c>
      <x:c r="H192" s="22"/>
      <x:c r="I192" s="18" t="n">
        <x:f t="shared" si="21">G192-H192</x:f>
        <x:v>0</x:v>
      </x:c>
      <x:c r="J192" s="23" t="n">
        <x:f t="shared" si="22">IF(G192=0,0,I192/G192)</x:f>
        <x:v>0</x:v>
      </x:c>
      <x:c r="K192" s="24"/>
      <x:c r="L192" s="14"/>
      <x:c r="M192" s="22"/>
      <x:c r="N192" s="25" t="str">
        <x:f t="shared" si="23">IF(O192="","",IF(O192="OK",IF(L192="No",0,(I192*$B$23)*IF(K192="",1,K192) + M192) ,0))</x:f>
      </x:c>
      <x:c r="O192" t="str">
        <x:f>IF(COUNTA(A192:F192,H192,K192:M192)=0,"",IF(OR(A192="",B192="",D192="",E192="",H192=""),"MISSING INFO",IF(OR(NOT(ISNUMBER(E192)),NOT(ISNUMBER(F192)),NOT(ISNUMBER(H192)),AND(K192&lt;&gt;"",NOT(ISNUMBER(K192))),AND(M192&lt;&gt;"",NOT(ISNUMBER(M192)))), "CHECK INPUTS",IF(OR(E192&lt;=0,F192&lt;0,F192&gt;E192,H192&lt;0,H192&gt;E192-F192,AND(K192&lt;&gt;"",OR(K192&lt;0,K192&gt;1)),AND(M192&lt;&gt;"",M192&gt;0)), "CHECK INPUTS",IF(COUNTIF($D$30:$D$229,D192)&gt;1,"DUPLICATE ID",IF(AND(L192&lt;&gt;"",L192&lt;&gt;"Yes",L192&lt;&gt;"No"),"CHECK ELIGIBILITY",IF(L192="No","INELIGIBLE","OK")))))))</x:f>
      </x:c>
    </x:row>
    <x:row r="193">
      <x:c r="A193" s="14"/>
      <x:c r="B193" s="14"/>
      <x:c r="C193" s="14"/>
      <x:c r="D193" s="14"/>
      <x:c r="E193" s="22"/>
      <x:c r="F193" s="22"/>
      <x:c r="G193" s="18" t="n">
        <x:f t="shared" si="20">E193-F193</x:f>
        <x:v>0</x:v>
      </x:c>
      <x:c r="H193" s="22"/>
      <x:c r="I193" s="18" t="n">
        <x:f t="shared" si="21">G193-H193</x:f>
        <x:v>0</x:v>
      </x:c>
      <x:c r="J193" s="23" t="n">
        <x:f t="shared" si="22">IF(G193=0,0,I193/G193)</x:f>
        <x:v>0</x:v>
      </x:c>
      <x:c r="K193" s="24"/>
      <x:c r="L193" s="14"/>
      <x:c r="M193" s="22"/>
      <x:c r="N193" s="25" t="str">
        <x:f t="shared" si="23">IF(O193="","",IF(O193="OK",IF(L193="No",0,(I193*$B$23)*IF(K193="",1,K193) + M193) ,0))</x:f>
      </x:c>
      <x:c r="O193" t="str">
        <x:f>IF(COUNTA(A193:F193,H193,K193:M193)=0,"",IF(OR(A193="",B193="",D193="",E193="",H193=""),"MISSING INFO",IF(OR(NOT(ISNUMBER(E193)),NOT(ISNUMBER(F193)),NOT(ISNUMBER(H193)),AND(K193&lt;&gt;"",NOT(ISNUMBER(K193))),AND(M193&lt;&gt;"",NOT(ISNUMBER(M193)))), "CHECK INPUTS",IF(OR(E193&lt;=0,F193&lt;0,F193&gt;E193,H193&lt;0,H193&gt;E193-F193,AND(K193&lt;&gt;"",OR(K193&lt;0,K193&gt;1)),AND(M193&lt;&gt;"",M193&gt;0)), "CHECK INPUTS",IF(COUNTIF($D$30:$D$229,D193)&gt;1,"DUPLICATE ID",IF(AND(L193&lt;&gt;"",L193&lt;&gt;"Yes",L193&lt;&gt;"No"),"CHECK ELIGIBILITY",IF(L193="No","INELIGIBLE","OK")))))))</x:f>
      </x:c>
    </x:row>
    <x:row r="194">
      <x:c r="A194" s="14"/>
      <x:c r="B194" s="14"/>
      <x:c r="C194" s="14"/>
      <x:c r="D194" s="14"/>
      <x:c r="E194" s="22"/>
      <x:c r="F194" s="22"/>
      <x:c r="G194" s="18" t="n">
        <x:f t="shared" si="20">E194-F194</x:f>
        <x:v>0</x:v>
      </x:c>
      <x:c r="H194" s="22"/>
      <x:c r="I194" s="18" t="n">
        <x:f t="shared" si="21">G194-H194</x:f>
        <x:v>0</x:v>
      </x:c>
      <x:c r="J194" s="23" t="n">
        <x:f t="shared" si="22">IF(G194=0,0,I194/G194)</x:f>
        <x:v>0</x:v>
      </x:c>
      <x:c r="K194" s="24"/>
      <x:c r="L194" s="14"/>
      <x:c r="M194" s="22"/>
      <x:c r="N194" s="25" t="str">
        <x:f t="shared" si="23">IF(O194="","",IF(O194="OK",IF(L194="No",0,(I194*$B$23)*IF(K194="",1,K194) + M194) ,0))</x:f>
      </x:c>
      <x:c r="O194" t="str">
        <x:f>IF(COUNTA(A194:F194,H194,K194:M194)=0,"",IF(OR(A194="",B194="",D194="",E194="",H194=""),"MISSING INFO",IF(OR(NOT(ISNUMBER(E194)),NOT(ISNUMBER(F194)),NOT(ISNUMBER(H194)),AND(K194&lt;&gt;"",NOT(ISNUMBER(K194))),AND(M194&lt;&gt;"",NOT(ISNUMBER(M194)))), "CHECK INPUTS",IF(OR(E194&lt;=0,F194&lt;0,F194&gt;E194,H194&lt;0,H194&gt;E194-F194,AND(K194&lt;&gt;"",OR(K194&lt;0,K194&gt;1)),AND(M194&lt;&gt;"",M194&gt;0)), "CHECK INPUTS",IF(COUNTIF($D$30:$D$229,D194)&gt;1,"DUPLICATE ID",IF(AND(L194&lt;&gt;"",L194&lt;&gt;"Yes",L194&lt;&gt;"No"),"CHECK ELIGIBILITY",IF(L194="No","INELIGIBLE","OK")))))))</x:f>
      </x:c>
    </x:row>
    <x:row r="195">
      <x:c r="A195" s="14"/>
      <x:c r="B195" s="14"/>
      <x:c r="C195" s="14"/>
      <x:c r="D195" s="14"/>
      <x:c r="E195" s="22"/>
      <x:c r="F195" s="22"/>
      <x:c r="G195" s="18" t="n">
        <x:f t="shared" si="20">E195-F195</x:f>
        <x:v>0</x:v>
      </x:c>
      <x:c r="H195" s="22"/>
      <x:c r="I195" s="18" t="n">
        <x:f t="shared" si="21">G195-H195</x:f>
        <x:v>0</x:v>
      </x:c>
      <x:c r="J195" s="23" t="n">
        <x:f t="shared" si="22">IF(G195=0,0,I195/G195)</x:f>
        <x:v>0</x:v>
      </x:c>
      <x:c r="K195" s="24"/>
      <x:c r="L195" s="14"/>
      <x:c r="M195" s="22"/>
      <x:c r="N195" s="25" t="str">
        <x:f t="shared" si="23">IF(O195="","",IF(O195="OK",IF(L195="No",0,(I195*$B$23)*IF(K195="",1,K195) + M195) ,0))</x:f>
      </x:c>
      <x:c r="O195" t="str">
        <x:f>IF(COUNTA(A195:F195,H195,K195:M195)=0,"",IF(OR(A195="",B195="",D195="",E195="",H195=""),"MISSING INFO",IF(OR(NOT(ISNUMBER(E195)),NOT(ISNUMBER(F195)),NOT(ISNUMBER(H195)),AND(K195&lt;&gt;"",NOT(ISNUMBER(K195))),AND(M195&lt;&gt;"",NOT(ISNUMBER(M195)))), "CHECK INPUTS",IF(OR(E195&lt;=0,F195&lt;0,F195&gt;E195,H195&lt;0,H195&gt;E195-F195,AND(K195&lt;&gt;"",OR(K195&lt;0,K195&gt;1)),AND(M195&lt;&gt;"",M195&gt;0)), "CHECK INPUTS",IF(COUNTIF($D$30:$D$229,D195)&gt;1,"DUPLICATE ID",IF(AND(L195&lt;&gt;"",L195&lt;&gt;"Yes",L195&lt;&gt;"No"),"CHECK ELIGIBILITY",IF(L195="No","INELIGIBLE","OK")))))))</x:f>
      </x:c>
    </x:row>
    <x:row r="196">
      <x:c r="A196" s="14"/>
      <x:c r="B196" s="14"/>
      <x:c r="C196" s="14"/>
      <x:c r="D196" s="14"/>
      <x:c r="E196" s="22"/>
      <x:c r="F196" s="22"/>
      <x:c r="G196" s="18" t="n">
        <x:f t="shared" si="20">E196-F196</x:f>
        <x:v>0</x:v>
      </x:c>
      <x:c r="H196" s="22"/>
      <x:c r="I196" s="18" t="n">
        <x:f t="shared" si="21">G196-H196</x:f>
        <x:v>0</x:v>
      </x:c>
      <x:c r="J196" s="23" t="n">
        <x:f t="shared" si="22">IF(G196=0,0,I196/G196)</x:f>
        <x:v>0</x:v>
      </x:c>
      <x:c r="K196" s="24"/>
      <x:c r="L196" s="14"/>
      <x:c r="M196" s="22"/>
      <x:c r="N196" s="25" t="str">
        <x:f t="shared" si="23">IF(O196="","",IF(O196="OK",IF(L196="No",0,(I196*$B$23)*IF(K196="",1,K196) + M196) ,0))</x:f>
      </x:c>
      <x:c r="O196" t="str">
        <x:f>IF(COUNTA(A196:F196,H196,K196:M196)=0,"",IF(OR(A196="",B196="",D196="",E196="",H196=""),"MISSING INFO",IF(OR(NOT(ISNUMBER(E196)),NOT(ISNUMBER(F196)),NOT(ISNUMBER(H196)),AND(K196&lt;&gt;"",NOT(ISNUMBER(K196))),AND(M196&lt;&gt;"",NOT(ISNUMBER(M196)))), "CHECK INPUTS",IF(OR(E196&lt;=0,F196&lt;0,F196&gt;E196,H196&lt;0,H196&gt;E196-F196,AND(K196&lt;&gt;"",OR(K196&lt;0,K196&gt;1)),AND(M196&lt;&gt;"",M196&gt;0)), "CHECK INPUTS",IF(COUNTIF($D$30:$D$229,D196)&gt;1,"DUPLICATE ID",IF(AND(L196&lt;&gt;"",L196&lt;&gt;"Yes",L196&lt;&gt;"No"),"CHECK ELIGIBILITY",IF(L196="No","INELIGIBLE","OK")))))))</x:f>
      </x:c>
    </x:row>
    <x:row r="197">
      <x:c r="A197" s="14"/>
      <x:c r="B197" s="14"/>
      <x:c r="C197" s="14"/>
      <x:c r="D197" s="14"/>
      <x:c r="E197" s="22"/>
      <x:c r="F197" s="22"/>
      <x:c r="G197" s="18" t="n">
        <x:f t="shared" si="20">E197-F197</x:f>
        <x:v>0</x:v>
      </x:c>
      <x:c r="H197" s="22"/>
      <x:c r="I197" s="18" t="n">
        <x:f t="shared" si="21">G197-H197</x:f>
        <x:v>0</x:v>
      </x:c>
      <x:c r="J197" s="23" t="n">
        <x:f t="shared" si="22">IF(G197=0,0,I197/G197)</x:f>
        <x:v>0</x:v>
      </x:c>
      <x:c r="K197" s="24"/>
      <x:c r="L197" s="14"/>
      <x:c r="M197" s="22"/>
      <x:c r="N197" s="25" t="str">
        <x:f t="shared" si="23">IF(O197="","",IF(O197="OK",IF(L197="No",0,(I197*$B$23)*IF(K197="",1,K197) + M197) ,0))</x:f>
      </x:c>
      <x:c r="O197" t="str">
        <x:f>IF(COUNTA(A197:F197,H197,K197:M197)=0,"",IF(OR(A197="",B197="",D197="",E197="",H197=""),"MISSING INFO",IF(OR(NOT(ISNUMBER(E197)),NOT(ISNUMBER(F197)),NOT(ISNUMBER(H197)),AND(K197&lt;&gt;"",NOT(ISNUMBER(K197))),AND(M197&lt;&gt;"",NOT(ISNUMBER(M197)))), "CHECK INPUTS",IF(OR(E197&lt;=0,F197&lt;0,F197&gt;E197,H197&lt;0,H197&gt;E197-F197,AND(K197&lt;&gt;"",OR(K197&lt;0,K197&gt;1)),AND(M197&lt;&gt;"",M197&gt;0)), "CHECK INPUTS",IF(COUNTIF($D$30:$D$229,D197)&gt;1,"DUPLICATE ID",IF(AND(L197&lt;&gt;"",L197&lt;&gt;"Yes",L197&lt;&gt;"No"),"CHECK ELIGIBILITY",IF(L197="No","INELIGIBLE","OK")))))))</x:f>
      </x:c>
    </x:row>
    <x:row r="198">
      <x:c r="A198" s="14"/>
      <x:c r="B198" s="14"/>
      <x:c r="C198" s="14"/>
      <x:c r="D198" s="14"/>
      <x:c r="E198" s="22"/>
      <x:c r="F198" s="22"/>
      <x:c r="G198" s="18" t="n">
        <x:f t="shared" si="20">E198-F198</x:f>
        <x:v>0</x:v>
      </x:c>
      <x:c r="H198" s="22"/>
      <x:c r="I198" s="18" t="n">
        <x:f t="shared" si="21">G198-H198</x:f>
        <x:v>0</x:v>
      </x:c>
      <x:c r="J198" s="23" t="n">
        <x:f t="shared" si="22">IF(G198=0,0,I198/G198)</x:f>
        <x:v>0</x:v>
      </x:c>
      <x:c r="K198" s="24"/>
      <x:c r="L198" s="14"/>
      <x:c r="M198" s="22"/>
      <x:c r="N198" s="25" t="str">
        <x:f t="shared" si="23">IF(O198="","",IF(O198="OK",IF(L198="No",0,(I198*$B$23)*IF(K198="",1,K198) + M198) ,0))</x:f>
      </x:c>
      <x:c r="O198" t="str">
        <x:f>IF(COUNTA(A198:F198,H198,K198:M198)=0,"",IF(OR(A198="",B198="",D198="",E198="",H198=""),"MISSING INFO",IF(OR(NOT(ISNUMBER(E198)),NOT(ISNUMBER(F198)),NOT(ISNUMBER(H198)),AND(K198&lt;&gt;"",NOT(ISNUMBER(K198))),AND(M198&lt;&gt;"",NOT(ISNUMBER(M198)))), "CHECK INPUTS",IF(OR(E198&lt;=0,F198&lt;0,F198&gt;E198,H198&lt;0,H198&gt;E198-F198,AND(K198&lt;&gt;"",OR(K198&lt;0,K198&gt;1)),AND(M198&lt;&gt;"",M198&gt;0)), "CHECK INPUTS",IF(COUNTIF($D$30:$D$229,D198)&gt;1,"DUPLICATE ID",IF(AND(L198&lt;&gt;"",L198&lt;&gt;"Yes",L198&lt;&gt;"No"),"CHECK ELIGIBILITY",IF(L198="No","INELIGIBLE","OK")))))))</x:f>
      </x:c>
    </x:row>
    <x:row r="199">
      <x:c r="A199" s="14"/>
      <x:c r="B199" s="14"/>
      <x:c r="C199" s="14"/>
      <x:c r="D199" s="14"/>
      <x:c r="E199" s="22"/>
      <x:c r="F199" s="22"/>
      <x:c r="G199" s="18" t="n">
        <x:f t="shared" si="20">E199-F199</x:f>
        <x:v>0</x:v>
      </x:c>
      <x:c r="H199" s="22"/>
      <x:c r="I199" s="18" t="n">
        <x:f t="shared" si="21">G199-H199</x:f>
        <x:v>0</x:v>
      </x:c>
      <x:c r="J199" s="23" t="n">
        <x:f t="shared" si="22">IF(G199=0,0,I199/G199)</x:f>
        <x:v>0</x:v>
      </x:c>
      <x:c r="K199" s="24"/>
      <x:c r="L199" s="14"/>
      <x:c r="M199" s="22"/>
      <x:c r="N199" s="25" t="str">
        <x:f t="shared" si="23">IF(O199="","",IF(O199="OK",IF(L199="No",0,(I199*$B$23)*IF(K199="",1,K199) + M199) ,0))</x:f>
      </x:c>
      <x:c r="O199" t="str">
        <x:f>IF(COUNTA(A199:F199,H199,K199:M199)=0,"",IF(OR(A199="",B199="",D199="",E199="",H199=""),"MISSING INFO",IF(OR(NOT(ISNUMBER(E199)),NOT(ISNUMBER(F199)),NOT(ISNUMBER(H199)),AND(K199&lt;&gt;"",NOT(ISNUMBER(K199))),AND(M199&lt;&gt;"",NOT(ISNUMBER(M199)))), "CHECK INPUTS",IF(OR(E199&lt;=0,F199&lt;0,F199&gt;E199,H199&lt;0,H199&gt;E199-F199,AND(K199&lt;&gt;"",OR(K199&lt;0,K199&gt;1)),AND(M199&lt;&gt;"",M199&gt;0)), "CHECK INPUTS",IF(COUNTIF($D$30:$D$229,D199)&gt;1,"DUPLICATE ID",IF(AND(L199&lt;&gt;"",L199&lt;&gt;"Yes",L199&lt;&gt;"No"),"CHECK ELIGIBILITY",IF(L199="No","INELIGIBLE","OK")))))))</x:f>
      </x:c>
    </x:row>
    <x:row r="200">
      <x:c r="A200" s="14"/>
      <x:c r="B200" s="14"/>
      <x:c r="C200" s="14"/>
      <x:c r="D200" s="14"/>
      <x:c r="E200" s="22"/>
      <x:c r="F200" s="22"/>
      <x:c r="G200" s="18" t="n">
        <x:f t="shared" si="20">E200-F200</x:f>
        <x:v>0</x:v>
      </x:c>
      <x:c r="H200" s="22"/>
      <x:c r="I200" s="18" t="n">
        <x:f t="shared" si="21">G200-H200</x:f>
        <x:v>0</x:v>
      </x:c>
      <x:c r="J200" s="23" t="n">
        <x:f t="shared" si="22">IF(G200=0,0,I200/G200)</x:f>
        <x:v>0</x:v>
      </x:c>
      <x:c r="K200" s="24"/>
      <x:c r="L200" s="14"/>
      <x:c r="M200" s="22"/>
      <x:c r="N200" s="25" t="str">
        <x:f t="shared" si="23">IF(O200="","",IF(O200="OK",IF(L200="No",0,(I200*$B$23)*IF(K200="",1,K200) + M200) ,0))</x:f>
      </x:c>
      <x:c r="O200" t="str">
        <x:f>IF(COUNTA(A200:F200,H200,K200:M200)=0,"",IF(OR(A200="",B200="",D200="",E200="",H200=""),"MISSING INFO",IF(OR(NOT(ISNUMBER(E200)),NOT(ISNUMBER(F200)),NOT(ISNUMBER(H200)),AND(K200&lt;&gt;"",NOT(ISNUMBER(K200))),AND(M200&lt;&gt;"",NOT(ISNUMBER(M200)))), "CHECK INPUTS",IF(OR(E200&lt;=0,F200&lt;0,F200&gt;E200,H200&lt;0,H200&gt;E200-F200,AND(K200&lt;&gt;"",OR(K200&lt;0,K200&gt;1)),AND(M200&lt;&gt;"",M200&gt;0)), "CHECK INPUTS",IF(COUNTIF($D$30:$D$229,D200)&gt;1,"DUPLICATE ID",IF(AND(L200&lt;&gt;"",L200&lt;&gt;"Yes",L200&lt;&gt;"No"),"CHECK ELIGIBILITY",IF(L200="No","INELIGIBLE","OK")))))))</x:f>
      </x:c>
    </x:row>
    <x:row r="201">
      <x:c r="A201" s="14"/>
      <x:c r="B201" s="14"/>
      <x:c r="C201" s="14"/>
      <x:c r="D201" s="14"/>
      <x:c r="E201" s="22"/>
      <x:c r="F201" s="22"/>
      <x:c r="G201" s="18" t="n">
        <x:f t="shared" si="20">E201-F201</x:f>
        <x:v>0</x:v>
      </x:c>
      <x:c r="H201" s="22"/>
      <x:c r="I201" s="18" t="n">
        <x:f t="shared" si="21">G201-H201</x:f>
        <x:v>0</x:v>
      </x:c>
      <x:c r="J201" s="23" t="n">
        <x:f t="shared" si="22">IF(G201=0,0,I201/G201)</x:f>
        <x:v>0</x:v>
      </x:c>
      <x:c r="K201" s="24"/>
      <x:c r="L201" s="14"/>
      <x:c r="M201" s="22"/>
      <x:c r="N201" s="25" t="str">
        <x:f t="shared" si="23">IF(O201="","",IF(O201="OK",IF(L201="No",0,(I201*$B$23)*IF(K201="",1,K201) + M201) ,0))</x:f>
      </x:c>
      <x:c r="O201" t="str">
        <x:f>IF(COUNTA(A201:F201,H201,K201:M201)=0,"",IF(OR(A201="",B201="",D201="",E201="",H201=""),"MISSING INFO",IF(OR(NOT(ISNUMBER(E201)),NOT(ISNUMBER(F201)),NOT(ISNUMBER(H201)),AND(K201&lt;&gt;"",NOT(ISNUMBER(K201))),AND(M201&lt;&gt;"",NOT(ISNUMBER(M201)))), "CHECK INPUTS",IF(OR(E201&lt;=0,F201&lt;0,F201&gt;E201,H201&lt;0,H201&gt;E201-F201,AND(K201&lt;&gt;"",OR(K201&lt;0,K201&gt;1)),AND(M201&lt;&gt;"",M201&gt;0)), "CHECK INPUTS",IF(COUNTIF($D$30:$D$229,D201)&gt;1,"DUPLICATE ID",IF(AND(L201&lt;&gt;"",L201&lt;&gt;"Yes",L201&lt;&gt;"No"),"CHECK ELIGIBILITY",IF(L201="No","INELIGIBLE","OK")))))))</x:f>
      </x:c>
    </x:row>
    <x:row r="202">
      <x:c r="A202" s="14"/>
      <x:c r="B202" s="14"/>
      <x:c r="C202" s="14"/>
      <x:c r="D202" s="14"/>
      <x:c r="E202" s="22"/>
      <x:c r="F202" s="22"/>
      <x:c r="G202" s="18" t="n">
        <x:f t="shared" si="20">E202-F202</x:f>
        <x:v>0</x:v>
      </x:c>
      <x:c r="H202" s="22"/>
      <x:c r="I202" s="18" t="n">
        <x:f t="shared" si="21">G202-H202</x:f>
        <x:v>0</x:v>
      </x:c>
      <x:c r="J202" s="23" t="n">
        <x:f t="shared" si="22">IF(G202=0,0,I202/G202)</x:f>
        <x:v>0</x:v>
      </x:c>
      <x:c r="K202" s="24"/>
      <x:c r="L202" s="14"/>
      <x:c r="M202" s="22"/>
      <x:c r="N202" s="25" t="str">
        <x:f t="shared" si="23">IF(O202="","",IF(O202="OK",IF(L202="No",0,(I202*$B$23)*IF(K202="",1,K202) + M202) ,0))</x:f>
      </x:c>
      <x:c r="O202" t="str">
        <x:f>IF(COUNTA(A202:F202,H202,K202:M202)=0,"",IF(OR(A202="",B202="",D202="",E202="",H202=""),"MISSING INFO",IF(OR(NOT(ISNUMBER(E202)),NOT(ISNUMBER(F202)),NOT(ISNUMBER(H202)),AND(K202&lt;&gt;"",NOT(ISNUMBER(K202))),AND(M202&lt;&gt;"",NOT(ISNUMBER(M202)))), "CHECK INPUTS",IF(OR(E202&lt;=0,F202&lt;0,F202&gt;E202,H202&lt;0,H202&gt;E202-F202,AND(K202&lt;&gt;"",OR(K202&lt;0,K202&gt;1)),AND(M202&lt;&gt;"",M202&gt;0)), "CHECK INPUTS",IF(COUNTIF($D$30:$D$229,D202)&gt;1,"DUPLICATE ID",IF(AND(L202&lt;&gt;"",L202&lt;&gt;"Yes",L202&lt;&gt;"No"),"CHECK ELIGIBILITY",IF(L202="No","INELIGIBLE","OK")))))))</x:f>
      </x:c>
    </x:row>
    <x:row r="203">
      <x:c r="A203" s="14"/>
      <x:c r="B203" s="14"/>
      <x:c r="C203" s="14"/>
      <x:c r="D203" s="14"/>
      <x:c r="E203" s="22"/>
      <x:c r="F203" s="22"/>
      <x:c r="G203" s="18" t="n">
        <x:f t="shared" si="20">E203-F203</x:f>
        <x:v>0</x:v>
      </x:c>
      <x:c r="H203" s="22"/>
      <x:c r="I203" s="18" t="n">
        <x:f t="shared" si="21">G203-H203</x:f>
        <x:v>0</x:v>
      </x:c>
      <x:c r="J203" s="23" t="n">
        <x:f t="shared" si="22">IF(G203=0,0,I203/G203)</x:f>
        <x:v>0</x:v>
      </x:c>
      <x:c r="K203" s="24"/>
      <x:c r="L203" s="14"/>
      <x:c r="M203" s="22"/>
      <x:c r="N203" s="25" t="str">
        <x:f t="shared" si="23">IF(O203="","",IF(O203="OK",IF(L203="No",0,(I203*$B$23)*IF(K203="",1,K203) + M203) ,0))</x:f>
      </x:c>
      <x:c r="O203" t="str">
        <x:f>IF(COUNTA(A203:F203,H203,K203:M203)=0,"",IF(OR(A203="",B203="",D203="",E203="",H203=""),"MISSING INFO",IF(OR(NOT(ISNUMBER(E203)),NOT(ISNUMBER(F203)),NOT(ISNUMBER(H203)),AND(K203&lt;&gt;"",NOT(ISNUMBER(K203))),AND(M203&lt;&gt;"",NOT(ISNUMBER(M203)))), "CHECK INPUTS",IF(OR(E203&lt;=0,F203&lt;0,F203&gt;E203,H203&lt;0,H203&gt;E203-F203,AND(K203&lt;&gt;"",OR(K203&lt;0,K203&gt;1)),AND(M203&lt;&gt;"",M203&gt;0)), "CHECK INPUTS",IF(COUNTIF($D$30:$D$229,D203)&gt;1,"DUPLICATE ID",IF(AND(L203&lt;&gt;"",L203&lt;&gt;"Yes",L203&lt;&gt;"No"),"CHECK ELIGIBILITY",IF(L203="No","INELIGIBLE","OK")))))))</x:f>
      </x:c>
    </x:row>
    <x:row r="204">
      <x:c r="A204" s="14"/>
      <x:c r="B204" s="14"/>
      <x:c r="C204" s="14"/>
      <x:c r="D204" s="14"/>
      <x:c r="E204" s="22"/>
      <x:c r="F204" s="22"/>
      <x:c r="G204" s="18" t="n">
        <x:f t="shared" si="20">E204-F204</x:f>
        <x:v>0</x:v>
      </x:c>
      <x:c r="H204" s="22"/>
      <x:c r="I204" s="18" t="n">
        <x:f t="shared" si="21">G204-H204</x:f>
        <x:v>0</x:v>
      </x:c>
      <x:c r="J204" s="23" t="n">
        <x:f t="shared" si="22">IF(G204=0,0,I204/G204)</x:f>
        <x:v>0</x:v>
      </x:c>
      <x:c r="K204" s="24"/>
      <x:c r="L204" s="14"/>
      <x:c r="M204" s="22"/>
      <x:c r="N204" s="25" t="str">
        <x:f t="shared" si="23">IF(O204="","",IF(O204="OK",IF(L204="No",0,(I204*$B$23)*IF(K204="",1,K204) + M204) ,0))</x:f>
      </x:c>
      <x:c r="O204" t="str">
        <x:f>IF(COUNTA(A204:F204,H204,K204:M204)=0,"",IF(OR(A204="",B204="",D204="",E204="",H204=""),"MISSING INFO",IF(OR(NOT(ISNUMBER(E204)),NOT(ISNUMBER(F204)),NOT(ISNUMBER(H204)),AND(K204&lt;&gt;"",NOT(ISNUMBER(K204))),AND(M204&lt;&gt;"",NOT(ISNUMBER(M204)))), "CHECK INPUTS",IF(OR(E204&lt;=0,F204&lt;0,F204&gt;E204,H204&lt;0,H204&gt;E204-F204,AND(K204&lt;&gt;"",OR(K204&lt;0,K204&gt;1)),AND(M204&lt;&gt;"",M204&gt;0)), "CHECK INPUTS",IF(COUNTIF($D$30:$D$229,D204)&gt;1,"DUPLICATE ID",IF(AND(L204&lt;&gt;"",L204&lt;&gt;"Yes",L204&lt;&gt;"No"),"CHECK ELIGIBILITY",IF(L204="No","INELIGIBLE","OK")))))))</x:f>
      </x:c>
    </x:row>
    <x:row r="205">
      <x:c r="A205" s="14"/>
      <x:c r="B205" s="14"/>
      <x:c r="C205" s="14"/>
      <x:c r="D205" s="14"/>
      <x:c r="E205" s="22"/>
      <x:c r="F205" s="22"/>
      <x:c r="G205" s="18" t="n">
        <x:f t="shared" si="20">E205-F205</x:f>
        <x:v>0</x:v>
      </x:c>
      <x:c r="H205" s="22"/>
      <x:c r="I205" s="18" t="n">
        <x:f t="shared" si="21">G205-H205</x:f>
        <x:v>0</x:v>
      </x:c>
      <x:c r="J205" s="23" t="n">
        <x:f t="shared" si="22">IF(G205=0,0,I205/G205)</x:f>
        <x:v>0</x:v>
      </x:c>
      <x:c r="K205" s="24"/>
      <x:c r="L205" s="14"/>
      <x:c r="M205" s="22"/>
      <x:c r="N205" s="25" t="str">
        <x:f t="shared" si="23">IF(O205="","",IF(O205="OK",IF(L205="No",0,(I205*$B$23)*IF(K205="",1,K205) + M205) ,0))</x:f>
      </x:c>
      <x:c r="O205" t="str">
        <x:f>IF(COUNTA(A205:F205,H205,K205:M205)=0,"",IF(OR(A205="",B205="",D205="",E205="",H205=""),"MISSING INFO",IF(OR(NOT(ISNUMBER(E205)),NOT(ISNUMBER(F205)),NOT(ISNUMBER(H205)),AND(K205&lt;&gt;"",NOT(ISNUMBER(K205))),AND(M205&lt;&gt;"",NOT(ISNUMBER(M205)))), "CHECK INPUTS",IF(OR(E205&lt;=0,F205&lt;0,F205&gt;E205,H205&lt;0,H205&gt;E205-F205,AND(K205&lt;&gt;"",OR(K205&lt;0,K205&gt;1)),AND(M205&lt;&gt;"",M205&gt;0)), "CHECK INPUTS",IF(COUNTIF($D$30:$D$229,D205)&gt;1,"DUPLICATE ID",IF(AND(L205&lt;&gt;"",L205&lt;&gt;"Yes",L205&lt;&gt;"No"),"CHECK ELIGIBILITY",IF(L205="No","INELIGIBLE","OK")))))))</x:f>
      </x:c>
    </x:row>
    <x:row r="206">
      <x:c r="A206" s="14"/>
      <x:c r="B206" s="14"/>
      <x:c r="C206" s="14"/>
      <x:c r="D206" s="14"/>
      <x:c r="E206" s="22"/>
      <x:c r="F206" s="22"/>
      <x:c r="G206" s="18" t="n">
        <x:f t="shared" si="20">E206-F206</x:f>
        <x:v>0</x:v>
      </x:c>
      <x:c r="H206" s="22"/>
      <x:c r="I206" s="18" t="n">
        <x:f t="shared" si="21">G206-H206</x:f>
        <x:v>0</x:v>
      </x:c>
      <x:c r="J206" s="23" t="n">
        <x:f t="shared" si="22">IF(G206=0,0,I206/G206)</x:f>
        <x:v>0</x:v>
      </x:c>
      <x:c r="K206" s="24"/>
      <x:c r="L206" s="14"/>
      <x:c r="M206" s="22"/>
      <x:c r="N206" s="25" t="str">
        <x:f t="shared" si="23">IF(O206="","",IF(O206="OK",IF(L206="No",0,(I206*$B$23)*IF(K206="",1,K206) + M206) ,0))</x:f>
      </x:c>
      <x:c r="O206" t="str">
        <x:f>IF(COUNTA(A206:F206,H206,K206:M206)=0,"",IF(OR(A206="",B206="",D206="",E206="",H206=""),"MISSING INFO",IF(OR(NOT(ISNUMBER(E206)),NOT(ISNUMBER(F206)),NOT(ISNUMBER(H206)),AND(K206&lt;&gt;"",NOT(ISNUMBER(K206))),AND(M206&lt;&gt;"",NOT(ISNUMBER(M206)))), "CHECK INPUTS",IF(OR(E206&lt;=0,F206&lt;0,F206&gt;E206,H206&lt;0,H206&gt;E206-F206,AND(K206&lt;&gt;"",OR(K206&lt;0,K206&gt;1)),AND(M206&lt;&gt;"",M206&gt;0)), "CHECK INPUTS",IF(COUNTIF($D$30:$D$229,D206)&gt;1,"DUPLICATE ID",IF(AND(L206&lt;&gt;"",L206&lt;&gt;"Yes",L206&lt;&gt;"No"),"CHECK ELIGIBILITY",IF(L206="No","INELIGIBLE","OK")))))))</x:f>
      </x:c>
    </x:row>
    <x:row r="207">
      <x:c r="A207" s="14"/>
      <x:c r="B207" s="14"/>
      <x:c r="C207" s="14"/>
      <x:c r="D207" s="14"/>
      <x:c r="E207" s="22"/>
      <x:c r="F207" s="22"/>
      <x:c r="G207" s="18" t="n">
        <x:f t="shared" si="20">E207-F207</x:f>
        <x:v>0</x:v>
      </x:c>
      <x:c r="H207" s="22"/>
      <x:c r="I207" s="18" t="n">
        <x:f t="shared" si="21">G207-H207</x:f>
        <x:v>0</x:v>
      </x:c>
      <x:c r="J207" s="23" t="n">
        <x:f t="shared" si="22">IF(G207=0,0,I207/G207)</x:f>
        <x:v>0</x:v>
      </x:c>
      <x:c r="K207" s="24"/>
      <x:c r="L207" s="14"/>
      <x:c r="M207" s="22"/>
      <x:c r="N207" s="25" t="str">
        <x:f t="shared" si="23">IF(O207="","",IF(O207="OK",IF(L207="No",0,(I207*$B$23)*IF(K207="",1,K207) + M207) ,0))</x:f>
      </x:c>
      <x:c r="O207" t="str">
        <x:f>IF(COUNTA(A207:F207,H207,K207:M207)=0,"",IF(OR(A207="",B207="",D207="",E207="",H207=""),"MISSING INFO",IF(OR(NOT(ISNUMBER(E207)),NOT(ISNUMBER(F207)),NOT(ISNUMBER(H207)),AND(K207&lt;&gt;"",NOT(ISNUMBER(K207))),AND(M207&lt;&gt;"",NOT(ISNUMBER(M207)))), "CHECK INPUTS",IF(OR(E207&lt;=0,F207&lt;0,F207&gt;E207,H207&lt;0,H207&gt;E207-F207,AND(K207&lt;&gt;"",OR(K207&lt;0,K207&gt;1)),AND(M207&lt;&gt;"",M207&gt;0)), "CHECK INPUTS",IF(COUNTIF($D$30:$D$229,D207)&gt;1,"DUPLICATE ID",IF(AND(L207&lt;&gt;"",L207&lt;&gt;"Yes",L207&lt;&gt;"No"),"CHECK ELIGIBILITY",IF(L207="No","INELIGIBLE","OK")))))))</x:f>
      </x:c>
    </x:row>
    <x:row r="208">
      <x:c r="A208" s="14"/>
      <x:c r="B208" s="14"/>
      <x:c r="C208" s="14"/>
      <x:c r="D208" s="14"/>
      <x:c r="E208" s="22"/>
      <x:c r="F208" s="22"/>
      <x:c r="G208" s="18" t="n">
        <x:f t="shared" si="20">E208-F208</x:f>
        <x:v>0</x:v>
      </x:c>
      <x:c r="H208" s="22"/>
      <x:c r="I208" s="18" t="n">
        <x:f t="shared" si="21">G208-H208</x:f>
        <x:v>0</x:v>
      </x:c>
      <x:c r="J208" s="23" t="n">
        <x:f t="shared" si="22">IF(G208=0,0,I208/G208)</x:f>
        <x:v>0</x:v>
      </x:c>
      <x:c r="K208" s="24"/>
      <x:c r="L208" s="14"/>
      <x:c r="M208" s="22"/>
      <x:c r="N208" s="25" t="str">
        <x:f t="shared" si="23">IF(O208="","",IF(O208="OK",IF(L208="No",0,(I208*$B$23)*IF(K208="",1,K208) + M208) ,0))</x:f>
      </x:c>
      <x:c r="O208" t="str">
        <x:f>IF(COUNTA(A208:F208,H208,K208:M208)=0,"",IF(OR(A208="",B208="",D208="",E208="",H208=""),"MISSING INFO",IF(OR(NOT(ISNUMBER(E208)),NOT(ISNUMBER(F208)),NOT(ISNUMBER(H208)),AND(K208&lt;&gt;"",NOT(ISNUMBER(K208))),AND(M208&lt;&gt;"",NOT(ISNUMBER(M208)))), "CHECK INPUTS",IF(OR(E208&lt;=0,F208&lt;0,F208&gt;E208,H208&lt;0,H208&gt;E208-F208,AND(K208&lt;&gt;"",OR(K208&lt;0,K208&gt;1)),AND(M208&lt;&gt;"",M208&gt;0)), "CHECK INPUTS",IF(COUNTIF($D$30:$D$229,D208)&gt;1,"DUPLICATE ID",IF(AND(L208&lt;&gt;"",L208&lt;&gt;"Yes",L208&lt;&gt;"No"),"CHECK ELIGIBILITY",IF(L208="No","INELIGIBLE","OK")))))))</x:f>
      </x:c>
    </x:row>
    <x:row r="209">
      <x:c r="A209" s="14"/>
      <x:c r="B209" s="14"/>
      <x:c r="C209" s="14"/>
      <x:c r="D209" s="14"/>
      <x:c r="E209" s="22"/>
      <x:c r="F209" s="22"/>
      <x:c r="G209" s="18" t="n">
        <x:f t="shared" si="20">E209-F209</x:f>
        <x:v>0</x:v>
      </x:c>
      <x:c r="H209" s="22"/>
      <x:c r="I209" s="18" t="n">
        <x:f t="shared" si="21">G209-H209</x:f>
        <x:v>0</x:v>
      </x:c>
      <x:c r="J209" s="23" t="n">
        <x:f t="shared" si="22">IF(G209=0,0,I209/G209)</x:f>
        <x:v>0</x:v>
      </x:c>
      <x:c r="K209" s="24"/>
      <x:c r="L209" s="14"/>
      <x:c r="M209" s="22"/>
      <x:c r="N209" s="25" t="str">
        <x:f t="shared" si="23">IF(O209="","",IF(O209="OK",IF(L209="No",0,(I209*$B$23)*IF(K209="",1,K209) + M209) ,0))</x:f>
      </x:c>
      <x:c r="O209" t="str">
        <x:f>IF(COUNTA(A209:F209,H209,K209:M209)=0,"",IF(OR(A209="",B209="",D209="",E209="",H209=""),"MISSING INFO",IF(OR(NOT(ISNUMBER(E209)),NOT(ISNUMBER(F209)),NOT(ISNUMBER(H209)),AND(K209&lt;&gt;"",NOT(ISNUMBER(K209))),AND(M209&lt;&gt;"",NOT(ISNUMBER(M209)))), "CHECK INPUTS",IF(OR(E209&lt;=0,F209&lt;0,F209&gt;E209,H209&lt;0,H209&gt;E209-F209,AND(K209&lt;&gt;"",OR(K209&lt;0,K209&gt;1)),AND(M209&lt;&gt;"",M209&gt;0)), "CHECK INPUTS",IF(COUNTIF($D$30:$D$229,D209)&gt;1,"DUPLICATE ID",IF(AND(L209&lt;&gt;"",L209&lt;&gt;"Yes",L209&lt;&gt;"No"),"CHECK ELIGIBILITY",IF(L209="No","INELIGIBLE","OK")))))))</x:f>
      </x:c>
    </x:row>
    <x:row r="210">
      <x:c r="A210" s="14"/>
      <x:c r="B210" s="14"/>
      <x:c r="C210" s="14"/>
      <x:c r="D210" s="14"/>
      <x:c r="E210" s="22"/>
      <x:c r="F210" s="22"/>
      <x:c r="G210" s="18" t="n">
        <x:f t="shared" si="20">E210-F210</x:f>
        <x:v>0</x:v>
      </x:c>
      <x:c r="H210" s="22"/>
      <x:c r="I210" s="18" t="n">
        <x:f t="shared" si="21">G210-H210</x:f>
        <x:v>0</x:v>
      </x:c>
      <x:c r="J210" s="23" t="n">
        <x:f t="shared" si="22">IF(G210=0,0,I210/G210)</x:f>
        <x:v>0</x:v>
      </x:c>
      <x:c r="K210" s="24"/>
      <x:c r="L210" s="14"/>
      <x:c r="M210" s="22"/>
      <x:c r="N210" s="25" t="str">
        <x:f t="shared" si="23">IF(O210="","",IF(O210="OK",IF(L210="No",0,(I210*$B$23)*IF(K210="",1,K210) + M210) ,0))</x:f>
      </x:c>
      <x:c r="O210" t="str">
        <x:f>IF(COUNTA(A210:F210,H210,K210:M210)=0,"",IF(OR(A210="",B210="",D210="",E210="",H210=""),"MISSING INFO",IF(OR(NOT(ISNUMBER(E210)),NOT(ISNUMBER(F210)),NOT(ISNUMBER(H210)),AND(K210&lt;&gt;"",NOT(ISNUMBER(K210))),AND(M210&lt;&gt;"",NOT(ISNUMBER(M210)))), "CHECK INPUTS",IF(OR(E210&lt;=0,F210&lt;0,F210&gt;E210,H210&lt;0,H210&gt;E210-F210,AND(K210&lt;&gt;"",OR(K210&lt;0,K210&gt;1)),AND(M210&lt;&gt;"",M210&gt;0)), "CHECK INPUTS",IF(COUNTIF($D$30:$D$229,D210)&gt;1,"DUPLICATE ID",IF(AND(L210&lt;&gt;"",L210&lt;&gt;"Yes",L210&lt;&gt;"No"),"CHECK ELIGIBILITY",IF(L210="No","INELIGIBLE","OK")))))))</x:f>
      </x:c>
    </x:row>
    <x:row r="211">
      <x:c r="A211" s="14"/>
      <x:c r="B211" s="14"/>
      <x:c r="C211" s="14"/>
      <x:c r="D211" s="14"/>
      <x:c r="E211" s="22"/>
      <x:c r="F211" s="22"/>
      <x:c r="G211" s="18" t="n">
        <x:f t="shared" si="20">E211-F211</x:f>
        <x:v>0</x:v>
      </x:c>
      <x:c r="H211" s="22"/>
      <x:c r="I211" s="18" t="n">
        <x:f t="shared" si="21">G211-H211</x:f>
        <x:v>0</x:v>
      </x:c>
      <x:c r="J211" s="23" t="n">
        <x:f t="shared" si="22">IF(G211=0,0,I211/G211)</x:f>
        <x:v>0</x:v>
      </x:c>
      <x:c r="K211" s="24"/>
      <x:c r="L211" s="14"/>
      <x:c r="M211" s="22"/>
      <x:c r="N211" s="25" t="str">
        <x:f t="shared" si="23">IF(O211="","",IF(O211="OK",IF(L211="No",0,(I211*$B$23)*IF(K211="",1,K211) + M211) ,0))</x:f>
      </x:c>
      <x:c r="O211" t="str">
        <x:f>IF(COUNTA(A211:F211,H211,K211:M211)=0,"",IF(OR(A211="",B211="",D211="",E211="",H211=""),"MISSING INFO",IF(OR(NOT(ISNUMBER(E211)),NOT(ISNUMBER(F211)),NOT(ISNUMBER(H211)),AND(K211&lt;&gt;"",NOT(ISNUMBER(K211))),AND(M211&lt;&gt;"",NOT(ISNUMBER(M211)))), "CHECK INPUTS",IF(OR(E211&lt;=0,F211&lt;0,F211&gt;E211,H211&lt;0,H211&gt;E211-F211,AND(K211&lt;&gt;"",OR(K211&lt;0,K211&gt;1)),AND(M211&lt;&gt;"",M211&gt;0)), "CHECK INPUTS",IF(COUNTIF($D$30:$D$229,D211)&gt;1,"DUPLICATE ID",IF(AND(L211&lt;&gt;"",L211&lt;&gt;"Yes",L211&lt;&gt;"No"),"CHECK ELIGIBILITY",IF(L211="No","INELIGIBLE","OK")))))))</x:f>
      </x:c>
    </x:row>
    <x:row r="212">
      <x:c r="A212" s="14"/>
      <x:c r="B212" s="14"/>
      <x:c r="C212" s="14"/>
      <x:c r="D212" s="14"/>
      <x:c r="E212" s="22"/>
      <x:c r="F212" s="22"/>
      <x:c r="G212" s="18" t="n">
        <x:f t="shared" si="20">E212-F212</x:f>
        <x:v>0</x:v>
      </x:c>
      <x:c r="H212" s="22"/>
      <x:c r="I212" s="18" t="n">
        <x:f t="shared" si="21">G212-H212</x:f>
        <x:v>0</x:v>
      </x:c>
      <x:c r="J212" s="23" t="n">
        <x:f t="shared" si="22">IF(G212=0,0,I212/G212)</x:f>
        <x:v>0</x:v>
      </x:c>
      <x:c r="K212" s="24"/>
      <x:c r="L212" s="14"/>
      <x:c r="M212" s="22"/>
      <x:c r="N212" s="25" t="str">
        <x:f t="shared" si="23">IF(O212="","",IF(O212="OK",IF(L212="No",0,(I212*$B$23)*IF(K212="",1,K212) + M212) ,0))</x:f>
      </x:c>
      <x:c r="O212" t="str">
        <x:f>IF(COUNTA(A212:F212,H212,K212:M212)=0,"",IF(OR(A212="",B212="",D212="",E212="",H212=""),"MISSING INFO",IF(OR(NOT(ISNUMBER(E212)),NOT(ISNUMBER(F212)),NOT(ISNUMBER(H212)),AND(K212&lt;&gt;"",NOT(ISNUMBER(K212))),AND(M212&lt;&gt;"",NOT(ISNUMBER(M212)))), "CHECK INPUTS",IF(OR(E212&lt;=0,F212&lt;0,F212&gt;E212,H212&lt;0,H212&gt;E212-F212,AND(K212&lt;&gt;"",OR(K212&lt;0,K212&gt;1)),AND(M212&lt;&gt;"",M212&gt;0)), "CHECK INPUTS",IF(COUNTIF($D$30:$D$229,D212)&gt;1,"DUPLICATE ID",IF(AND(L212&lt;&gt;"",L212&lt;&gt;"Yes",L212&lt;&gt;"No"),"CHECK ELIGIBILITY",IF(L212="No","INELIGIBLE","OK")))))))</x:f>
      </x:c>
    </x:row>
    <x:row r="213">
      <x:c r="A213" s="14"/>
      <x:c r="B213" s="14"/>
      <x:c r="C213" s="14"/>
      <x:c r="D213" s="14"/>
      <x:c r="E213" s="22"/>
      <x:c r="F213" s="22"/>
      <x:c r="G213" s="18" t="n">
        <x:f t="shared" si="20">E213-F213</x:f>
        <x:v>0</x:v>
      </x:c>
      <x:c r="H213" s="22"/>
      <x:c r="I213" s="18" t="n">
        <x:f t="shared" si="21">G213-H213</x:f>
        <x:v>0</x:v>
      </x:c>
      <x:c r="J213" s="23" t="n">
        <x:f t="shared" si="22">IF(G213=0,0,I213/G213)</x:f>
        <x:v>0</x:v>
      </x:c>
      <x:c r="K213" s="24"/>
      <x:c r="L213" s="14"/>
      <x:c r="M213" s="22"/>
      <x:c r="N213" s="25" t="str">
        <x:f t="shared" si="23">IF(O213="","",IF(O213="OK",IF(L213="No",0,(I213*$B$23)*IF(K213="",1,K213) + M213) ,0))</x:f>
      </x:c>
      <x:c r="O213" t="str">
        <x:f>IF(COUNTA(A213:F213,H213,K213:M213)=0,"",IF(OR(A213="",B213="",D213="",E213="",H213=""),"MISSING INFO",IF(OR(NOT(ISNUMBER(E213)),NOT(ISNUMBER(F213)),NOT(ISNUMBER(H213)),AND(K213&lt;&gt;"",NOT(ISNUMBER(K213))),AND(M213&lt;&gt;"",NOT(ISNUMBER(M213)))), "CHECK INPUTS",IF(OR(E213&lt;=0,F213&lt;0,F213&gt;E213,H213&lt;0,H213&gt;E213-F213,AND(K213&lt;&gt;"",OR(K213&lt;0,K213&gt;1)),AND(M213&lt;&gt;"",M213&gt;0)), "CHECK INPUTS",IF(COUNTIF($D$30:$D$229,D213)&gt;1,"DUPLICATE ID",IF(AND(L213&lt;&gt;"",L213&lt;&gt;"Yes",L213&lt;&gt;"No"),"CHECK ELIGIBILITY",IF(L213="No","INELIGIBLE","OK")))))))</x:f>
      </x:c>
    </x:row>
    <x:row r="214">
      <x:c r="A214" s="14"/>
      <x:c r="B214" s="14"/>
      <x:c r="C214" s="14"/>
      <x:c r="D214" s="14"/>
      <x:c r="E214" s="22"/>
      <x:c r="F214" s="22"/>
      <x:c r="G214" s="18" t="n">
        <x:f t="shared" si="20">E214-F214</x:f>
        <x:v>0</x:v>
      </x:c>
      <x:c r="H214" s="22"/>
      <x:c r="I214" s="18" t="n">
        <x:f t="shared" si="21">G214-H214</x:f>
        <x:v>0</x:v>
      </x:c>
      <x:c r="J214" s="23" t="n">
        <x:f t="shared" si="22">IF(G214=0,0,I214/G214)</x:f>
        <x:v>0</x:v>
      </x:c>
      <x:c r="K214" s="24"/>
      <x:c r="L214" s="14"/>
      <x:c r="M214" s="22"/>
      <x:c r="N214" s="25" t="str">
        <x:f t="shared" si="23">IF(O214="","",IF(O214="OK",IF(L214="No",0,(I214*$B$23)*IF(K214="",1,K214) + M214) ,0))</x:f>
      </x:c>
      <x:c r="O214" t="str">
        <x:f>IF(COUNTA(A214:F214,H214,K214:M214)=0,"",IF(OR(A214="",B214="",D214="",E214="",H214=""),"MISSING INFO",IF(OR(NOT(ISNUMBER(E214)),NOT(ISNUMBER(F214)),NOT(ISNUMBER(H214)),AND(K214&lt;&gt;"",NOT(ISNUMBER(K214))),AND(M214&lt;&gt;"",NOT(ISNUMBER(M214)))), "CHECK INPUTS",IF(OR(E214&lt;=0,F214&lt;0,F214&gt;E214,H214&lt;0,H214&gt;E214-F214,AND(K214&lt;&gt;"",OR(K214&lt;0,K214&gt;1)),AND(M214&lt;&gt;"",M214&gt;0)), "CHECK INPUTS",IF(COUNTIF($D$30:$D$229,D214)&gt;1,"DUPLICATE ID",IF(AND(L214&lt;&gt;"",L214&lt;&gt;"Yes",L214&lt;&gt;"No"),"CHECK ELIGIBILITY",IF(L214="No","INELIGIBLE","OK")))))))</x:f>
      </x:c>
    </x:row>
    <x:row r="215">
      <x:c r="A215" s="14"/>
      <x:c r="B215" s="14"/>
      <x:c r="C215" s="14"/>
      <x:c r="D215" s="14"/>
      <x:c r="E215" s="22"/>
      <x:c r="F215" s="22"/>
      <x:c r="G215" s="18" t="n">
        <x:f t="shared" si="20">E215-F215</x:f>
        <x:v>0</x:v>
      </x:c>
      <x:c r="H215" s="22"/>
      <x:c r="I215" s="18" t="n">
        <x:f t="shared" si="21">G215-H215</x:f>
        <x:v>0</x:v>
      </x:c>
      <x:c r="J215" s="23" t="n">
        <x:f t="shared" si="22">IF(G215=0,0,I215/G215)</x:f>
        <x:v>0</x:v>
      </x:c>
      <x:c r="K215" s="24"/>
      <x:c r="L215" s="14"/>
      <x:c r="M215" s="22"/>
      <x:c r="N215" s="25" t="str">
        <x:f t="shared" si="23">IF(O215="","",IF(O215="OK",IF(L215="No",0,(I215*$B$23)*IF(K215="",1,K215) + M215) ,0))</x:f>
      </x:c>
      <x:c r="O215" t="str">
        <x:f>IF(COUNTA(A215:F215,H215,K215:M215)=0,"",IF(OR(A215="",B215="",D215="",E215="",H215=""),"MISSING INFO",IF(OR(NOT(ISNUMBER(E215)),NOT(ISNUMBER(F215)),NOT(ISNUMBER(H215)),AND(K215&lt;&gt;"",NOT(ISNUMBER(K215))),AND(M215&lt;&gt;"",NOT(ISNUMBER(M215)))), "CHECK INPUTS",IF(OR(E215&lt;=0,F215&lt;0,F215&gt;E215,H215&lt;0,H215&gt;E215-F215,AND(K215&lt;&gt;"",OR(K215&lt;0,K215&gt;1)),AND(M215&lt;&gt;"",M215&gt;0)), "CHECK INPUTS",IF(COUNTIF($D$30:$D$229,D215)&gt;1,"DUPLICATE ID",IF(AND(L215&lt;&gt;"",L215&lt;&gt;"Yes",L215&lt;&gt;"No"),"CHECK ELIGIBILITY",IF(L215="No","INELIGIBLE","OK")))))))</x:f>
      </x:c>
    </x:row>
    <x:row r="216">
      <x:c r="A216" s="14"/>
      <x:c r="B216" s="14"/>
      <x:c r="C216" s="14"/>
      <x:c r="D216" s="14"/>
      <x:c r="E216" s="22"/>
      <x:c r="F216" s="22"/>
      <x:c r="G216" s="18" t="n">
        <x:f t="shared" si="20">E216-F216</x:f>
        <x:v>0</x:v>
      </x:c>
      <x:c r="H216" s="22"/>
      <x:c r="I216" s="18" t="n">
        <x:f t="shared" si="21">G216-H216</x:f>
        <x:v>0</x:v>
      </x:c>
      <x:c r="J216" s="23" t="n">
        <x:f t="shared" si="22">IF(G216=0,0,I216/G216)</x:f>
        <x:v>0</x:v>
      </x:c>
      <x:c r="K216" s="24"/>
      <x:c r="L216" s="14"/>
      <x:c r="M216" s="22"/>
      <x:c r="N216" s="25" t="str">
        <x:f t="shared" si="23">IF(O216="","",IF(O216="OK",IF(L216="No",0,(I216*$B$23)*IF(K216="",1,K216) + M216) ,0))</x:f>
      </x:c>
      <x:c r="O216" t="str">
        <x:f>IF(COUNTA(A216:F216,H216,K216:M216)=0,"",IF(OR(A216="",B216="",D216="",E216="",H216=""),"MISSING INFO",IF(OR(NOT(ISNUMBER(E216)),NOT(ISNUMBER(F216)),NOT(ISNUMBER(H216)),AND(K216&lt;&gt;"",NOT(ISNUMBER(K216))),AND(M216&lt;&gt;"",NOT(ISNUMBER(M216)))), "CHECK INPUTS",IF(OR(E216&lt;=0,F216&lt;0,F216&gt;E216,H216&lt;0,H216&gt;E216-F216,AND(K216&lt;&gt;"",OR(K216&lt;0,K216&gt;1)),AND(M216&lt;&gt;"",M216&gt;0)), "CHECK INPUTS",IF(COUNTIF($D$30:$D$229,D216)&gt;1,"DUPLICATE ID",IF(AND(L216&lt;&gt;"",L216&lt;&gt;"Yes",L216&lt;&gt;"No"),"CHECK ELIGIBILITY",IF(L216="No","INELIGIBLE","OK")))))))</x:f>
      </x:c>
    </x:row>
    <x:row r="217">
      <x:c r="A217" s="14"/>
      <x:c r="B217" s="14"/>
      <x:c r="C217" s="14"/>
      <x:c r="D217" s="14"/>
      <x:c r="E217" s="22"/>
      <x:c r="F217" s="22"/>
      <x:c r="G217" s="18" t="n">
        <x:f t="shared" si="20">E217-F217</x:f>
        <x:v>0</x:v>
      </x:c>
      <x:c r="H217" s="22"/>
      <x:c r="I217" s="18" t="n">
        <x:f t="shared" si="21">G217-H217</x:f>
        <x:v>0</x:v>
      </x:c>
      <x:c r="J217" s="23" t="n">
        <x:f t="shared" si="22">IF(G217=0,0,I217/G217)</x:f>
        <x:v>0</x:v>
      </x:c>
      <x:c r="K217" s="24"/>
      <x:c r="L217" s="14"/>
      <x:c r="M217" s="22"/>
      <x:c r="N217" s="25" t="str">
        <x:f t="shared" si="23">IF(O217="","",IF(O217="OK",IF(L217="No",0,(I217*$B$23)*IF(K217="",1,K217) + M217) ,0))</x:f>
      </x:c>
      <x:c r="O217" t="str">
        <x:f>IF(COUNTA(A217:F217,H217,K217:M217)=0,"",IF(OR(A217="",B217="",D217="",E217="",H217=""),"MISSING INFO",IF(OR(NOT(ISNUMBER(E217)),NOT(ISNUMBER(F217)),NOT(ISNUMBER(H217)),AND(K217&lt;&gt;"",NOT(ISNUMBER(K217))),AND(M217&lt;&gt;"",NOT(ISNUMBER(M217)))), "CHECK INPUTS",IF(OR(E217&lt;=0,F217&lt;0,F217&gt;E217,H217&lt;0,H217&gt;E217-F217,AND(K217&lt;&gt;"",OR(K217&lt;0,K217&gt;1)),AND(M217&lt;&gt;"",M217&gt;0)), "CHECK INPUTS",IF(COUNTIF($D$30:$D$229,D217)&gt;1,"DUPLICATE ID",IF(AND(L217&lt;&gt;"",L217&lt;&gt;"Yes",L217&lt;&gt;"No"),"CHECK ELIGIBILITY",IF(L217="No","INELIGIBLE","OK")))))))</x:f>
      </x:c>
    </x:row>
    <x:row r="218">
      <x:c r="A218" s="14"/>
      <x:c r="B218" s="14"/>
      <x:c r="C218" s="14"/>
      <x:c r="D218" s="14"/>
      <x:c r="E218" s="22"/>
      <x:c r="F218" s="22"/>
      <x:c r="G218" s="18" t="n">
        <x:f t="shared" si="20">E218-F218</x:f>
        <x:v>0</x:v>
      </x:c>
      <x:c r="H218" s="22"/>
      <x:c r="I218" s="18" t="n">
        <x:f t="shared" si="21">G218-H218</x:f>
        <x:v>0</x:v>
      </x:c>
      <x:c r="J218" s="23" t="n">
        <x:f t="shared" si="22">IF(G218=0,0,I218/G218)</x:f>
        <x:v>0</x:v>
      </x:c>
      <x:c r="K218" s="24"/>
      <x:c r="L218" s="14"/>
      <x:c r="M218" s="22"/>
      <x:c r="N218" s="25" t="str">
        <x:f t="shared" si="23">IF(O218="","",IF(O218="OK",IF(L218="No",0,(I218*$B$23)*IF(K218="",1,K218) + M218) ,0))</x:f>
      </x:c>
      <x:c r="O218" t="str">
        <x:f>IF(COUNTA(A218:F218,H218,K218:M218)=0,"",IF(OR(A218="",B218="",D218="",E218="",H218=""),"MISSING INFO",IF(OR(NOT(ISNUMBER(E218)),NOT(ISNUMBER(F218)),NOT(ISNUMBER(H218)),AND(K218&lt;&gt;"",NOT(ISNUMBER(K218))),AND(M218&lt;&gt;"",NOT(ISNUMBER(M218)))), "CHECK INPUTS",IF(OR(E218&lt;=0,F218&lt;0,F218&gt;E218,H218&lt;0,H218&gt;E218-F218,AND(K218&lt;&gt;"",OR(K218&lt;0,K218&gt;1)),AND(M218&lt;&gt;"",M218&gt;0)), "CHECK INPUTS",IF(COUNTIF($D$30:$D$229,D218)&gt;1,"DUPLICATE ID",IF(AND(L218&lt;&gt;"",L218&lt;&gt;"Yes",L218&lt;&gt;"No"),"CHECK ELIGIBILITY",IF(L218="No","INELIGIBLE","OK")))))))</x:f>
      </x:c>
    </x:row>
    <x:row r="219">
      <x:c r="A219" s="14"/>
      <x:c r="B219" s="14"/>
      <x:c r="C219" s="14"/>
      <x:c r="D219" s="14"/>
      <x:c r="E219" s="22"/>
      <x:c r="F219" s="22"/>
      <x:c r="G219" s="18" t="n">
        <x:f t="shared" si="20">E219-F219</x:f>
        <x:v>0</x:v>
      </x:c>
      <x:c r="H219" s="22"/>
      <x:c r="I219" s="18" t="n">
        <x:f t="shared" si="21">G219-H219</x:f>
        <x:v>0</x:v>
      </x:c>
      <x:c r="J219" s="23" t="n">
        <x:f t="shared" si="22">IF(G219=0,0,I219/G219)</x:f>
        <x:v>0</x:v>
      </x:c>
      <x:c r="K219" s="24"/>
      <x:c r="L219" s="14"/>
      <x:c r="M219" s="22"/>
      <x:c r="N219" s="25" t="str">
        <x:f t="shared" si="23">IF(O219="","",IF(O219="OK",IF(L219="No",0,(I219*$B$23)*IF(K219="",1,K219) + M219) ,0))</x:f>
      </x:c>
      <x:c r="O219" t="str">
        <x:f>IF(COUNTA(A219:F219,H219,K219:M219)=0,"",IF(OR(A219="",B219="",D219="",E219="",H219=""),"MISSING INFO",IF(OR(NOT(ISNUMBER(E219)),NOT(ISNUMBER(F219)),NOT(ISNUMBER(H219)),AND(K219&lt;&gt;"",NOT(ISNUMBER(K219))),AND(M219&lt;&gt;"",NOT(ISNUMBER(M219)))), "CHECK INPUTS",IF(OR(E219&lt;=0,F219&lt;0,F219&gt;E219,H219&lt;0,H219&gt;E219-F219,AND(K219&lt;&gt;"",OR(K219&lt;0,K219&gt;1)),AND(M219&lt;&gt;"",M219&gt;0)), "CHECK INPUTS",IF(COUNTIF($D$30:$D$229,D219)&gt;1,"DUPLICATE ID",IF(AND(L219&lt;&gt;"",L219&lt;&gt;"Yes",L219&lt;&gt;"No"),"CHECK ELIGIBILITY",IF(L219="No","INELIGIBLE","OK")))))))</x:f>
      </x:c>
    </x:row>
    <x:row r="220">
      <x:c r="A220" s="14"/>
      <x:c r="B220" s="14"/>
      <x:c r="C220" s="14"/>
      <x:c r="D220" s="14"/>
      <x:c r="E220" s="22"/>
      <x:c r="F220" s="22"/>
      <x:c r="G220" s="18" t="n">
        <x:f t="shared" si="20">E220-F220</x:f>
        <x:v>0</x:v>
      </x:c>
      <x:c r="H220" s="22"/>
      <x:c r="I220" s="18" t="n">
        <x:f t="shared" si="21">G220-H220</x:f>
        <x:v>0</x:v>
      </x:c>
      <x:c r="J220" s="23" t="n">
        <x:f t="shared" si="22">IF(G220=0,0,I220/G220)</x:f>
        <x:v>0</x:v>
      </x:c>
      <x:c r="K220" s="24"/>
      <x:c r="L220" s="14"/>
      <x:c r="M220" s="22"/>
      <x:c r="N220" s="25" t="str">
        <x:f t="shared" si="23">IF(O220="","",IF(O220="OK",IF(L220="No",0,(I220*$B$23)*IF(K220="",1,K220) + M220) ,0))</x:f>
      </x:c>
      <x:c r="O220" t="str">
        <x:f>IF(COUNTA(A220:F220,H220,K220:M220)=0,"",IF(OR(A220="",B220="",D220="",E220="",H220=""),"MISSING INFO",IF(OR(NOT(ISNUMBER(E220)),NOT(ISNUMBER(F220)),NOT(ISNUMBER(H220)),AND(K220&lt;&gt;"",NOT(ISNUMBER(K220))),AND(M220&lt;&gt;"",NOT(ISNUMBER(M220)))), "CHECK INPUTS",IF(OR(E220&lt;=0,F220&lt;0,F220&gt;E220,H220&lt;0,H220&gt;E220-F220,AND(K220&lt;&gt;"",OR(K220&lt;0,K220&gt;1)),AND(M220&lt;&gt;"",M220&gt;0)), "CHECK INPUTS",IF(COUNTIF($D$30:$D$229,D220)&gt;1,"DUPLICATE ID",IF(AND(L220&lt;&gt;"",L220&lt;&gt;"Yes",L220&lt;&gt;"No"),"CHECK ELIGIBILITY",IF(L220="No","INELIGIBLE","OK")))))))</x:f>
      </x:c>
    </x:row>
    <x:row r="221">
      <x:c r="A221" s="14"/>
      <x:c r="B221" s="14"/>
      <x:c r="C221" s="14"/>
      <x:c r="D221" s="14"/>
      <x:c r="E221" s="22"/>
      <x:c r="F221" s="22"/>
      <x:c r="G221" s="18" t="n">
        <x:f t="shared" si="20">E221-F221</x:f>
        <x:v>0</x:v>
      </x:c>
      <x:c r="H221" s="22"/>
      <x:c r="I221" s="18" t="n">
        <x:f t="shared" si="21">G221-H221</x:f>
        <x:v>0</x:v>
      </x:c>
      <x:c r="J221" s="23" t="n">
        <x:f t="shared" si="22">IF(G221=0,0,I221/G221)</x:f>
        <x:v>0</x:v>
      </x:c>
      <x:c r="K221" s="24"/>
      <x:c r="L221" s="14"/>
      <x:c r="M221" s="22"/>
      <x:c r="N221" s="25" t="str">
        <x:f t="shared" si="23">IF(O221="","",IF(O221="OK",IF(L221="No",0,(I221*$B$23)*IF(K221="",1,K221) + M221) ,0))</x:f>
      </x:c>
      <x:c r="O221" t="str">
        <x:f>IF(COUNTA(A221:F221,H221,K221:M221)=0,"",IF(OR(A221="",B221="",D221="",E221="",H221=""),"MISSING INFO",IF(OR(NOT(ISNUMBER(E221)),NOT(ISNUMBER(F221)),NOT(ISNUMBER(H221)),AND(K221&lt;&gt;"",NOT(ISNUMBER(K221))),AND(M221&lt;&gt;"",NOT(ISNUMBER(M221)))), "CHECK INPUTS",IF(OR(E221&lt;=0,F221&lt;0,F221&gt;E221,H221&lt;0,H221&gt;E221-F221,AND(K221&lt;&gt;"",OR(K221&lt;0,K221&gt;1)),AND(M221&lt;&gt;"",M221&gt;0)), "CHECK INPUTS",IF(COUNTIF($D$30:$D$229,D221)&gt;1,"DUPLICATE ID",IF(AND(L221&lt;&gt;"",L221&lt;&gt;"Yes",L221&lt;&gt;"No"),"CHECK ELIGIBILITY",IF(L221="No","INELIGIBLE","OK")))))))</x:f>
      </x:c>
    </x:row>
    <x:row r="222">
      <x:c r="A222" s="14"/>
      <x:c r="B222" s="14"/>
      <x:c r="C222" s="14"/>
      <x:c r="D222" s="14"/>
      <x:c r="E222" s="22"/>
      <x:c r="F222" s="22"/>
      <x:c r="G222" s="18" t="n">
        <x:f t="shared" ref="G222:G229" si="24">E222-F222</x:f>
        <x:v>0</x:v>
      </x:c>
      <x:c r="H222" s="22"/>
      <x:c r="I222" s="18" t="n">
        <x:f t="shared" ref="I222:I229" si="25">G222-H222</x:f>
        <x:v>0</x:v>
      </x:c>
      <x:c r="J222" s="23" t="n">
        <x:f t="shared" ref="J222:J229" si="26">IF(G222=0,0,I222/G222)</x:f>
        <x:v>0</x:v>
      </x:c>
      <x:c r="K222" s="24"/>
      <x:c r="L222" s="14"/>
      <x:c r="M222" s="22"/>
      <x:c r="N222" s="25" t="str">
        <x:f t="shared" ref="N222:N229" si="27">IF(O222="","",IF(O222="OK",IF(L222="No",0,(I222*$B$23)*IF(K222="",1,K222) + M222) ,0))</x:f>
      </x:c>
      <x:c r="O222" t="str">
        <x:f>IF(COUNTA(A222:F222,H222,K222:M222)=0,"",IF(OR(A222="",B222="",D222="",E222="",H222=""),"MISSING INFO",IF(OR(NOT(ISNUMBER(E222)),NOT(ISNUMBER(F222)),NOT(ISNUMBER(H222)),AND(K222&lt;&gt;"",NOT(ISNUMBER(K222))),AND(M222&lt;&gt;"",NOT(ISNUMBER(M222)))), "CHECK INPUTS",IF(OR(E222&lt;=0,F222&lt;0,F222&gt;E222,H222&lt;0,H222&gt;E222-F222,AND(K222&lt;&gt;"",OR(K222&lt;0,K222&gt;1)),AND(M222&lt;&gt;"",M222&gt;0)), "CHECK INPUTS",IF(COUNTIF($D$30:$D$229,D222)&gt;1,"DUPLICATE ID",IF(AND(L222&lt;&gt;"",L222&lt;&gt;"Yes",L222&lt;&gt;"No"),"CHECK ELIGIBILITY",IF(L222="No","INELIGIBLE","OK")))))))</x:f>
      </x:c>
    </x:row>
    <x:row r="223">
      <x:c r="A223" s="14"/>
      <x:c r="B223" s="14"/>
      <x:c r="C223" s="14"/>
      <x:c r="D223" s="14"/>
      <x:c r="E223" s="22"/>
      <x:c r="F223" s="22"/>
      <x:c r="G223" s="18" t="n">
        <x:f t="shared" si="24">E223-F223</x:f>
        <x:v>0</x:v>
      </x:c>
      <x:c r="H223" s="22"/>
      <x:c r="I223" s="18" t="n">
        <x:f t="shared" si="25">G223-H223</x:f>
        <x:v>0</x:v>
      </x:c>
      <x:c r="J223" s="23" t="n">
        <x:f t="shared" si="26">IF(G223=0,0,I223/G223)</x:f>
        <x:v>0</x:v>
      </x:c>
      <x:c r="K223" s="24"/>
      <x:c r="L223" s="14"/>
      <x:c r="M223" s="22"/>
      <x:c r="N223" s="25" t="str">
        <x:f t="shared" si="27">IF(O223="","",IF(O223="OK",IF(L223="No",0,(I223*$B$23)*IF(K223="",1,K223) + M223) ,0))</x:f>
      </x:c>
      <x:c r="O223" t="str">
        <x:f>IF(COUNTA(A223:F223,H223,K223:M223)=0,"",IF(OR(A223="",B223="",D223="",E223="",H223=""),"MISSING INFO",IF(OR(NOT(ISNUMBER(E223)),NOT(ISNUMBER(F223)),NOT(ISNUMBER(H223)),AND(K223&lt;&gt;"",NOT(ISNUMBER(K223))),AND(M223&lt;&gt;"",NOT(ISNUMBER(M223)))), "CHECK INPUTS",IF(OR(E223&lt;=0,F223&lt;0,F223&gt;E223,H223&lt;0,H223&gt;E223-F223,AND(K223&lt;&gt;"",OR(K223&lt;0,K223&gt;1)),AND(M223&lt;&gt;"",M223&gt;0)), "CHECK INPUTS",IF(COUNTIF($D$30:$D$229,D223)&gt;1,"DUPLICATE ID",IF(AND(L223&lt;&gt;"",L223&lt;&gt;"Yes",L223&lt;&gt;"No"),"CHECK ELIGIBILITY",IF(L223="No","INELIGIBLE","OK")))))))</x:f>
      </x:c>
    </x:row>
    <x:row r="224">
      <x:c r="A224" s="14"/>
      <x:c r="B224" s="14"/>
      <x:c r="C224" s="14"/>
      <x:c r="D224" s="14"/>
      <x:c r="E224" s="22"/>
      <x:c r="F224" s="22"/>
      <x:c r="G224" s="18" t="n">
        <x:f t="shared" si="24">E224-F224</x:f>
        <x:v>0</x:v>
      </x:c>
      <x:c r="H224" s="22"/>
      <x:c r="I224" s="18" t="n">
        <x:f t="shared" si="25">G224-H224</x:f>
        <x:v>0</x:v>
      </x:c>
      <x:c r="J224" s="23" t="n">
        <x:f t="shared" si="26">IF(G224=0,0,I224/G224)</x:f>
        <x:v>0</x:v>
      </x:c>
      <x:c r="K224" s="24"/>
      <x:c r="L224" s="14"/>
      <x:c r="M224" s="22"/>
      <x:c r="N224" s="25" t="str">
        <x:f t="shared" si="27">IF(O224="","",IF(O224="OK",IF(L224="No",0,(I224*$B$23)*IF(K224="",1,K224) + M224) ,0))</x:f>
      </x:c>
      <x:c r="O224" t="str">
        <x:f>IF(COUNTA(A224:F224,H224,K224:M224)=0,"",IF(OR(A224="",B224="",D224="",E224="",H224=""),"MISSING INFO",IF(OR(NOT(ISNUMBER(E224)),NOT(ISNUMBER(F224)),NOT(ISNUMBER(H224)),AND(K224&lt;&gt;"",NOT(ISNUMBER(K224))),AND(M224&lt;&gt;"",NOT(ISNUMBER(M224)))), "CHECK INPUTS",IF(OR(E224&lt;=0,F224&lt;0,F224&gt;E224,H224&lt;0,H224&gt;E224-F224,AND(K224&lt;&gt;"",OR(K224&lt;0,K224&gt;1)),AND(M224&lt;&gt;"",M224&gt;0)), "CHECK INPUTS",IF(COUNTIF($D$30:$D$229,D224)&gt;1,"DUPLICATE ID",IF(AND(L224&lt;&gt;"",L224&lt;&gt;"Yes",L224&lt;&gt;"No"),"CHECK ELIGIBILITY",IF(L224="No","INELIGIBLE","OK")))))))</x:f>
      </x:c>
    </x:row>
    <x:row r="225">
      <x:c r="A225" s="14"/>
      <x:c r="B225" s="14"/>
      <x:c r="C225" s="14"/>
      <x:c r="D225" s="14"/>
      <x:c r="E225" s="22"/>
      <x:c r="F225" s="22"/>
      <x:c r="G225" s="18" t="n">
        <x:f t="shared" si="24">E225-F225</x:f>
        <x:v>0</x:v>
      </x:c>
      <x:c r="H225" s="22"/>
      <x:c r="I225" s="18" t="n">
        <x:f t="shared" si="25">G225-H225</x:f>
        <x:v>0</x:v>
      </x:c>
      <x:c r="J225" s="23" t="n">
        <x:f t="shared" si="26">IF(G225=0,0,I225/G225)</x:f>
        <x:v>0</x:v>
      </x:c>
      <x:c r="K225" s="24"/>
      <x:c r="L225" s="14"/>
      <x:c r="M225" s="22"/>
      <x:c r="N225" s="25" t="str">
        <x:f t="shared" si="27">IF(O225="","",IF(O225="OK",IF(L225="No",0,(I225*$B$23)*IF(K225="",1,K225) + M225) ,0))</x:f>
      </x:c>
      <x:c r="O225" t="str">
        <x:f>IF(COUNTA(A225:F225,H225,K225:M225)=0,"",IF(OR(A225="",B225="",D225="",E225="",H225=""),"MISSING INFO",IF(OR(NOT(ISNUMBER(E225)),NOT(ISNUMBER(F225)),NOT(ISNUMBER(H225)),AND(K225&lt;&gt;"",NOT(ISNUMBER(K225))),AND(M225&lt;&gt;"",NOT(ISNUMBER(M225)))), "CHECK INPUTS",IF(OR(E225&lt;=0,F225&lt;0,F225&gt;E225,H225&lt;0,H225&gt;E225-F225,AND(K225&lt;&gt;"",OR(K225&lt;0,K225&gt;1)),AND(M225&lt;&gt;"",M225&gt;0)), "CHECK INPUTS",IF(COUNTIF($D$30:$D$229,D225)&gt;1,"DUPLICATE ID",IF(AND(L225&lt;&gt;"",L225&lt;&gt;"Yes",L225&lt;&gt;"No"),"CHECK ELIGIBILITY",IF(L225="No","INELIGIBLE","OK")))))))</x:f>
      </x:c>
    </x:row>
    <x:row r="226">
      <x:c r="A226" s="14"/>
      <x:c r="B226" s="14"/>
      <x:c r="C226" s="14"/>
      <x:c r="D226" s="14"/>
      <x:c r="E226" s="22"/>
      <x:c r="F226" s="22"/>
      <x:c r="G226" s="18" t="n">
        <x:f t="shared" si="24">E226-F226</x:f>
        <x:v>0</x:v>
      </x:c>
      <x:c r="H226" s="22"/>
      <x:c r="I226" s="18" t="n">
        <x:f t="shared" si="25">G226-H226</x:f>
        <x:v>0</x:v>
      </x:c>
      <x:c r="J226" s="23" t="n">
        <x:f t="shared" si="26">IF(G226=0,0,I226/G226)</x:f>
        <x:v>0</x:v>
      </x:c>
      <x:c r="K226" s="24"/>
      <x:c r="L226" s="14"/>
      <x:c r="M226" s="22"/>
      <x:c r="N226" s="25" t="str">
        <x:f t="shared" si="27">IF(O226="","",IF(O226="OK",IF(L226="No",0,(I226*$B$23)*IF(K226="",1,K226) + M226) ,0))</x:f>
      </x:c>
      <x:c r="O226" t="str">
        <x:f>IF(COUNTA(A226:F226,H226,K226:M226)=0,"",IF(OR(A226="",B226="",D226="",E226="",H226=""),"MISSING INFO",IF(OR(NOT(ISNUMBER(E226)),NOT(ISNUMBER(F226)),NOT(ISNUMBER(H226)),AND(K226&lt;&gt;"",NOT(ISNUMBER(K226))),AND(M226&lt;&gt;"",NOT(ISNUMBER(M226)))), "CHECK INPUTS",IF(OR(E226&lt;=0,F226&lt;0,F226&gt;E226,H226&lt;0,H226&gt;E226-F226,AND(K226&lt;&gt;"",OR(K226&lt;0,K226&gt;1)),AND(M226&lt;&gt;"",M226&gt;0)), "CHECK INPUTS",IF(COUNTIF($D$30:$D$229,D226)&gt;1,"DUPLICATE ID",IF(AND(L226&lt;&gt;"",L226&lt;&gt;"Yes",L226&lt;&gt;"No"),"CHECK ELIGIBILITY",IF(L226="No","INELIGIBLE","OK")))))))</x:f>
      </x:c>
    </x:row>
    <x:row r="227">
      <x:c r="A227" s="14"/>
      <x:c r="B227" s="14"/>
      <x:c r="C227" s="14"/>
      <x:c r="D227" s="14"/>
      <x:c r="E227" s="22"/>
      <x:c r="F227" s="22"/>
      <x:c r="G227" s="18" t="n">
        <x:f t="shared" si="24">E227-F227</x:f>
        <x:v>0</x:v>
      </x:c>
      <x:c r="H227" s="22"/>
      <x:c r="I227" s="18" t="n">
        <x:f t="shared" si="25">G227-H227</x:f>
        <x:v>0</x:v>
      </x:c>
      <x:c r="J227" s="23" t="n">
        <x:f t="shared" si="26">IF(G227=0,0,I227/G227)</x:f>
        <x:v>0</x:v>
      </x:c>
      <x:c r="K227" s="24"/>
      <x:c r="L227" s="14"/>
      <x:c r="M227" s="22"/>
      <x:c r="N227" s="25" t="str">
        <x:f t="shared" si="27">IF(O227="","",IF(O227="OK",IF(L227="No",0,(I227*$B$23)*IF(K227="",1,K227) + M227) ,0))</x:f>
      </x:c>
      <x:c r="O227" t="str">
        <x:f>IF(COUNTA(A227:F227,H227,K227:M227)=0,"",IF(OR(A227="",B227="",D227="",E227="",H227=""),"MISSING INFO",IF(OR(NOT(ISNUMBER(E227)),NOT(ISNUMBER(F227)),NOT(ISNUMBER(H227)),AND(K227&lt;&gt;"",NOT(ISNUMBER(K227))),AND(M227&lt;&gt;"",NOT(ISNUMBER(M227)))), "CHECK INPUTS",IF(OR(E227&lt;=0,F227&lt;0,F227&gt;E227,H227&lt;0,H227&gt;E227-F227,AND(K227&lt;&gt;"",OR(K227&lt;0,K227&gt;1)),AND(M227&lt;&gt;"",M227&gt;0)), "CHECK INPUTS",IF(COUNTIF($D$30:$D$229,D227)&gt;1,"DUPLICATE ID",IF(AND(L227&lt;&gt;"",L227&lt;&gt;"Yes",L227&lt;&gt;"No"),"CHECK ELIGIBILITY",IF(L227="No","INELIGIBLE","OK")))))))</x:f>
      </x:c>
    </x:row>
    <x:row r="228">
      <x:c r="A228" s="14"/>
      <x:c r="B228" s="14"/>
      <x:c r="C228" s="14"/>
      <x:c r="D228" s="14"/>
      <x:c r="E228" s="22"/>
      <x:c r="F228" s="22"/>
      <x:c r="G228" s="18" t="n">
        <x:f t="shared" si="24">E228-F228</x:f>
        <x:v>0</x:v>
      </x:c>
      <x:c r="H228" s="22"/>
      <x:c r="I228" s="18" t="n">
        <x:f t="shared" si="25">G228-H228</x:f>
        <x:v>0</x:v>
      </x:c>
      <x:c r="J228" s="23" t="n">
        <x:f t="shared" si="26">IF(G228=0,0,I228/G228)</x:f>
        <x:v>0</x:v>
      </x:c>
      <x:c r="K228" s="24"/>
      <x:c r="L228" s="14"/>
      <x:c r="M228" s="22"/>
      <x:c r="N228" s="25" t="str">
        <x:f t="shared" si="27">IF(O228="","",IF(O228="OK",IF(L228="No",0,(I228*$B$23)*IF(K228="",1,K228) + M228) ,0))</x:f>
      </x:c>
      <x:c r="O228" t="str">
        <x:f>IF(COUNTA(A228:F228,H228,K228:M228)=0,"",IF(OR(A228="",B228="",D228="",E228="",H228=""),"MISSING INFO",IF(OR(NOT(ISNUMBER(E228)),NOT(ISNUMBER(F228)),NOT(ISNUMBER(H228)),AND(K228&lt;&gt;"",NOT(ISNUMBER(K228))),AND(M228&lt;&gt;"",NOT(ISNUMBER(M228)))), "CHECK INPUTS",IF(OR(E228&lt;=0,F228&lt;0,F228&gt;E228,H228&lt;0,H228&gt;E228-F228,AND(K228&lt;&gt;"",OR(K228&lt;0,K228&gt;1)),AND(M228&lt;&gt;"",M228&gt;0)), "CHECK INPUTS",IF(COUNTIF($D$30:$D$229,D228)&gt;1,"DUPLICATE ID",IF(AND(L228&lt;&gt;"",L228&lt;&gt;"Yes",L228&lt;&gt;"No"),"CHECK ELIGIBILITY",IF(L228="No","INELIGIBLE","OK")))))))</x:f>
      </x:c>
    </x:row>
    <x:row r="229">
      <x:c r="A229" s="14"/>
      <x:c r="B229" s="14"/>
      <x:c r="C229" s="14"/>
      <x:c r="D229" s="14"/>
      <x:c r="E229" s="22"/>
      <x:c r="F229" s="22"/>
      <x:c r="G229" s="18" t="n">
        <x:f t="shared" si="24">E229-F229</x:f>
        <x:v>0</x:v>
      </x:c>
      <x:c r="H229" s="22"/>
      <x:c r="I229" s="18" t="n">
        <x:f t="shared" si="25">G229-H229</x:f>
        <x:v>0</x:v>
      </x:c>
      <x:c r="J229" s="23" t="n">
        <x:f t="shared" si="26">IF(G229=0,0,I229/G229)</x:f>
        <x:v>0</x:v>
      </x:c>
      <x:c r="K229" s="24"/>
      <x:c r="L229" s="14"/>
      <x:c r="M229" s="22"/>
      <x:c r="N229" s="25" t="str">
        <x:f t="shared" si="27">IF(O229="","",IF(O229="OK",IF(L229="No",0,(I229*$B$23)*IF(K229="",1,K229) + M229) ,0))</x:f>
      </x:c>
      <x:c r="O229" t="str">
        <x:f>IF(COUNTA(A229:F229,H229,K229:M229)=0,"",IF(OR(A229="",B229="",D229="",E229="",H229=""),"MISSING INFO",IF(OR(NOT(ISNUMBER(E229)),NOT(ISNUMBER(F229)),NOT(ISNUMBER(H229)),AND(K229&lt;&gt;"",NOT(ISNUMBER(K229))),AND(M229&lt;&gt;"",NOT(ISNUMBER(M229)))), "CHECK INPUTS",IF(OR(E229&lt;=0,F229&lt;0,F229&gt;E229,H229&lt;0,H229&gt;E229-F229,AND(K229&lt;&gt;"",OR(K229&lt;0,K229&gt;1)),AND(M229&lt;&gt;"",M229&gt;0)), "CHECK INPUTS",IF(COUNTIF($D$30:$D$229,D229)&gt;1,"DUPLICATE ID",IF(AND(L229&lt;&gt;"",L229&lt;&gt;"Yes",L229&lt;&gt;"No"),"CHECK ELIGIBILITY",IF(L229="No","INELIGIBLE","OK")))))))</x:f>
      </x:c>
    </x:row>
  </x:sheetData>
  <x:dataValidations count="3">
    <x:dataValidation type="list" allowBlank="1" sqref="L30 L31 L32 L33 L34 L35 L36 L37 L38 L39 L40 L41 L42 L43 L44 L45 L46 L47 L48 L49 L50 L51 L52 L53 L54 L55 L56 L57 L58 L59 L60 L61 L62 L63 L64 L65 L66 L67 L68 L69 L70 L71 L72 L73 L74 L75 L76 L77 L78 L79 L80 L81 L82 L83 L84 L85 L86 L87 L88 L89 L90 L91 L92 L93 L94 L95 L96 L97 L98 L99 L100 L101 L102 L103 L104 L105 L106 L107 L108 L109 L110 L111 L112 L113 L114 L115 L116 L117 L118 L119 L120 L121 L122 L123 L124 L125 L126 L127 L128 L129 L130 L131 L132 L133 L134 L135 L136 L137 L138 L139 L140 L141 L142 L143 L144 L145 L146 L147 L148 L149 L150 L151 L152 L153 L154 L155 L156 L157 L158 L159 L160 L161 L162 L163 L164 L165 L166 L167 L168 L169 L170 L171 L172 L173 L174 L175 L176 L177 L178 L179 L180 L181 L182 L183 L184 L185 L186 L187 L188 L189 L190 L191 L192 L193 L194 L195 L196 L197 L198 L199 L200 L201 L202 L203 L204 L205 L206 L207 L208 L209 L210 L211 L212 L213 L214 L215 L216 L217 L218 L219 L220 L221 L222 L223 L224 L225 L226 L227 L228 L229">
      <x:formula1>"Sí,No"</x:formula1>
    </x:dataValidation>
    <x:dataValidation type="decimal" operator="between" sqref="K30:K229">
      <x:formula1>0</x:formula1>
      <x:formula2>1</x:formula2>
    </x:dataValidation>
    <x:dataValidation type="list" sqref="L30:L229">
      <x:formula1>"Yes,No"</x:formula1>
    </x:dataValidation>
  </x:dataValidations>
  <x:pageMargins left="0.7" right="0.7" top="0.75" bottom="0.75" header="0.3" footer="0.3"/>
  <x:drawing xmlns:r="http://schemas.openxmlformats.org/officeDocument/2006/relationships" r:id="Raa043f6ff46a4017"/>
</x:worksheet>
</file>

<file path=xl/worksheets/sheet5.xml><?xml version="1.0" encoding="utf-8"?>
<x:worksheet xmlns:x="http://schemas.openxmlformats.org/spreadsheetml/2006/main">
  <x:sheetFormatPr baseColWidth="10" defaultColWidth="8.88671875" defaultRowHeight="14.399999618530273"/>
  <x:cols>
    <x:col min="1" max="1" width="49.6640625" style="2" customWidth="1"/>
    <x:col min="2" max="2" width="18" style="2" customWidth="1"/>
    <x:col min="3" max="3" width="14" style="2" customWidth="1"/>
    <x:col min="4" max="4" width="23" style="2" hidden="0" customWidth="1"/>
    <x:col min="5" max="5" width="29" style="2" hidden="0" customWidth="1"/>
    <x:col min="6" max="6" width="16" style="2" customWidth="1"/>
    <x:col min="7" max="7" width="18" style="2" customWidth="1"/>
    <x:col min="8" max="9" width="16" style="2" customWidth="1"/>
    <x:col min="10" max="10" width="12" style="2" customWidth="1"/>
    <x:col min="11" max="11" width="14" style="2" customWidth="1"/>
    <x:col min="12" max="12" width="20" style="2" customWidth="1"/>
    <x:col min="13" max="14" width="16" style="2" customWidth="1"/>
    <x:col min="15" max="16384" width="8.88671875" style="2" customWidth="0"/>
    <x:col min="15" max="15" width="24" hidden="0" customWidth="1"/>
  </x:cols>
  <x:sheetData>
    <x:row r="1" ht="21">
      <x:c r="A1" s="5" t="str">
        <x:v>Model 3 - Accelerators</x:v>
      </x:c>
      <x:c r="B1" s="13"/>
      <x:c r="C1" s="13"/>
      <x:c r="D1" s="13"/>
      <x:c r="E1" s="13"/>
      <x:c r="F1" s="13"/>
    </x:row>
    <x:row r="2">
      <x:c r="B2" s="13"/>
      <x:c r="C2" s="13"/>
      <x:c r="D2" s="13"/>
      <x:c r="E2" s="13"/>
      <x:c r="F2" s="13"/>
    </x:row>
    <x:row r="3" ht="15.600000381469727">
      <x:c r="A3" s="3" t="str">
        <x:v>Setup</x:v>
      </x:c>
      <x:c r="B3" s="13"/>
      <x:c r="C3" s="13"/>
      <x:c r="D3" s="13"/>
      <x:c r="E3" s="13"/>
      <x:c r="F3" s="13"/>
      <x:c r="G3" s="13"/>
      <x:c r="H3" s="13"/>
      <x:c r="I3" s="13"/>
    </x:row>
    <x:row r="4">
      <x:c r="A4" s="8" t="str">
        <x:v>Company / Business Unit</x:v>
      </x:c>
      <x:c r="B4" s="14"/>
      <x:c r="C4" s="13"/>
      <x:c r="D4" s="13"/>
      <x:c r="E4" s="13"/>
      <x:c r="F4" s="13"/>
      <x:c r="G4" s="13"/>
      <x:c r="H4" s="13"/>
      <x:c r="I4" s="13"/>
    </x:row>
    <x:row r="5">
      <x:c r="A5" s="8" t="str">
        <x:v>Period (month)</x:v>
      </x:c>
      <x:c r="B5" s="14"/>
      <x:c r="C5" s="13"/>
      <x:c r="D5" s="13"/>
      <x:c r="E5" s="13"/>
      <x:c r="F5" s="13"/>
      <x:c r="G5" s="13"/>
      <x:c r="H5" s="13"/>
      <x:c r="I5" s="13"/>
    </x:row>
    <x:row r="6">
      <x:c r="A6" s="8" t="str">
        <x:v>Currency</x:v>
      </x:c>
      <x:c r="B6" s="14"/>
      <x:c r="C6" s="13"/>
      <x:c r="D6" s="13"/>
      <x:c r="E6" s="13"/>
      <x:c r="F6" s="13"/>
      <x:c r="G6" s="13"/>
      <x:c r="H6" s="13"/>
      <x:c r="I6" s="13"/>
    </x:row>
    <x:row r="7" ht="28.799999237060547">
      <x:c r="A7" s="8" t="str">
        <x:v>Commission basis (Model 3)</x:v>
      </x:c>
      <x:c r="B7" s="14" t="str">
        <x:v>Sales</x:v>
      </x:c>
      <x:c r="C7" s="13"/>
      <x:c r="D7" s="13"/>
      <x:c r="E7" s="13"/>
      <x:c r="F7" s="13"/>
      <x:c r="G7" s="13"/>
      <x:c r="H7" s="13"/>
      <x:c r="I7" s="13"/>
    </x:row>
    <x:row r="8" ht="41.400001525878906">
      <x:c r="A8" s="9" t="str">
        <x:v>Recommended workflow: Pool → Parameters → Sales Log → CONTROL.</x:v>
      </x:c>
      <x:c r="B8" s="13"/>
      <x:c r="C8" s="13"/>
      <x:c r="D8" s="13"/>
      <x:c r="E8" s="13"/>
      <x:c r="F8" s="13"/>
      <x:c r="G8" s="13"/>
      <x:c r="H8" s="13"/>
      <x:c r="I8" s="13"/>
    </x:row>
    <x:row r="9">
      <x:c r="B9" s="13"/>
      <x:c r="C9" s="13"/>
      <x:c r="D9" s="13"/>
      <x:c r="E9" s="13"/>
      <x:c r="F9" s="13"/>
      <x:c r="G9" s="13"/>
      <x:c r="H9" s="13"/>
      <x:c r="I9" s="13"/>
    </x:row>
    <x:row r="10" ht="15.600000381469727">
      <x:c r="A10" s="3" t="str">
        <x:v>Commission Pool (limit)</x:v>
      </x:c>
      <x:c r="B10" s="13"/>
      <x:c r="C10" s="13"/>
      <x:c r="D10" s="15" t="str">
        <x:v>CONTROL</x:v>
      </x:c>
      <x:c r="E10" s="13"/>
      <x:c r="F10" s="13"/>
      <x:c r="G10" s="13"/>
      <x:c r="H10" s="13"/>
      <x:c r="I10" s="13"/>
    </x:row>
    <x:row r="11" ht="28.799999237060547">
      <x:c r="A11" s="8" t="str">
        <x:v>Total sales (excluding tax)</x:v>
      </x:c>
      <x:c r="B11" s="16">
        <x:v>100000</x:v>
      </x:c>
      <x:c r="C11" s="13"/>
      <x:c r="D11" s="17" t="str">
        <x:v>Total Commissions</x:v>
      </x:c>
      <x:c r="E11" s="18" t="n">
        <x:f>SUM($N$38:$N$237)</x:f>
        <x:v>3270</x:v>
      </x:c>
      <x:c r="F11" s="13"/>
      <x:c r="G11" s="13"/>
      <x:c r="H11" s="13"/>
      <x:c r="I11" s="13"/>
    </x:row>
    <x:row r="12">
      <x:c r="A12" s="8" t="str">
        <x:v>COGS / Total Cost</x:v>
      </x:c>
      <x:c r="B12" s="16">
        <x:v>65000</x:v>
      </x:c>
      <x:c r="C12" s="13"/>
      <x:c r="D12" s="17" t="str">
        <x:v>Payable Pool</x:v>
      </x:c>
      <x:c r="E12" s="18" t="n">
        <x:f>B20</x:f>
        <x:v>5000</x:v>
      </x:c>
      <x:c r="F12" s="13"/>
      <x:c r="G12" s="13"/>
      <x:c r="H12" s="13"/>
      <x:c r="I12" s="13"/>
    </x:row>
    <x:row r="13">
      <x:c r="A13" s="8" t="str">
        <x:v>Gross Profit</x:v>
      </x:c>
      <x:c r="B13" s="18" t="n">
        <x:f>B11-B12</x:f>
        <x:v>35000</x:v>
      </x:c>
      <x:c r="C13" s="13"/>
      <x:c r="D13" s="17" t="str">
        <x:v>Exceeds Pool?</x:v>
      </x:c>
      <x:c r="E13" s="19" t="str">
        <x:f>IF(E11&gt;E12,"YES — REVIEW","NO")</x:f>
        <x:v>NO</x:v>
      </x:c>
      <x:c r="F13" s="13"/>
      <x:c r="G13" s="13"/>
      <x:c r="H13" s="13"/>
      <x:c r="I13" s="13"/>
    </x:row>
    <x:row r="14">
      <x:c r="A14" s="8" t="str">
        <x:v>Variable Costs</x:v>
      </x:c>
      <x:c r="B14" s="16">
        <x:v>3000</x:v>
      </x:c>
      <x:c r="C14" s="13"/>
      <x:c r="D14" s="13" t="str">
        <x:v>Input checks</x:v>
      </x:c>
      <x:c r="E14" s="13" t="n">
        <x:f>COUNTIF(O38:O237,"MISSING INFO")+COUNTIF(O38:O237,"CHECK INPUTS")+COUNTIF(O38:O237,"DUPLICATE ID")+COUNTIF(O38:O237,"CHECK ELIGIBILITY")</x:f>
        <x:v>0</x:v>
      </x:c>
      <x:c r="F14" s="13"/>
      <x:c r="G14" s="13"/>
      <x:c r="H14" s="13"/>
      <x:c r="I14" s="13"/>
    </x:row>
    <x:row r="15">
      <x:c r="A15" s="8" t="str">
        <x:v>Allocated Fixed Costs</x:v>
      </x:c>
      <x:c r="B15" s="16">
        <x:v>25000</x:v>
      </x:c>
      <x:c r="C15" s="13"/>
      <x:c r="D15" s="13" t="str">
        <x:v>Blocked / ineligible</x:v>
      </x:c>
      <x:c r="E15" s="13" t="n">
        <x:f>COUNTIF(O38:O237,"INELIGIBLE")</x:f>
        <x:v>0</x:v>
      </x:c>
      <x:c r="F15" s="13"/>
      <x:c r="G15" s="13"/>
      <x:c r="H15" s="13"/>
      <x:c r="I15" s="13"/>
    </x:row>
    <x:row r="16">
      <x:c r="A16" s="8" t="str">
        <x:v>Target Profit</x:v>
      </x:c>
      <x:c r="B16" s="16">
        <x:v>2000</x:v>
      </x:c>
      <x:c r="C16" s="13"/>
      <x:c r="D16" s="13" t="str">
        <x:v>Plan status</x:v>
      </x:c>
      <x:c r="E16" s="13" t="str">
        <x:f>IF(OR(OR(NOT(ISNUMBER(B11)),NOT(ISNUMBER(B12)),NOT(ISNUMBER(B14)),NOT(ISNUMBER(B15)),NOT(ISNUMBER(B16)),MIN(B11,B12,B14,B15,B16)&lt;0),OR(AND(B18&lt;&gt;"",OR(NOT(ISNUMBER(B18)),B18&lt;0,B18&gt;1)),AND(B19&lt;&gt;"",OR(NOT(ISNUMBER(B19)),B19&lt;0,B19&gt;1))),B17&lt;0,OR(AND(B7&lt;&gt;"Sales",B7&lt;&gt;"Margin"),NOT(ISNUMBER(B23)),B23&lt;=0,COUNT(A30:A33)&lt;&gt;4,COUNT(B30:B33)&lt;&gt;4,A30&lt;&gt;0,A31&lt;=A30,A32&lt;=A31,A33&lt;=A32,MIN(B30:B33)&lt;0,MAX(B30:B33)&gt;1, B31&lt;B30,B32&lt;B31,B33&lt;B32),E14&gt;0),"REVIEW — DO NOT PAY",IF(E11&gt;E12,"EXCEEDS POOL — DO NOT PAY","READY FOR REVIEW"))</x:f>
        <x:v>READY FOR REVIEW</x:v>
      </x:c>
      <x:c r="F16" s="13"/>
      <x:c r="G16" s="13"/>
      <x:c r="H16" s="13"/>
      <x:c r="I16" s="13"/>
    </x:row>
    <x:row r="17">
      <x:c r="A17" s="8" t="str">
        <x:v>Available Pool</x:v>
      </x:c>
      <x:c r="B17" s="18" t="n">
        <x:f>B13-B14-(B15+B16)</x:f>
        <x:v>5000</x:v>
      </x:c>
      <x:c r="C17" s="13"/>
      <x:c r="D17" s="13"/>
      <x:c r="E17" s="13"/>
      <x:c r="F17" s="13"/>
      <x:c r="G17" s="13"/>
      <x:c r="H17" s="13"/>
      <x:c r="I17" s="13"/>
    </x:row>
    <x:row r="18" ht="28.799999237060547">
      <x:c r="A18" s="8" t="str">
        <x:v>Collected in period (B2B) %</x:v>
      </x:c>
      <x:c r="B18" s="20">
        <x:v>1</x:v>
      </x:c>
      <x:c r="C18" s="13"/>
      <x:c r="D18" s="13"/>
      <x:c r="E18" s="13"/>
      <x:c r="F18" s="13"/>
      <x:c r="G18" s="13"/>
      <x:c r="H18" s="13"/>
      <x:c r="I18" s="13"/>
    </x:row>
    <x:row r="19" ht="28.799999237060547">
      <x:c r="A19" s="8" t="str">
        <x:v>Eligible after X days (subscriptions) %</x:v>
      </x:c>
      <x:c r="B19" s="20">
        <x:v>1</x:v>
      </x:c>
      <x:c r="C19" s="13"/>
      <x:c r="D19" s="13"/>
      <x:c r="E19" s="13"/>
      <x:c r="F19" s="13"/>
      <x:c r="G19" s="13"/>
      <x:c r="H19" s="13"/>
      <x:c r="I19" s="13"/>
    </x:row>
    <x:row r="20" ht="28.799999237060547">
      <x:c r="A20" s="8" t="str">
        <x:v>Payable Pool (after controls)</x:v>
      </x:c>
      <x:c r="B20" s="21" t="n">
        <x:f>B17*IF(B18="",1,B18)*IF(B19="",1,B19)</x:f>
        <x:v>5000</x:v>
      </x:c>
      <x:c r="C20" s="13"/>
      <x:c r="D20" s="13"/>
      <x:c r="E20" s="13"/>
      <x:c r="F20" s="13"/>
      <x:c r="G20" s="13"/>
      <x:c r="H20" s="13"/>
      <x:c r="I20" s="13"/>
    </x:row>
    <x:row r="21">
      <x:c r="B21" s="13"/>
      <x:c r="C21" s="13"/>
      <x:c r="D21" s="13"/>
      <x:c r="E21" s="13"/>
      <x:c r="F21" s="13"/>
      <x:c r="G21" s="13"/>
      <x:c r="H21" s="13"/>
      <x:c r="I21" s="13"/>
    </x:row>
    <x:row r="22" ht="15.600000381469727">
      <x:c r="A22" s="3" t="str">
        <x:v>Model Parameters</x:v>
      </x:c>
      <x:c r="B22" s="13"/>
      <x:c r="C22" s="13"/>
      <x:c r="D22" s="13"/>
      <x:c r="E22" s="13"/>
      <x:c r="F22" s="13"/>
      <x:c r="G22" s="13"/>
      <x:c r="H22" s="13"/>
      <x:c r="I22" s="13"/>
    </x:row>
    <x:row r="23" ht="28.799999237060547">
      <x:c r="A23" s="8" t="str">
        <x:v>Target for the period (chosen basis)</x:v>
      </x:c>
      <x:c r="B23" s="16">
        <x:v>30000</x:v>
      </x:c>
      <x:c r="C23" s="13"/>
      <x:c r="D23" s="13"/>
      <x:c r="E23" s="13"/>
      <x:c r="F23" s="13"/>
      <x:c r="G23" s="13"/>
      <x:c r="H23" s="13"/>
      <x:c r="I23" s="13"/>
    </x:row>
    <x:row r="24" ht="28.799999237060547">
      <x:c r="A24" s="8" t="str">
        <x:v>Actual attainment base (automatic)</x:v>
      </x:c>
      <x:c r="B24" s="18" t="n">
        <x:f>IF($B$7="Margin",SUM($I$38:$I$237),SUM($G$38:$G$237))</x:f>
        <x:v>36000</x:v>
      </x:c>
      <x:c r="C24" s="13"/>
      <x:c r="D24" s="13"/>
      <x:c r="E24" s="13"/>
      <x:c r="F24" s="13"/>
      <x:c r="G24" s="13"/>
      <x:c r="H24" s="13"/>
      <x:c r="I24" s="13"/>
    </x:row>
    <x:row r="25" ht="28.799999237060547">
      <x:c r="A25" s="8" t="str">
        <x:v>Target attainment %</x:v>
      </x:c>
      <x:c r="B25" s="23" t="n">
        <x:f>IF(B23=0,0,B24/B23)</x:f>
        <x:v>1.2</x:v>
      </x:c>
      <x:c r="C25" s="13"/>
      <x:c r="D25" s="13"/>
      <x:c r="E25" s="13"/>
      <x:c r="F25" s="13"/>
      <x:c r="G25" s="13"/>
      <x:c r="H25" s="13"/>
      <x:c r="I25" s="13"/>
    </x:row>
    <x:row r="26" ht="28.799999237060547">
      <x:c r="A26" s="8" t="str">
        <x:v>Applied commission % (tier)</x:v>
      </x:c>
      <x:c r="B26" s="23" t="n">
        <x:f>IFERROR(LOOKUP(B25,$A$30:$A$33,$B$30:$B$33),0)</x:f>
        <x:v>0.1</x:v>
      </x:c>
      <x:c r="C26" s="13"/>
      <x:c r="D26" s="13"/>
      <x:c r="E26" s="13"/>
      <x:c r="F26" s="13"/>
      <x:c r="G26" s="13"/>
      <x:c r="H26" s="13"/>
      <x:c r="I26" s="13"/>
    </x:row>
    <x:row r="27">
      <x:c r="A27" t="str">
        <x:v>Credit notes reduce sales in the current period. Clawbacks reverse previously paid commissions in a later period.</x:v>
      </x:c>
      <x:c r="B27" s="13"/>
      <x:c r="C27" s="13"/>
      <x:c r="D27" s="13"/>
      <x:c r="E27" s="13"/>
      <x:c r="F27" s="13"/>
      <x:c r="G27" s="13"/>
      <x:c r="H27" s="13"/>
      <x:c r="I27" s="13"/>
    </x:row>
    <x:row r="28">
      <x:c r="A28" s="11" t="str">
        <x:v>Attainment thresholds → commission rates</x:v>
      </x:c>
      <x:c r="B28" s="13"/>
      <x:c r="C28" s="13"/>
      <x:c r="D28" s="13"/>
      <x:c r="E28" s="13"/>
      <x:c r="F28" s="13"/>
      <x:c r="G28" s="13"/>
      <x:c r="H28" s="13"/>
      <x:c r="I28" s="13"/>
    </x:row>
    <x:row r="29">
      <x:c r="A29" s="12" t="str">
        <x:v>Attainment from</x:v>
      </x:c>
      <x:c r="B29" s="29" t="str">
        <x:v>Commission %</x:v>
      </x:c>
      <x:c r="C29" s="13"/>
      <x:c r="D29" s="13"/>
      <x:c r="E29" s="13"/>
      <x:c r="F29" s="13"/>
      <x:c r="G29" s="13"/>
      <x:c r="H29" s="13"/>
      <x:c r="I29" s="13"/>
    </x:row>
    <x:row r="30">
      <x:c r="A30" s="10">
        <x:v>0</x:v>
      </x:c>
      <x:c r="B30" s="20">
        <x:v>0</x:v>
      </x:c>
      <x:c r="C30" s="13"/>
      <x:c r="D30" s="13"/>
      <x:c r="E30" s="13"/>
      <x:c r="F30" s="13"/>
      <x:c r="G30" s="13"/>
      <x:c r="H30" s="13"/>
      <x:c r="I30" s="13"/>
    </x:row>
    <x:row r="31">
      <x:c r="A31" s="10">
        <x:v>0.8</x:v>
      </x:c>
      <x:c r="B31" s="20">
        <x:v>0.05</x:v>
      </x:c>
      <x:c r="C31" s="13"/>
      <x:c r="D31" s="13"/>
      <x:c r="E31" s="13"/>
      <x:c r="F31" s="13"/>
      <x:c r="G31" s="13"/>
      <x:c r="H31" s="13"/>
      <x:c r="I31" s="13"/>
    </x:row>
    <x:row r="32">
      <x:c r="A32" s="10">
        <x:v>1</x:v>
      </x:c>
      <x:c r="B32" s="20">
        <x:v>0.08</x:v>
      </x:c>
      <x:c r="C32" s="13"/>
      <x:c r="D32" s="13"/>
      <x:c r="E32" s="13"/>
      <x:c r="F32" s="13"/>
      <x:c r="G32" s="13"/>
      <x:c r="H32" s="13"/>
      <x:c r="I32" s="13"/>
    </x:row>
    <x:row r="33">
      <x:c r="A33" s="10">
        <x:v>1.2</x:v>
      </x:c>
      <x:c r="B33" s="20">
        <x:v>0.1</x:v>
      </x:c>
      <x:c r="C33" s="13"/>
      <x:c r="D33" s="13"/>
      <x:c r="E33" s="13"/>
      <x:c r="F33" s="13"/>
      <x:c r="G33" s="13"/>
      <x:c r="H33" s="13"/>
      <x:c r="I33" s="13"/>
    </x:row>
    <x:row r="34" ht="15.600000381469727">
      <x:c r="A34" s="3" t="str">
        <x:v>Sales Log — one row per sale, order or invoice</x:v>
      </x:c>
      <x:c r="B34" s="13"/>
      <x:c r="C34" s="13"/>
      <x:c r="D34" s="13"/>
      <x:c r="E34" s="13"/>
      <x:c r="F34" s="13"/>
      <x:c r="G34" s="13"/>
      <x:c r="H34" s="13"/>
      <x:c r="I34" s="13"/>
    </x:row>
    <x:row r="35" ht="55.20000076293945">
      <x:c r="A35" s="9" t="str">
        <x:v>Tip: Nota de crédito descuenta la base. Clawback adjustment descuenta Commission en el siguiente corte.</x:v>
      </x:c>
      <x:c r="B35" s="13"/>
      <x:c r="C35" s="13"/>
      <x:c r="D35" s="13"/>
      <x:c r="E35" s="13"/>
      <x:c r="F35" s="13"/>
      <x:c r="G35" s="13"/>
      <x:c r="H35" s="13"/>
      <x:c r="I35" s="13"/>
    </x:row>
    <x:row r="37" ht="28.799999237060547">
      <x:c r="A37" s="6" t="str">
        <x:v>Date</x:v>
      </x:c>
      <x:c r="B37" s="6" t="str">
        <x:v>Sales Rep</x:v>
      </x:c>
      <x:c r="C37" s="6" t="str">
        <x:v>Channel</x:v>
      </x:c>
      <x:c r="D37" s="6" t="str">
        <x:v>Transaction ID</x:v>
      </x:c>
      <x:c r="E37" s="6" t="str">
        <x:v>Net Sales</x:v>
      </x:c>
      <x:c r="F37" s="6" t="str">
        <x:v>Credit Note</x:v>
      </x:c>
      <x:c r="G37" s="6" t="str">
        <x:v>Commissionable Sales</x:v>
      </x:c>
      <x:c r="H37" s="6" t="str">
        <x:v>COGS</x:v>
      </x:c>
      <x:c r="I37" s="6" t="str">
        <x:v>Gross Margin</x:v>
      </x:c>
      <x:c r="J37" s="6" t="str">
        <x:v>Margin %</x:v>
      </x:c>
      <x:c r="K37" s="6" t="str">
        <x:v>% Collected (B2B)</x:v>
      </x:c>
      <x:c r="L37" s="6" t="str">
        <x:v>Active after X days (Yes/No)</x:v>
      </x:c>
      <x:c r="M37" s="6" t="str">
        <x:v>Clawback Adjustment</x:v>
      </x:c>
      <x:c r="N37" s="6" t="str">
        <x:v>Commission</x:v>
      </x:c>
      <x:c r="O37" t="str">
        <x:v>Validation / Action</x:v>
      </x:c>
    </x:row>
    <x:row r="38">
      <x:c r="A38" s="14" t="s">
        <x:v>0</x:v>
      </x:c>
      <x:c r="B38" s="14" t="str">
        <x:v>V001 - Ana Perez</x:v>
      </x:c>
      <x:c r="C38" s="14" t="str">
        <x:v>B2B</x:v>
      </x:c>
      <x:c r="D38" s="14" t="s">
        <x:v>9</x:v>
      </x:c>
      <x:c r="E38" s="22">
        <x:v>12000</x:v>
      </x:c>
      <x:c r="F38" s="22">
        <x:v>0</x:v>
      </x:c>
      <x:c r="G38" s="18" t="n">
        <x:f t="shared" ref="G38:G69" si="0">E38-F38</x:f>
        <x:v>12000</x:v>
      </x:c>
      <x:c r="H38" s="22">
        <x:v>8000</x:v>
      </x:c>
      <x:c r="I38" s="18" t="n">
        <x:f t="shared" ref="I38:I69" si="1">G38-H38</x:f>
        <x:v>4000</x:v>
      </x:c>
      <x:c r="J38" s="23" t="n">
        <x:f t="shared" ref="J38:J69" si="2">IF(G38=0,0,I38/G38)</x:f>
        <x:v>0.3333333333333333</x:v>
      </x:c>
      <x:c r="K38" s="24">
        <x:v>0.8</x:v>
      </x:c>
      <x:c r="L38" s="14" t="str">
        <x:v>Yes</x:v>
      </x:c>
      <x:c r="M38" s="22">
        <x:v>0</x:v>
      </x:c>
      <x:c r="N38" s="25" t="n">
        <x:f t="shared" ref="N38:N69" si="3">IF(O38="","",IF(O38="OK",IF(L38="No",0,IF($B$7="Margin",I38,G38)*$B$26*IF(K38="",1,K38) + M38) ,0))</x:f>
        <x:v>960</x:v>
      </x:c>
      <x:c r="O38" t="str">
        <x:f>IF(COUNTA(A38:F38,H38,K38:M38)=0,"",IF(OR(A38="",B38="",D38="",E38="",H38=""),"MISSING INFO",IF(OR(NOT(ISNUMBER(E38)),NOT(ISNUMBER(F38)),NOT(ISNUMBER(H38)),AND(K38&lt;&gt;"",NOT(ISNUMBER(K38))),AND(M38&lt;&gt;"",NOT(ISNUMBER(M38)))), "CHECK INPUTS",IF(OR(E38&lt;=0,F38&lt;0,F38&gt;E38,H38&lt;0,H38&gt;E38-F38,AND(K38&lt;&gt;"",OR(K38&lt;0,K38&gt;1)),AND(M38&lt;&gt;"",M38&gt;0)), "CHECK INPUTS",IF(COUNTIF($D$38:$D$237,D38)&gt;1,"DUPLICATE ID",IF(AND(L38&lt;&gt;"",L38&lt;&gt;"Yes",L38&lt;&gt;"No"),"CHECK ELIGIBILITY",IF(L38="No","INELIGIBLE","OK")))))))</x:f>
        <x:v>OK</x:v>
      </x:c>
    </x:row>
    <x:row r="39">
      <x:c r="A39" s="14" t="s">
        <x:v>10</x:v>
      </x:c>
      <x:c r="B39" s="14" t="str">
        <x:v>V001 - Ana Perez</x:v>
      </x:c>
      <x:c r="C39" s="14" t="str">
        <x:v>B2B</x:v>
      </x:c>
      <x:c r="D39" s="14" t="s">
        <x:v>11</x:v>
      </x:c>
      <x:c r="E39" s="22">
        <x:v>9000</x:v>
      </x:c>
      <x:c r="F39" s="22">
        <x:v>0</x:v>
      </x:c>
      <x:c r="G39" s="18" t="n">
        <x:f t="shared" si="0">E39-F39</x:f>
        <x:v>9000</x:v>
      </x:c>
      <x:c r="H39" s="22">
        <x:v>6500</x:v>
      </x:c>
      <x:c r="I39" s="18" t="n">
        <x:f t="shared" si="1">G39-H39</x:f>
        <x:v>2500</x:v>
      </x:c>
      <x:c r="J39" s="23" t="n">
        <x:f t="shared" si="2">IF(G39=0,0,I39/G39)</x:f>
        <x:v>0.2777777777777778</x:v>
      </x:c>
      <x:c r="K39" s="24">
        <x:v>0.9</x:v>
      </x:c>
      <x:c r="L39" s="14" t="str">
        <x:v>Yes</x:v>
      </x:c>
      <x:c r="M39" s="22">
        <x:v>0</x:v>
      </x:c>
      <x:c r="N39" s="25" t="n">
        <x:f>IF(O39="","",IF(O39="OK",IF(L39="No",0,IF($B$7="Margin",I39,G39)*$B$26*IF(K39="",1,K39) + M39) ,0))</x:f>
        <x:v>810</x:v>
      </x:c>
      <x:c r="O39" t="str">
        <x:f>IF(COUNTA(A39:F39,H39,K39:M39)=0,"",IF(OR(A39="",B39="",D39="",E39="",H39=""),"MISSING INFO",IF(OR(NOT(ISNUMBER(E39)),NOT(ISNUMBER(F39)),NOT(ISNUMBER(H39)),AND(K39&lt;&gt;"",NOT(ISNUMBER(K39))),AND(M39&lt;&gt;"",NOT(ISNUMBER(M39)))), "CHECK INPUTS",IF(OR(E39&lt;=0,F39&lt;0,F39&gt;E39,H39&lt;0,H39&gt;E39-F39,AND(K39&lt;&gt;"",OR(K39&lt;0,K39&gt;1)),AND(M39&lt;&gt;"",M39&gt;0)), "CHECK INPUTS",IF(COUNTIF($D$38:$D$237,D39)&gt;1,"DUPLICATE ID",IF(AND(L39&lt;&gt;"",L39&lt;&gt;"Yes",L39&lt;&gt;"No"),"CHECK ELIGIBILITY",IF(L39="No","INELIGIBLE","OK")))))))</x:f>
        <x:v>OK</x:v>
      </x:c>
    </x:row>
    <x:row r="40">
      <x:c r="A40" s="14" t="s">
        <x:v>12</x:v>
      </x:c>
      <x:c r="B40" s="14" t="str">
        <x:v>V002 - Luis Gomez</x:v>
      </x:c>
      <x:c r="C40" s="14" t="str">
        <x:v>B2B</x:v>
      </x:c>
      <x:c r="D40" s="14" t="s">
        <x:v>13</x:v>
      </x:c>
      <x:c r="E40" s="22">
        <x:v>15000</x:v>
      </x:c>
      <x:c r="F40" s="22">
        <x:v>0</x:v>
      </x:c>
      <x:c r="G40" s="18" t="n">
        <x:f t="shared" si="0">E40-F40</x:f>
        <x:v>15000</x:v>
      </x:c>
      <x:c r="H40" s="22">
        <x:v>10000</x:v>
      </x:c>
      <x:c r="I40" s="18" t="n">
        <x:f t="shared" si="1">G40-H40</x:f>
        <x:v>5000</x:v>
      </x:c>
      <x:c r="J40" s="23" t="n">
        <x:f t="shared" si="2">IF(G40=0,0,I40/G40)</x:f>
        <x:v>0.3333333333333333</x:v>
      </x:c>
      <x:c r="K40" s="24">
        <x:v>1</x:v>
      </x:c>
      <x:c r="L40" s="14" t="str">
        <x:v>Yes</x:v>
      </x:c>
      <x:c r="M40" s="22">
        <x:v>0</x:v>
      </x:c>
      <x:c r="N40" s="25" t="n">
        <x:f t="shared" si="3">IF(O40="","",IF(O40="OK",IF(L40="No",0,IF($B$7="Margin",I40,G40)*$B$26*IF(K40="",1,K40) + M40) ,0))</x:f>
        <x:v>1500</x:v>
      </x:c>
      <x:c r="O40" t="str">
        <x:f>IF(COUNTA(A40:F40,H40,K40:M40)=0,"",IF(OR(A40="",B40="",D40="",E40="",H40=""),"MISSING INFO",IF(OR(NOT(ISNUMBER(E40)),NOT(ISNUMBER(F40)),NOT(ISNUMBER(H40)),AND(K40&lt;&gt;"",NOT(ISNUMBER(K40))),AND(M40&lt;&gt;"",NOT(ISNUMBER(M40)))), "CHECK INPUTS",IF(OR(E40&lt;=0,F40&lt;0,F40&gt;E40,H40&lt;0,H40&gt;E40-F40,AND(K40&lt;&gt;"",OR(K40&lt;0,K40&gt;1)),AND(M40&lt;&gt;"",M40&gt;0)), "CHECK INPUTS",IF(COUNTIF($D$38:$D$237,D40)&gt;1,"DUPLICATE ID",IF(AND(L40&lt;&gt;"",L40&lt;&gt;"Yes",L40&lt;&gt;"No"),"CHECK ELIGIBILITY",IF(L40="No","INELIGIBLE","OK")))))))</x:f>
        <x:v>OK</x:v>
      </x:c>
    </x:row>
    <x:row r="41">
      <x:c r="A41" s="14"/>
      <x:c r="B41" s="14"/>
      <x:c r="C41" s="14"/>
      <x:c r="D41" s="14"/>
      <x:c r="E41" s="22"/>
      <x:c r="F41" s="22"/>
      <x:c r="G41" s="18" t="n">
        <x:f t="shared" si="0">E41-F41</x:f>
        <x:v>0</x:v>
      </x:c>
      <x:c r="H41" s="22"/>
      <x:c r="I41" s="18" t="n">
        <x:f t="shared" si="1">G41-H41</x:f>
        <x:v>0</x:v>
      </x:c>
      <x:c r="J41" s="23" t="n">
        <x:f t="shared" si="2">IF(G41=0,0,I41/G41)</x:f>
        <x:v>0</x:v>
      </x:c>
      <x:c r="K41" s="24"/>
      <x:c r="L41" s="14"/>
      <x:c r="M41" s="22"/>
      <x:c r="N41" s="25" t="str">
        <x:f t="shared" si="3">IF(O41="","",IF(O41="OK",IF(L41="No",0,IF($B$7="Margin",I41,G41)*$B$26*IF(K41="",1,K41) + M41) ,0))</x:f>
      </x:c>
      <x:c r="O41" t="str">
        <x:f>IF(COUNTA(A41:F41,H41,K41:M41)=0,"",IF(OR(A41="",B41="",D41="",E41="",H41=""),"MISSING INFO",IF(OR(NOT(ISNUMBER(E41)),NOT(ISNUMBER(F41)),NOT(ISNUMBER(H41)),AND(K41&lt;&gt;"",NOT(ISNUMBER(K41))),AND(M41&lt;&gt;"",NOT(ISNUMBER(M41)))), "CHECK INPUTS",IF(OR(E41&lt;=0,F41&lt;0,F41&gt;E41,H41&lt;0,H41&gt;E41-F41,AND(K41&lt;&gt;"",OR(K41&lt;0,K41&gt;1)),AND(M41&lt;&gt;"",M41&gt;0)), "CHECK INPUTS",IF(COUNTIF($D$38:$D$237,D41)&gt;1,"DUPLICATE ID",IF(AND(L41&lt;&gt;"",L41&lt;&gt;"Yes",L41&lt;&gt;"No"),"CHECK ELIGIBILITY",IF(L41="No","INELIGIBLE","OK")))))))</x:f>
      </x:c>
    </x:row>
    <x:row r="42">
      <x:c r="A42" s="14"/>
      <x:c r="B42" s="14"/>
      <x:c r="C42" s="14"/>
      <x:c r="D42" s="14"/>
      <x:c r="E42" s="22"/>
      <x:c r="F42" s="22"/>
      <x:c r="G42" s="18" t="n">
        <x:f t="shared" si="0">E42-F42</x:f>
        <x:v>0</x:v>
      </x:c>
      <x:c r="H42" s="22"/>
      <x:c r="I42" s="18" t="n">
        <x:f t="shared" si="1">G42-H42</x:f>
        <x:v>0</x:v>
      </x:c>
      <x:c r="J42" s="23" t="n">
        <x:f t="shared" si="2">IF(G42=0,0,I42/G42)</x:f>
        <x:v>0</x:v>
      </x:c>
      <x:c r="K42" s="24"/>
      <x:c r="L42" s="14"/>
      <x:c r="M42" s="22"/>
      <x:c r="N42" s="25" t="str">
        <x:f t="shared" si="3">IF(O42="","",IF(O42="OK",IF(L42="No",0,IF($B$7="Margin",I42,G42)*$B$26*IF(K42="",1,K42) + M42) ,0))</x:f>
      </x:c>
      <x:c r="O42" t="str">
        <x:f>IF(COUNTA(A42:F42,H42,K42:M42)=0,"",IF(OR(A42="",B42="",D42="",E42="",H42=""),"MISSING INFO",IF(OR(NOT(ISNUMBER(E42)),NOT(ISNUMBER(F42)),NOT(ISNUMBER(H42)),AND(K42&lt;&gt;"",NOT(ISNUMBER(K42))),AND(M42&lt;&gt;"",NOT(ISNUMBER(M42)))), "CHECK INPUTS",IF(OR(E42&lt;=0,F42&lt;0,F42&gt;E42,H42&lt;0,H42&gt;E42-F42,AND(K42&lt;&gt;"",OR(K42&lt;0,K42&gt;1)),AND(M42&lt;&gt;"",M42&gt;0)), "CHECK INPUTS",IF(COUNTIF($D$38:$D$237,D42)&gt;1,"DUPLICATE ID",IF(AND(L42&lt;&gt;"",L42&lt;&gt;"Yes",L42&lt;&gt;"No"),"CHECK ELIGIBILITY",IF(L42="No","INELIGIBLE","OK")))))))</x:f>
      </x:c>
    </x:row>
    <x:row r="43">
      <x:c r="A43" s="14"/>
      <x:c r="B43" s="14"/>
      <x:c r="C43" s="14"/>
      <x:c r="D43" s="14"/>
      <x:c r="E43" s="22"/>
      <x:c r="F43" s="22"/>
      <x:c r="G43" s="18" t="n">
        <x:f t="shared" si="0">E43-F43</x:f>
        <x:v>0</x:v>
      </x:c>
      <x:c r="H43" s="22"/>
      <x:c r="I43" s="18" t="n">
        <x:f t="shared" si="1">G43-H43</x:f>
        <x:v>0</x:v>
      </x:c>
      <x:c r="J43" s="23" t="n">
        <x:f t="shared" si="2">IF(G43=0,0,I43/G43)</x:f>
        <x:v>0</x:v>
      </x:c>
      <x:c r="K43" s="24"/>
      <x:c r="L43" s="14"/>
      <x:c r="M43" s="22"/>
      <x:c r="N43" s="25" t="str">
        <x:f t="shared" si="3">IF(O43="","",IF(O43="OK",IF(L43="No",0,IF($B$7="Margin",I43,G43)*$B$26*IF(K43="",1,K43) + M43) ,0))</x:f>
      </x:c>
      <x:c r="O43" t="str">
        <x:f>IF(COUNTA(A43:F43,H43,K43:M43)=0,"",IF(OR(A43="",B43="",D43="",E43="",H43=""),"MISSING INFO",IF(OR(NOT(ISNUMBER(E43)),NOT(ISNUMBER(F43)),NOT(ISNUMBER(H43)),AND(K43&lt;&gt;"",NOT(ISNUMBER(K43))),AND(M43&lt;&gt;"",NOT(ISNUMBER(M43)))), "CHECK INPUTS",IF(OR(E43&lt;=0,F43&lt;0,F43&gt;E43,H43&lt;0,H43&gt;E43-F43,AND(K43&lt;&gt;"",OR(K43&lt;0,K43&gt;1)),AND(M43&lt;&gt;"",M43&gt;0)), "CHECK INPUTS",IF(COUNTIF($D$38:$D$237,D43)&gt;1,"DUPLICATE ID",IF(AND(L43&lt;&gt;"",L43&lt;&gt;"Yes",L43&lt;&gt;"No"),"CHECK ELIGIBILITY",IF(L43="No","INELIGIBLE","OK")))))))</x:f>
      </x:c>
    </x:row>
    <x:row r="44">
      <x:c r="A44" s="14"/>
      <x:c r="B44" s="14"/>
      <x:c r="C44" s="14"/>
      <x:c r="D44" s="14"/>
      <x:c r="E44" s="22"/>
      <x:c r="F44" s="22"/>
      <x:c r="G44" s="18" t="n">
        <x:f t="shared" si="0">E44-F44</x:f>
        <x:v>0</x:v>
      </x:c>
      <x:c r="H44" s="22"/>
      <x:c r="I44" s="18" t="n">
        <x:f t="shared" si="1">G44-H44</x:f>
        <x:v>0</x:v>
      </x:c>
      <x:c r="J44" s="23" t="n">
        <x:f t="shared" si="2">IF(G44=0,0,I44/G44)</x:f>
        <x:v>0</x:v>
      </x:c>
      <x:c r="K44" s="24"/>
      <x:c r="L44" s="14"/>
      <x:c r="M44" s="22"/>
      <x:c r="N44" s="25" t="str">
        <x:f t="shared" si="3">IF(O44="","",IF(O44="OK",IF(L44="No",0,IF($B$7="Margin",I44,G44)*$B$26*IF(K44="",1,K44) + M44) ,0))</x:f>
      </x:c>
      <x:c r="O44" t="str">
        <x:f>IF(COUNTA(A44:F44,H44,K44:M44)=0,"",IF(OR(A44="",B44="",D44="",E44="",H44=""),"MISSING INFO",IF(OR(NOT(ISNUMBER(E44)),NOT(ISNUMBER(F44)),NOT(ISNUMBER(H44)),AND(K44&lt;&gt;"",NOT(ISNUMBER(K44))),AND(M44&lt;&gt;"",NOT(ISNUMBER(M44)))), "CHECK INPUTS",IF(OR(E44&lt;=0,F44&lt;0,F44&gt;E44,H44&lt;0,H44&gt;E44-F44,AND(K44&lt;&gt;"",OR(K44&lt;0,K44&gt;1)),AND(M44&lt;&gt;"",M44&gt;0)), "CHECK INPUTS",IF(COUNTIF($D$38:$D$237,D44)&gt;1,"DUPLICATE ID",IF(AND(L44&lt;&gt;"",L44&lt;&gt;"Yes",L44&lt;&gt;"No"),"CHECK ELIGIBILITY",IF(L44="No","INELIGIBLE","OK")))))))</x:f>
      </x:c>
    </x:row>
    <x:row r="45">
      <x:c r="A45" s="14"/>
      <x:c r="B45" s="14"/>
      <x:c r="C45" s="14"/>
      <x:c r="D45" s="14"/>
      <x:c r="E45" s="22"/>
      <x:c r="F45" s="22"/>
      <x:c r="G45" s="18" t="n">
        <x:f t="shared" si="0">E45-F45</x:f>
        <x:v>0</x:v>
      </x:c>
      <x:c r="H45" s="22"/>
      <x:c r="I45" s="18" t="n">
        <x:f t="shared" si="1">G45-H45</x:f>
        <x:v>0</x:v>
      </x:c>
      <x:c r="J45" s="23" t="n">
        <x:f t="shared" si="2">IF(G45=0,0,I45/G45)</x:f>
        <x:v>0</x:v>
      </x:c>
      <x:c r="K45" s="24"/>
      <x:c r="L45" s="14"/>
      <x:c r="M45" s="22"/>
      <x:c r="N45" s="25" t="str">
        <x:f t="shared" si="3">IF(O45="","",IF(O45="OK",IF(L45="No",0,IF($B$7="Margin",I45,G45)*$B$26*IF(K45="",1,K45) + M45) ,0))</x:f>
      </x:c>
      <x:c r="O45" t="str">
        <x:f>IF(COUNTA(A45:F45,H45,K45:M45)=0,"",IF(OR(A45="",B45="",D45="",E45="",H45=""),"MISSING INFO",IF(OR(NOT(ISNUMBER(E45)),NOT(ISNUMBER(F45)),NOT(ISNUMBER(H45)),AND(K45&lt;&gt;"",NOT(ISNUMBER(K45))),AND(M45&lt;&gt;"",NOT(ISNUMBER(M45)))), "CHECK INPUTS",IF(OR(E45&lt;=0,F45&lt;0,F45&gt;E45,H45&lt;0,H45&gt;E45-F45,AND(K45&lt;&gt;"",OR(K45&lt;0,K45&gt;1)),AND(M45&lt;&gt;"",M45&gt;0)), "CHECK INPUTS",IF(COUNTIF($D$38:$D$237,D45)&gt;1,"DUPLICATE ID",IF(AND(L45&lt;&gt;"",L45&lt;&gt;"Yes",L45&lt;&gt;"No"),"CHECK ELIGIBILITY",IF(L45="No","INELIGIBLE","OK")))))))</x:f>
      </x:c>
    </x:row>
    <x:row r="46">
      <x:c r="A46" s="14"/>
      <x:c r="B46" s="14"/>
      <x:c r="C46" s="14"/>
      <x:c r="D46" s="14"/>
      <x:c r="E46" s="22"/>
      <x:c r="F46" s="22"/>
      <x:c r="G46" s="18" t="n">
        <x:f t="shared" si="0">E46-F46</x:f>
        <x:v>0</x:v>
      </x:c>
      <x:c r="H46" s="22"/>
      <x:c r="I46" s="18" t="n">
        <x:f t="shared" si="1">G46-H46</x:f>
        <x:v>0</x:v>
      </x:c>
      <x:c r="J46" s="23" t="n">
        <x:f t="shared" si="2">IF(G46=0,0,I46/G46)</x:f>
        <x:v>0</x:v>
      </x:c>
      <x:c r="K46" s="24"/>
      <x:c r="L46" s="14"/>
      <x:c r="M46" s="22"/>
      <x:c r="N46" s="25" t="str">
        <x:f t="shared" si="3">IF(O46="","",IF(O46="OK",IF(L46="No",0,IF($B$7="Margin",I46,G46)*$B$26*IF(K46="",1,K46) + M46) ,0))</x:f>
      </x:c>
      <x:c r="O46" t="str">
        <x:f>IF(COUNTA(A46:F46,H46,K46:M46)=0,"",IF(OR(A46="",B46="",D46="",E46="",H46=""),"MISSING INFO",IF(OR(NOT(ISNUMBER(E46)),NOT(ISNUMBER(F46)),NOT(ISNUMBER(H46)),AND(K46&lt;&gt;"",NOT(ISNUMBER(K46))),AND(M46&lt;&gt;"",NOT(ISNUMBER(M46)))), "CHECK INPUTS",IF(OR(E46&lt;=0,F46&lt;0,F46&gt;E46,H46&lt;0,H46&gt;E46-F46,AND(K46&lt;&gt;"",OR(K46&lt;0,K46&gt;1)),AND(M46&lt;&gt;"",M46&gt;0)), "CHECK INPUTS",IF(COUNTIF($D$38:$D$237,D46)&gt;1,"DUPLICATE ID",IF(AND(L46&lt;&gt;"",L46&lt;&gt;"Yes",L46&lt;&gt;"No"),"CHECK ELIGIBILITY",IF(L46="No","INELIGIBLE","OK")))))))</x:f>
      </x:c>
    </x:row>
    <x:row r="47">
      <x:c r="A47" s="14"/>
      <x:c r="B47" s="14"/>
      <x:c r="C47" s="14"/>
      <x:c r="D47" s="14"/>
      <x:c r="E47" s="22"/>
      <x:c r="F47" s="22"/>
      <x:c r="G47" s="18" t="n">
        <x:f t="shared" si="0">E47-F47</x:f>
        <x:v>0</x:v>
      </x:c>
      <x:c r="H47" s="22"/>
      <x:c r="I47" s="18" t="n">
        <x:f t="shared" si="1">G47-H47</x:f>
        <x:v>0</x:v>
      </x:c>
      <x:c r="J47" s="23" t="n">
        <x:f t="shared" si="2">IF(G47=0,0,I47/G47)</x:f>
        <x:v>0</x:v>
      </x:c>
      <x:c r="K47" s="24"/>
      <x:c r="L47" s="14"/>
      <x:c r="M47" s="22"/>
      <x:c r="N47" s="25" t="str">
        <x:f t="shared" si="3">IF(O47="","",IF(O47="OK",IF(L47="No",0,IF($B$7="Margin",I47,G47)*$B$26*IF(K47="",1,K47) + M47) ,0))</x:f>
      </x:c>
      <x:c r="O47" t="str">
        <x:f>IF(COUNTA(A47:F47,H47,K47:M47)=0,"",IF(OR(A47="",B47="",D47="",E47="",H47=""),"MISSING INFO",IF(OR(NOT(ISNUMBER(E47)),NOT(ISNUMBER(F47)),NOT(ISNUMBER(H47)),AND(K47&lt;&gt;"",NOT(ISNUMBER(K47))),AND(M47&lt;&gt;"",NOT(ISNUMBER(M47)))), "CHECK INPUTS",IF(OR(E47&lt;=0,F47&lt;0,F47&gt;E47,H47&lt;0,H47&gt;E47-F47,AND(K47&lt;&gt;"",OR(K47&lt;0,K47&gt;1)),AND(M47&lt;&gt;"",M47&gt;0)), "CHECK INPUTS",IF(COUNTIF($D$38:$D$237,D47)&gt;1,"DUPLICATE ID",IF(AND(L47&lt;&gt;"",L47&lt;&gt;"Yes",L47&lt;&gt;"No"),"CHECK ELIGIBILITY",IF(L47="No","INELIGIBLE","OK")))))))</x:f>
      </x:c>
    </x:row>
    <x:row r="48">
      <x:c r="A48" s="14"/>
      <x:c r="B48" s="14"/>
      <x:c r="C48" s="14"/>
      <x:c r="D48" s="14"/>
      <x:c r="E48" s="22"/>
      <x:c r="F48" s="22"/>
      <x:c r="G48" s="18" t="n">
        <x:f t="shared" si="0">E48-F48</x:f>
        <x:v>0</x:v>
      </x:c>
      <x:c r="H48" s="22"/>
      <x:c r="I48" s="18" t="n">
        <x:f t="shared" si="1">G48-H48</x:f>
        <x:v>0</x:v>
      </x:c>
      <x:c r="J48" s="23" t="n">
        <x:f t="shared" si="2">IF(G48=0,0,I48/G48)</x:f>
        <x:v>0</x:v>
      </x:c>
      <x:c r="K48" s="24"/>
      <x:c r="L48" s="14"/>
      <x:c r="M48" s="22"/>
      <x:c r="N48" s="25" t="str">
        <x:f t="shared" si="3">IF(O48="","",IF(O48="OK",IF(L48="No",0,IF($B$7="Margin",I48,G48)*$B$26*IF(K48="",1,K48) + M48) ,0))</x:f>
      </x:c>
      <x:c r="O48" t="str">
        <x:f>IF(COUNTA(A48:F48,H48,K48:M48)=0,"",IF(OR(A48="",B48="",D48="",E48="",H48=""),"MISSING INFO",IF(OR(NOT(ISNUMBER(E48)),NOT(ISNUMBER(F48)),NOT(ISNUMBER(H48)),AND(K48&lt;&gt;"",NOT(ISNUMBER(K48))),AND(M48&lt;&gt;"",NOT(ISNUMBER(M48)))), "CHECK INPUTS",IF(OR(E48&lt;=0,F48&lt;0,F48&gt;E48,H48&lt;0,H48&gt;E48-F48,AND(K48&lt;&gt;"",OR(K48&lt;0,K48&gt;1)),AND(M48&lt;&gt;"",M48&gt;0)), "CHECK INPUTS",IF(COUNTIF($D$38:$D$237,D48)&gt;1,"DUPLICATE ID",IF(AND(L48&lt;&gt;"",L48&lt;&gt;"Yes",L48&lt;&gt;"No"),"CHECK ELIGIBILITY",IF(L48="No","INELIGIBLE","OK")))))))</x:f>
      </x:c>
    </x:row>
    <x:row r="49">
      <x:c r="A49" s="14"/>
      <x:c r="B49" s="14"/>
      <x:c r="C49" s="14"/>
      <x:c r="D49" s="14"/>
      <x:c r="E49" s="22"/>
      <x:c r="F49" s="22"/>
      <x:c r="G49" s="18" t="n">
        <x:f t="shared" si="0">E49-F49</x:f>
        <x:v>0</x:v>
      </x:c>
      <x:c r="H49" s="22"/>
      <x:c r="I49" s="18" t="n">
        <x:f t="shared" si="1">G49-H49</x:f>
        <x:v>0</x:v>
      </x:c>
      <x:c r="J49" s="23" t="n">
        <x:f t="shared" si="2">IF(G49=0,0,I49/G49)</x:f>
        <x:v>0</x:v>
      </x:c>
      <x:c r="K49" s="24"/>
      <x:c r="L49" s="14"/>
      <x:c r="M49" s="22"/>
      <x:c r="N49" s="25" t="str">
        <x:f t="shared" si="3">IF(O49="","",IF(O49="OK",IF(L49="No",0,IF($B$7="Margin",I49,G49)*$B$26*IF(K49="",1,K49) + M49) ,0))</x:f>
      </x:c>
      <x:c r="O49" t="str">
        <x:f>IF(COUNTA(A49:F49,H49,K49:M49)=0,"",IF(OR(A49="",B49="",D49="",E49="",H49=""),"MISSING INFO",IF(OR(NOT(ISNUMBER(E49)),NOT(ISNUMBER(F49)),NOT(ISNUMBER(H49)),AND(K49&lt;&gt;"",NOT(ISNUMBER(K49))),AND(M49&lt;&gt;"",NOT(ISNUMBER(M49)))), "CHECK INPUTS",IF(OR(E49&lt;=0,F49&lt;0,F49&gt;E49,H49&lt;0,H49&gt;E49-F49,AND(K49&lt;&gt;"",OR(K49&lt;0,K49&gt;1)),AND(M49&lt;&gt;"",M49&gt;0)), "CHECK INPUTS",IF(COUNTIF($D$38:$D$237,D49)&gt;1,"DUPLICATE ID",IF(AND(L49&lt;&gt;"",L49&lt;&gt;"Yes",L49&lt;&gt;"No"),"CHECK ELIGIBILITY",IF(L49="No","INELIGIBLE","OK")))))))</x:f>
      </x:c>
    </x:row>
    <x:row r="50">
      <x:c r="A50" s="14"/>
      <x:c r="B50" s="14"/>
      <x:c r="C50" s="14"/>
      <x:c r="D50" s="14"/>
      <x:c r="E50" s="22"/>
      <x:c r="F50" s="22"/>
      <x:c r="G50" s="18" t="n">
        <x:f t="shared" si="0">E50-F50</x:f>
        <x:v>0</x:v>
      </x:c>
      <x:c r="H50" s="22"/>
      <x:c r="I50" s="18" t="n">
        <x:f t="shared" si="1">G50-H50</x:f>
        <x:v>0</x:v>
      </x:c>
      <x:c r="J50" s="23" t="n">
        <x:f t="shared" si="2">IF(G50=0,0,I50/G50)</x:f>
        <x:v>0</x:v>
      </x:c>
      <x:c r="K50" s="24"/>
      <x:c r="L50" s="14"/>
      <x:c r="M50" s="22"/>
      <x:c r="N50" s="25" t="str">
        <x:f t="shared" si="3">IF(O50="","",IF(O50="OK",IF(L50="No",0,IF($B$7="Margin",I50,G50)*$B$26*IF(K50="",1,K50) + M50) ,0))</x:f>
      </x:c>
      <x:c r="O50" t="str">
        <x:f>IF(COUNTA(A50:F50,H50,K50:M50)=0,"",IF(OR(A50="",B50="",D50="",E50="",H50=""),"MISSING INFO",IF(OR(NOT(ISNUMBER(E50)),NOT(ISNUMBER(F50)),NOT(ISNUMBER(H50)),AND(K50&lt;&gt;"",NOT(ISNUMBER(K50))),AND(M50&lt;&gt;"",NOT(ISNUMBER(M50)))), "CHECK INPUTS",IF(OR(E50&lt;=0,F50&lt;0,F50&gt;E50,H50&lt;0,H50&gt;E50-F50,AND(K50&lt;&gt;"",OR(K50&lt;0,K50&gt;1)),AND(M50&lt;&gt;"",M50&gt;0)), "CHECK INPUTS",IF(COUNTIF($D$38:$D$237,D50)&gt;1,"DUPLICATE ID",IF(AND(L50&lt;&gt;"",L50&lt;&gt;"Yes",L50&lt;&gt;"No"),"CHECK ELIGIBILITY",IF(L50="No","INELIGIBLE","OK")))))))</x:f>
      </x:c>
    </x:row>
    <x:row r="51">
      <x:c r="A51" s="14"/>
      <x:c r="B51" s="14"/>
      <x:c r="C51" s="14"/>
      <x:c r="D51" s="14"/>
      <x:c r="E51" s="22"/>
      <x:c r="F51" s="22"/>
      <x:c r="G51" s="18" t="n">
        <x:f t="shared" si="0">E51-F51</x:f>
        <x:v>0</x:v>
      </x:c>
      <x:c r="H51" s="22"/>
      <x:c r="I51" s="18" t="n">
        <x:f t="shared" si="1">G51-H51</x:f>
        <x:v>0</x:v>
      </x:c>
      <x:c r="J51" s="23" t="n">
        <x:f t="shared" si="2">IF(G51=0,0,I51/G51)</x:f>
        <x:v>0</x:v>
      </x:c>
      <x:c r="K51" s="24"/>
      <x:c r="L51" s="14"/>
      <x:c r="M51" s="22"/>
      <x:c r="N51" s="25" t="str">
        <x:f t="shared" si="3">IF(O51="","",IF(O51="OK",IF(L51="No",0,IF($B$7="Margin",I51,G51)*$B$26*IF(K51="",1,K51) + M51) ,0))</x:f>
      </x:c>
      <x:c r="O51" t="str">
        <x:f>IF(COUNTA(A51:F51,H51,K51:M51)=0,"",IF(OR(A51="",B51="",D51="",E51="",H51=""),"MISSING INFO",IF(OR(NOT(ISNUMBER(E51)),NOT(ISNUMBER(F51)),NOT(ISNUMBER(H51)),AND(K51&lt;&gt;"",NOT(ISNUMBER(K51))),AND(M51&lt;&gt;"",NOT(ISNUMBER(M51)))), "CHECK INPUTS",IF(OR(E51&lt;=0,F51&lt;0,F51&gt;E51,H51&lt;0,H51&gt;E51-F51,AND(K51&lt;&gt;"",OR(K51&lt;0,K51&gt;1)),AND(M51&lt;&gt;"",M51&gt;0)), "CHECK INPUTS",IF(COUNTIF($D$38:$D$237,D51)&gt;1,"DUPLICATE ID",IF(AND(L51&lt;&gt;"",L51&lt;&gt;"Yes",L51&lt;&gt;"No"),"CHECK ELIGIBILITY",IF(L51="No","INELIGIBLE","OK")))))))</x:f>
      </x:c>
    </x:row>
    <x:row r="52">
      <x:c r="A52" s="14"/>
      <x:c r="B52" s="14"/>
      <x:c r="C52" s="14"/>
      <x:c r="D52" s="14"/>
      <x:c r="E52" s="22"/>
      <x:c r="F52" s="22"/>
      <x:c r="G52" s="18" t="n">
        <x:f t="shared" si="0">E52-F52</x:f>
        <x:v>0</x:v>
      </x:c>
      <x:c r="H52" s="22"/>
      <x:c r="I52" s="18" t="n">
        <x:f t="shared" si="1">G52-H52</x:f>
        <x:v>0</x:v>
      </x:c>
      <x:c r="J52" s="23" t="n">
        <x:f t="shared" si="2">IF(G52=0,0,I52/G52)</x:f>
        <x:v>0</x:v>
      </x:c>
      <x:c r="K52" s="24"/>
      <x:c r="L52" s="14"/>
      <x:c r="M52" s="22"/>
      <x:c r="N52" s="25" t="str">
        <x:f t="shared" si="3">IF(O52="","",IF(O52="OK",IF(L52="No",0,IF($B$7="Margin",I52,G52)*$B$26*IF(K52="",1,K52) + M52) ,0))</x:f>
      </x:c>
      <x:c r="O52" t="str">
        <x:f>IF(COUNTA(A52:F52,H52,K52:M52)=0,"",IF(OR(A52="",B52="",D52="",E52="",H52=""),"MISSING INFO",IF(OR(NOT(ISNUMBER(E52)),NOT(ISNUMBER(F52)),NOT(ISNUMBER(H52)),AND(K52&lt;&gt;"",NOT(ISNUMBER(K52))),AND(M52&lt;&gt;"",NOT(ISNUMBER(M52)))), "CHECK INPUTS",IF(OR(E52&lt;=0,F52&lt;0,F52&gt;E52,H52&lt;0,H52&gt;E52-F52,AND(K52&lt;&gt;"",OR(K52&lt;0,K52&gt;1)),AND(M52&lt;&gt;"",M52&gt;0)), "CHECK INPUTS",IF(COUNTIF($D$38:$D$237,D52)&gt;1,"DUPLICATE ID",IF(AND(L52&lt;&gt;"",L52&lt;&gt;"Yes",L52&lt;&gt;"No"),"CHECK ELIGIBILITY",IF(L52="No","INELIGIBLE","OK")))))))</x:f>
      </x:c>
    </x:row>
    <x:row r="53">
      <x:c r="A53" s="14"/>
      <x:c r="B53" s="14"/>
      <x:c r="C53" s="14"/>
      <x:c r="D53" s="14"/>
      <x:c r="E53" s="22"/>
      <x:c r="F53" s="22"/>
      <x:c r="G53" s="18" t="n">
        <x:f t="shared" si="0">E53-F53</x:f>
        <x:v>0</x:v>
      </x:c>
      <x:c r="H53" s="22"/>
      <x:c r="I53" s="18" t="n">
        <x:f t="shared" si="1">G53-H53</x:f>
        <x:v>0</x:v>
      </x:c>
      <x:c r="J53" s="23" t="n">
        <x:f t="shared" si="2">IF(G53=0,0,I53/G53)</x:f>
        <x:v>0</x:v>
      </x:c>
      <x:c r="K53" s="24"/>
      <x:c r="L53" s="14"/>
      <x:c r="M53" s="22"/>
      <x:c r="N53" s="25" t="str">
        <x:f t="shared" si="3">IF(O53="","",IF(O53="OK",IF(L53="No",0,IF($B$7="Margin",I53,G53)*$B$26*IF(K53="",1,K53) + M53) ,0))</x:f>
      </x:c>
      <x:c r="O53" t="str">
        <x:f>IF(COUNTA(A53:F53,H53,K53:M53)=0,"",IF(OR(A53="",B53="",D53="",E53="",H53=""),"MISSING INFO",IF(OR(NOT(ISNUMBER(E53)),NOT(ISNUMBER(F53)),NOT(ISNUMBER(H53)),AND(K53&lt;&gt;"",NOT(ISNUMBER(K53))),AND(M53&lt;&gt;"",NOT(ISNUMBER(M53)))), "CHECK INPUTS",IF(OR(E53&lt;=0,F53&lt;0,F53&gt;E53,H53&lt;0,H53&gt;E53-F53,AND(K53&lt;&gt;"",OR(K53&lt;0,K53&gt;1)),AND(M53&lt;&gt;"",M53&gt;0)), "CHECK INPUTS",IF(COUNTIF($D$38:$D$237,D53)&gt;1,"DUPLICATE ID",IF(AND(L53&lt;&gt;"",L53&lt;&gt;"Yes",L53&lt;&gt;"No"),"CHECK ELIGIBILITY",IF(L53="No","INELIGIBLE","OK")))))))</x:f>
      </x:c>
    </x:row>
    <x:row r="54">
      <x:c r="A54" s="14"/>
      <x:c r="B54" s="14"/>
      <x:c r="C54" s="14"/>
      <x:c r="D54" s="14"/>
      <x:c r="E54" s="22"/>
      <x:c r="F54" s="22"/>
      <x:c r="G54" s="18" t="n">
        <x:f t="shared" si="0">E54-F54</x:f>
        <x:v>0</x:v>
      </x:c>
      <x:c r="H54" s="22"/>
      <x:c r="I54" s="18" t="n">
        <x:f t="shared" si="1">G54-H54</x:f>
        <x:v>0</x:v>
      </x:c>
      <x:c r="J54" s="23" t="n">
        <x:f t="shared" si="2">IF(G54=0,0,I54/G54)</x:f>
        <x:v>0</x:v>
      </x:c>
      <x:c r="K54" s="24"/>
      <x:c r="L54" s="14"/>
      <x:c r="M54" s="22"/>
      <x:c r="N54" s="25" t="str">
        <x:f t="shared" si="3">IF(O54="","",IF(O54="OK",IF(L54="No",0,IF($B$7="Margin",I54,G54)*$B$26*IF(K54="",1,K54) + M54) ,0))</x:f>
      </x:c>
      <x:c r="O54" t="str">
        <x:f>IF(COUNTA(A54:F54,H54,K54:M54)=0,"",IF(OR(A54="",B54="",D54="",E54="",H54=""),"MISSING INFO",IF(OR(NOT(ISNUMBER(E54)),NOT(ISNUMBER(F54)),NOT(ISNUMBER(H54)),AND(K54&lt;&gt;"",NOT(ISNUMBER(K54))),AND(M54&lt;&gt;"",NOT(ISNUMBER(M54)))), "CHECK INPUTS",IF(OR(E54&lt;=0,F54&lt;0,F54&gt;E54,H54&lt;0,H54&gt;E54-F54,AND(K54&lt;&gt;"",OR(K54&lt;0,K54&gt;1)),AND(M54&lt;&gt;"",M54&gt;0)), "CHECK INPUTS",IF(COUNTIF($D$38:$D$237,D54)&gt;1,"DUPLICATE ID",IF(AND(L54&lt;&gt;"",L54&lt;&gt;"Yes",L54&lt;&gt;"No"),"CHECK ELIGIBILITY",IF(L54="No","INELIGIBLE","OK")))))))</x:f>
      </x:c>
    </x:row>
    <x:row r="55">
      <x:c r="A55" s="14"/>
      <x:c r="B55" s="14"/>
      <x:c r="C55" s="14"/>
      <x:c r="D55" s="14"/>
      <x:c r="E55" s="22"/>
      <x:c r="F55" s="22"/>
      <x:c r="G55" s="18" t="n">
        <x:f t="shared" si="0">E55-F55</x:f>
        <x:v>0</x:v>
      </x:c>
      <x:c r="H55" s="22"/>
      <x:c r="I55" s="18" t="n">
        <x:f t="shared" si="1">G55-H55</x:f>
        <x:v>0</x:v>
      </x:c>
      <x:c r="J55" s="23" t="n">
        <x:f t="shared" si="2">IF(G55=0,0,I55/G55)</x:f>
        <x:v>0</x:v>
      </x:c>
      <x:c r="K55" s="24"/>
      <x:c r="L55" s="14"/>
      <x:c r="M55" s="22"/>
      <x:c r="N55" s="25" t="str">
        <x:f t="shared" si="3">IF(O55="","",IF(O55="OK",IF(L55="No",0,IF($B$7="Margin",I55,G55)*$B$26*IF(K55="",1,K55) + M55) ,0))</x:f>
      </x:c>
      <x:c r="O55" t="str">
        <x:f>IF(COUNTA(A55:F55,H55,K55:M55)=0,"",IF(OR(A55="",B55="",D55="",E55="",H55=""),"MISSING INFO",IF(OR(NOT(ISNUMBER(E55)),NOT(ISNUMBER(F55)),NOT(ISNUMBER(H55)),AND(K55&lt;&gt;"",NOT(ISNUMBER(K55))),AND(M55&lt;&gt;"",NOT(ISNUMBER(M55)))), "CHECK INPUTS",IF(OR(E55&lt;=0,F55&lt;0,F55&gt;E55,H55&lt;0,H55&gt;E55-F55,AND(K55&lt;&gt;"",OR(K55&lt;0,K55&gt;1)),AND(M55&lt;&gt;"",M55&gt;0)), "CHECK INPUTS",IF(COUNTIF($D$38:$D$237,D55)&gt;1,"DUPLICATE ID",IF(AND(L55&lt;&gt;"",L55&lt;&gt;"Yes",L55&lt;&gt;"No"),"CHECK ELIGIBILITY",IF(L55="No","INELIGIBLE","OK")))))))</x:f>
      </x:c>
    </x:row>
    <x:row r="56">
      <x:c r="A56" s="14"/>
      <x:c r="B56" s="14"/>
      <x:c r="C56" s="14"/>
      <x:c r="D56" s="14"/>
      <x:c r="E56" s="22"/>
      <x:c r="F56" s="22"/>
      <x:c r="G56" s="18" t="n">
        <x:f t="shared" si="0">E56-F56</x:f>
        <x:v>0</x:v>
      </x:c>
      <x:c r="H56" s="22"/>
      <x:c r="I56" s="18" t="n">
        <x:f t="shared" si="1">G56-H56</x:f>
        <x:v>0</x:v>
      </x:c>
      <x:c r="J56" s="23" t="n">
        <x:f t="shared" si="2">IF(G56=0,0,I56/G56)</x:f>
        <x:v>0</x:v>
      </x:c>
      <x:c r="K56" s="24"/>
      <x:c r="L56" s="14"/>
      <x:c r="M56" s="22"/>
      <x:c r="N56" s="25" t="str">
        <x:f t="shared" si="3">IF(O56="","",IF(O56="OK",IF(L56="No",0,IF($B$7="Margin",I56,G56)*$B$26*IF(K56="",1,K56) + M56) ,0))</x:f>
      </x:c>
      <x:c r="O56" t="str">
        <x:f>IF(COUNTA(A56:F56,H56,K56:M56)=0,"",IF(OR(A56="",B56="",D56="",E56="",H56=""),"MISSING INFO",IF(OR(NOT(ISNUMBER(E56)),NOT(ISNUMBER(F56)),NOT(ISNUMBER(H56)),AND(K56&lt;&gt;"",NOT(ISNUMBER(K56))),AND(M56&lt;&gt;"",NOT(ISNUMBER(M56)))), "CHECK INPUTS",IF(OR(E56&lt;=0,F56&lt;0,F56&gt;E56,H56&lt;0,H56&gt;E56-F56,AND(K56&lt;&gt;"",OR(K56&lt;0,K56&gt;1)),AND(M56&lt;&gt;"",M56&gt;0)), "CHECK INPUTS",IF(COUNTIF($D$38:$D$237,D56)&gt;1,"DUPLICATE ID",IF(AND(L56&lt;&gt;"",L56&lt;&gt;"Yes",L56&lt;&gt;"No"),"CHECK ELIGIBILITY",IF(L56="No","INELIGIBLE","OK")))))))</x:f>
      </x:c>
    </x:row>
    <x:row r="57">
      <x:c r="A57" s="14"/>
      <x:c r="B57" s="14"/>
      <x:c r="C57" s="14"/>
      <x:c r="D57" s="14"/>
      <x:c r="E57" s="22"/>
      <x:c r="F57" s="22"/>
      <x:c r="G57" s="18" t="n">
        <x:f t="shared" si="0">E57-F57</x:f>
        <x:v>0</x:v>
      </x:c>
      <x:c r="H57" s="22"/>
      <x:c r="I57" s="18" t="n">
        <x:f t="shared" si="1">G57-H57</x:f>
        <x:v>0</x:v>
      </x:c>
      <x:c r="J57" s="23" t="n">
        <x:f t="shared" si="2">IF(G57=0,0,I57/G57)</x:f>
        <x:v>0</x:v>
      </x:c>
      <x:c r="K57" s="24"/>
      <x:c r="L57" s="14"/>
      <x:c r="M57" s="22"/>
      <x:c r="N57" s="25" t="str">
        <x:f t="shared" si="3">IF(O57="","",IF(O57="OK",IF(L57="No",0,IF($B$7="Margin",I57,G57)*$B$26*IF(K57="",1,K57) + M57) ,0))</x:f>
      </x:c>
      <x:c r="O57" t="str">
        <x:f>IF(COUNTA(A57:F57,H57,K57:M57)=0,"",IF(OR(A57="",B57="",D57="",E57="",H57=""),"MISSING INFO",IF(OR(NOT(ISNUMBER(E57)),NOT(ISNUMBER(F57)),NOT(ISNUMBER(H57)),AND(K57&lt;&gt;"",NOT(ISNUMBER(K57))),AND(M57&lt;&gt;"",NOT(ISNUMBER(M57)))), "CHECK INPUTS",IF(OR(E57&lt;=0,F57&lt;0,F57&gt;E57,H57&lt;0,H57&gt;E57-F57,AND(K57&lt;&gt;"",OR(K57&lt;0,K57&gt;1)),AND(M57&lt;&gt;"",M57&gt;0)), "CHECK INPUTS",IF(COUNTIF($D$38:$D$237,D57)&gt;1,"DUPLICATE ID",IF(AND(L57&lt;&gt;"",L57&lt;&gt;"Yes",L57&lt;&gt;"No"),"CHECK ELIGIBILITY",IF(L57="No","INELIGIBLE","OK")))))))</x:f>
      </x:c>
    </x:row>
    <x:row r="58">
      <x:c r="A58" s="14"/>
      <x:c r="B58" s="14"/>
      <x:c r="C58" s="14"/>
      <x:c r="D58" s="14"/>
      <x:c r="E58" s="22"/>
      <x:c r="F58" s="22"/>
      <x:c r="G58" s="18" t="n">
        <x:f t="shared" si="0">E58-F58</x:f>
        <x:v>0</x:v>
      </x:c>
      <x:c r="H58" s="22"/>
      <x:c r="I58" s="18" t="n">
        <x:f t="shared" si="1">G58-H58</x:f>
        <x:v>0</x:v>
      </x:c>
      <x:c r="J58" s="23" t="n">
        <x:f t="shared" si="2">IF(G58=0,0,I58/G58)</x:f>
        <x:v>0</x:v>
      </x:c>
      <x:c r="K58" s="24"/>
      <x:c r="L58" s="14"/>
      <x:c r="M58" s="22"/>
      <x:c r="N58" s="25" t="str">
        <x:f t="shared" si="3">IF(O58="","",IF(O58="OK",IF(L58="No",0,IF($B$7="Margin",I58,G58)*$B$26*IF(K58="",1,K58) + M58) ,0))</x:f>
      </x:c>
      <x:c r="O58" t="str">
        <x:f>IF(COUNTA(A58:F58,H58,K58:M58)=0,"",IF(OR(A58="",B58="",D58="",E58="",H58=""),"MISSING INFO",IF(OR(NOT(ISNUMBER(E58)),NOT(ISNUMBER(F58)),NOT(ISNUMBER(H58)),AND(K58&lt;&gt;"",NOT(ISNUMBER(K58))),AND(M58&lt;&gt;"",NOT(ISNUMBER(M58)))), "CHECK INPUTS",IF(OR(E58&lt;=0,F58&lt;0,F58&gt;E58,H58&lt;0,H58&gt;E58-F58,AND(K58&lt;&gt;"",OR(K58&lt;0,K58&gt;1)),AND(M58&lt;&gt;"",M58&gt;0)), "CHECK INPUTS",IF(COUNTIF($D$38:$D$237,D58)&gt;1,"DUPLICATE ID",IF(AND(L58&lt;&gt;"",L58&lt;&gt;"Yes",L58&lt;&gt;"No"),"CHECK ELIGIBILITY",IF(L58="No","INELIGIBLE","OK")))))))</x:f>
      </x:c>
    </x:row>
    <x:row r="59">
      <x:c r="A59" s="14"/>
      <x:c r="B59" s="14"/>
      <x:c r="C59" s="14"/>
      <x:c r="D59" s="14"/>
      <x:c r="E59" s="22"/>
      <x:c r="F59" s="22"/>
      <x:c r="G59" s="18" t="n">
        <x:f t="shared" si="0">E59-F59</x:f>
        <x:v>0</x:v>
      </x:c>
      <x:c r="H59" s="22"/>
      <x:c r="I59" s="18" t="n">
        <x:f t="shared" si="1">G59-H59</x:f>
        <x:v>0</x:v>
      </x:c>
      <x:c r="J59" s="23" t="n">
        <x:f t="shared" si="2">IF(G59=0,0,I59/G59)</x:f>
        <x:v>0</x:v>
      </x:c>
      <x:c r="K59" s="24"/>
      <x:c r="L59" s="14"/>
      <x:c r="M59" s="22"/>
      <x:c r="N59" s="25" t="str">
        <x:f t="shared" si="3">IF(O59="","",IF(O59="OK",IF(L59="No",0,IF($B$7="Margin",I59,G59)*$B$26*IF(K59="",1,K59) + M59) ,0))</x:f>
      </x:c>
      <x:c r="O59" t="str">
        <x:f>IF(COUNTA(A59:F59,H59,K59:M59)=0,"",IF(OR(A59="",B59="",D59="",E59="",H59=""),"MISSING INFO",IF(OR(NOT(ISNUMBER(E59)),NOT(ISNUMBER(F59)),NOT(ISNUMBER(H59)),AND(K59&lt;&gt;"",NOT(ISNUMBER(K59))),AND(M59&lt;&gt;"",NOT(ISNUMBER(M59)))), "CHECK INPUTS",IF(OR(E59&lt;=0,F59&lt;0,F59&gt;E59,H59&lt;0,H59&gt;E59-F59,AND(K59&lt;&gt;"",OR(K59&lt;0,K59&gt;1)),AND(M59&lt;&gt;"",M59&gt;0)), "CHECK INPUTS",IF(COUNTIF($D$38:$D$237,D59)&gt;1,"DUPLICATE ID",IF(AND(L59&lt;&gt;"",L59&lt;&gt;"Yes",L59&lt;&gt;"No"),"CHECK ELIGIBILITY",IF(L59="No","INELIGIBLE","OK")))))))</x:f>
      </x:c>
    </x:row>
    <x:row r="60">
      <x:c r="A60" s="14"/>
      <x:c r="B60" s="14"/>
      <x:c r="C60" s="14"/>
      <x:c r="D60" s="14"/>
      <x:c r="E60" s="22"/>
      <x:c r="F60" s="22"/>
      <x:c r="G60" s="18" t="n">
        <x:f t="shared" si="0">E60-F60</x:f>
        <x:v>0</x:v>
      </x:c>
      <x:c r="H60" s="22"/>
      <x:c r="I60" s="18" t="n">
        <x:f t="shared" si="1">G60-H60</x:f>
        <x:v>0</x:v>
      </x:c>
      <x:c r="J60" s="23" t="n">
        <x:f t="shared" si="2">IF(G60=0,0,I60/G60)</x:f>
        <x:v>0</x:v>
      </x:c>
      <x:c r="K60" s="24"/>
      <x:c r="L60" s="14"/>
      <x:c r="M60" s="22"/>
      <x:c r="N60" s="25" t="str">
        <x:f t="shared" si="3">IF(O60="","",IF(O60="OK",IF(L60="No",0,IF($B$7="Margin",I60,G60)*$B$26*IF(K60="",1,K60) + M60) ,0))</x:f>
      </x:c>
      <x:c r="O60" t="str">
        <x:f>IF(COUNTA(A60:F60,H60,K60:M60)=0,"",IF(OR(A60="",B60="",D60="",E60="",H60=""),"MISSING INFO",IF(OR(NOT(ISNUMBER(E60)),NOT(ISNUMBER(F60)),NOT(ISNUMBER(H60)),AND(K60&lt;&gt;"",NOT(ISNUMBER(K60))),AND(M60&lt;&gt;"",NOT(ISNUMBER(M60)))), "CHECK INPUTS",IF(OR(E60&lt;=0,F60&lt;0,F60&gt;E60,H60&lt;0,H60&gt;E60-F60,AND(K60&lt;&gt;"",OR(K60&lt;0,K60&gt;1)),AND(M60&lt;&gt;"",M60&gt;0)), "CHECK INPUTS",IF(COUNTIF($D$38:$D$237,D60)&gt;1,"DUPLICATE ID",IF(AND(L60&lt;&gt;"",L60&lt;&gt;"Yes",L60&lt;&gt;"No"),"CHECK ELIGIBILITY",IF(L60="No","INELIGIBLE","OK")))))))</x:f>
      </x:c>
    </x:row>
    <x:row r="61">
      <x:c r="A61" s="14"/>
      <x:c r="B61" s="14"/>
      <x:c r="C61" s="14"/>
      <x:c r="D61" s="14"/>
      <x:c r="E61" s="22"/>
      <x:c r="F61" s="22"/>
      <x:c r="G61" s="18" t="n">
        <x:f t="shared" si="0">E61-F61</x:f>
        <x:v>0</x:v>
      </x:c>
      <x:c r="H61" s="22"/>
      <x:c r="I61" s="18" t="n">
        <x:f t="shared" si="1">G61-H61</x:f>
        <x:v>0</x:v>
      </x:c>
      <x:c r="J61" s="23" t="n">
        <x:f t="shared" si="2">IF(G61=0,0,I61/G61)</x:f>
        <x:v>0</x:v>
      </x:c>
      <x:c r="K61" s="24"/>
      <x:c r="L61" s="14"/>
      <x:c r="M61" s="22"/>
      <x:c r="N61" s="25" t="str">
        <x:f t="shared" si="3">IF(O61="","",IF(O61="OK",IF(L61="No",0,IF($B$7="Margin",I61,G61)*$B$26*IF(K61="",1,K61) + M61) ,0))</x:f>
      </x:c>
      <x:c r="O61" t="str">
        <x:f>IF(COUNTA(A61:F61,H61,K61:M61)=0,"",IF(OR(A61="",B61="",D61="",E61="",H61=""),"MISSING INFO",IF(OR(NOT(ISNUMBER(E61)),NOT(ISNUMBER(F61)),NOT(ISNUMBER(H61)),AND(K61&lt;&gt;"",NOT(ISNUMBER(K61))),AND(M61&lt;&gt;"",NOT(ISNUMBER(M61)))), "CHECK INPUTS",IF(OR(E61&lt;=0,F61&lt;0,F61&gt;E61,H61&lt;0,H61&gt;E61-F61,AND(K61&lt;&gt;"",OR(K61&lt;0,K61&gt;1)),AND(M61&lt;&gt;"",M61&gt;0)), "CHECK INPUTS",IF(COUNTIF($D$38:$D$237,D61)&gt;1,"DUPLICATE ID",IF(AND(L61&lt;&gt;"",L61&lt;&gt;"Yes",L61&lt;&gt;"No"),"CHECK ELIGIBILITY",IF(L61="No","INELIGIBLE","OK")))))))</x:f>
      </x:c>
    </x:row>
    <x:row r="62">
      <x:c r="A62" s="14"/>
      <x:c r="B62" s="14"/>
      <x:c r="C62" s="14"/>
      <x:c r="D62" s="14"/>
      <x:c r="E62" s="22"/>
      <x:c r="F62" s="22"/>
      <x:c r="G62" s="18" t="n">
        <x:f t="shared" si="0">E62-F62</x:f>
        <x:v>0</x:v>
      </x:c>
      <x:c r="H62" s="22"/>
      <x:c r="I62" s="18" t="n">
        <x:f t="shared" si="1">G62-H62</x:f>
        <x:v>0</x:v>
      </x:c>
      <x:c r="J62" s="23" t="n">
        <x:f t="shared" si="2">IF(G62=0,0,I62/G62)</x:f>
        <x:v>0</x:v>
      </x:c>
      <x:c r="K62" s="24"/>
      <x:c r="L62" s="14"/>
      <x:c r="M62" s="22"/>
      <x:c r="N62" s="25" t="str">
        <x:f t="shared" si="3">IF(O62="","",IF(O62="OK",IF(L62="No",0,IF($B$7="Margin",I62,G62)*$B$26*IF(K62="",1,K62) + M62) ,0))</x:f>
      </x:c>
      <x:c r="O62" t="str">
        <x:f>IF(COUNTA(A62:F62,H62,K62:M62)=0,"",IF(OR(A62="",B62="",D62="",E62="",H62=""),"MISSING INFO",IF(OR(NOT(ISNUMBER(E62)),NOT(ISNUMBER(F62)),NOT(ISNUMBER(H62)),AND(K62&lt;&gt;"",NOT(ISNUMBER(K62))),AND(M62&lt;&gt;"",NOT(ISNUMBER(M62)))), "CHECK INPUTS",IF(OR(E62&lt;=0,F62&lt;0,F62&gt;E62,H62&lt;0,H62&gt;E62-F62,AND(K62&lt;&gt;"",OR(K62&lt;0,K62&gt;1)),AND(M62&lt;&gt;"",M62&gt;0)), "CHECK INPUTS",IF(COUNTIF($D$38:$D$237,D62)&gt;1,"DUPLICATE ID",IF(AND(L62&lt;&gt;"",L62&lt;&gt;"Yes",L62&lt;&gt;"No"),"CHECK ELIGIBILITY",IF(L62="No","INELIGIBLE","OK")))))))</x:f>
      </x:c>
    </x:row>
    <x:row r="63">
      <x:c r="A63" s="14"/>
      <x:c r="B63" s="14"/>
      <x:c r="C63" s="14"/>
      <x:c r="D63" s="14"/>
      <x:c r="E63" s="22"/>
      <x:c r="F63" s="22"/>
      <x:c r="G63" s="18" t="n">
        <x:f t="shared" si="0">E63-F63</x:f>
        <x:v>0</x:v>
      </x:c>
      <x:c r="H63" s="22"/>
      <x:c r="I63" s="18" t="n">
        <x:f t="shared" si="1">G63-H63</x:f>
        <x:v>0</x:v>
      </x:c>
      <x:c r="J63" s="23" t="n">
        <x:f t="shared" si="2">IF(G63=0,0,I63/G63)</x:f>
        <x:v>0</x:v>
      </x:c>
      <x:c r="K63" s="24"/>
      <x:c r="L63" s="14"/>
      <x:c r="M63" s="22"/>
      <x:c r="N63" s="25" t="str">
        <x:f t="shared" si="3">IF(O63="","",IF(O63="OK",IF(L63="No",0,IF($B$7="Margin",I63,G63)*$B$26*IF(K63="",1,K63) + M63) ,0))</x:f>
      </x:c>
      <x:c r="O63" t="str">
        <x:f>IF(COUNTA(A63:F63,H63,K63:M63)=0,"",IF(OR(A63="",B63="",D63="",E63="",H63=""),"MISSING INFO",IF(OR(NOT(ISNUMBER(E63)),NOT(ISNUMBER(F63)),NOT(ISNUMBER(H63)),AND(K63&lt;&gt;"",NOT(ISNUMBER(K63))),AND(M63&lt;&gt;"",NOT(ISNUMBER(M63)))), "CHECK INPUTS",IF(OR(E63&lt;=0,F63&lt;0,F63&gt;E63,H63&lt;0,H63&gt;E63-F63,AND(K63&lt;&gt;"",OR(K63&lt;0,K63&gt;1)),AND(M63&lt;&gt;"",M63&gt;0)), "CHECK INPUTS",IF(COUNTIF($D$38:$D$237,D63)&gt;1,"DUPLICATE ID",IF(AND(L63&lt;&gt;"",L63&lt;&gt;"Yes",L63&lt;&gt;"No"),"CHECK ELIGIBILITY",IF(L63="No","INELIGIBLE","OK")))))))</x:f>
      </x:c>
    </x:row>
    <x:row r="64">
      <x:c r="A64" s="14"/>
      <x:c r="B64" s="14"/>
      <x:c r="C64" s="14"/>
      <x:c r="D64" s="14"/>
      <x:c r="E64" s="22"/>
      <x:c r="F64" s="22"/>
      <x:c r="G64" s="18" t="n">
        <x:f t="shared" si="0">E64-F64</x:f>
        <x:v>0</x:v>
      </x:c>
      <x:c r="H64" s="22"/>
      <x:c r="I64" s="18" t="n">
        <x:f t="shared" si="1">G64-H64</x:f>
        <x:v>0</x:v>
      </x:c>
      <x:c r="J64" s="23" t="n">
        <x:f t="shared" si="2">IF(G64=0,0,I64/G64)</x:f>
        <x:v>0</x:v>
      </x:c>
      <x:c r="K64" s="24"/>
      <x:c r="L64" s="14"/>
      <x:c r="M64" s="22"/>
      <x:c r="N64" s="25" t="str">
        <x:f t="shared" si="3">IF(O64="","",IF(O64="OK",IF(L64="No",0,IF($B$7="Margin",I64,G64)*$B$26*IF(K64="",1,K64) + M64) ,0))</x:f>
      </x:c>
      <x:c r="O64" t="str">
        <x:f>IF(COUNTA(A64:F64,H64,K64:M64)=0,"",IF(OR(A64="",B64="",D64="",E64="",H64=""),"MISSING INFO",IF(OR(NOT(ISNUMBER(E64)),NOT(ISNUMBER(F64)),NOT(ISNUMBER(H64)),AND(K64&lt;&gt;"",NOT(ISNUMBER(K64))),AND(M64&lt;&gt;"",NOT(ISNUMBER(M64)))), "CHECK INPUTS",IF(OR(E64&lt;=0,F64&lt;0,F64&gt;E64,H64&lt;0,H64&gt;E64-F64,AND(K64&lt;&gt;"",OR(K64&lt;0,K64&gt;1)),AND(M64&lt;&gt;"",M64&gt;0)), "CHECK INPUTS",IF(COUNTIF($D$38:$D$237,D64)&gt;1,"DUPLICATE ID",IF(AND(L64&lt;&gt;"",L64&lt;&gt;"Yes",L64&lt;&gt;"No"),"CHECK ELIGIBILITY",IF(L64="No","INELIGIBLE","OK")))))))</x:f>
      </x:c>
    </x:row>
    <x:row r="65">
      <x:c r="A65" s="14"/>
      <x:c r="B65" s="14"/>
      <x:c r="C65" s="14"/>
      <x:c r="D65" s="14"/>
      <x:c r="E65" s="22"/>
      <x:c r="F65" s="22"/>
      <x:c r="G65" s="18" t="n">
        <x:f t="shared" si="0">E65-F65</x:f>
        <x:v>0</x:v>
      </x:c>
      <x:c r="H65" s="22"/>
      <x:c r="I65" s="18" t="n">
        <x:f t="shared" si="1">G65-H65</x:f>
        <x:v>0</x:v>
      </x:c>
      <x:c r="J65" s="23" t="n">
        <x:f t="shared" si="2">IF(G65=0,0,I65/G65)</x:f>
        <x:v>0</x:v>
      </x:c>
      <x:c r="K65" s="24"/>
      <x:c r="L65" s="14"/>
      <x:c r="M65" s="22"/>
      <x:c r="N65" s="25" t="str">
        <x:f t="shared" si="3">IF(O65="","",IF(O65="OK",IF(L65="No",0,IF($B$7="Margin",I65,G65)*$B$26*IF(K65="",1,K65) + M65) ,0))</x:f>
      </x:c>
      <x:c r="O65" t="str">
        <x:f>IF(COUNTA(A65:F65,H65,K65:M65)=0,"",IF(OR(A65="",B65="",D65="",E65="",H65=""),"MISSING INFO",IF(OR(NOT(ISNUMBER(E65)),NOT(ISNUMBER(F65)),NOT(ISNUMBER(H65)),AND(K65&lt;&gt;"",NOT(ISNUMBER(K65))),AND(M65&lt;&gt;"",NOT(ISNUMBER(M65)))), "CHECK INPUTS",IF(OR(E65&lt;=0,F65&lt;0,F65&gt;E65,H65&lt;0,H65&gt;E65-F65,AND(K65&lt;&gt;"",OR(K65&lt;0,K65&gt;1)),AND(M65&lt;&gt;"",M65&gt;0)), "CHECK INPUTS",IF(COUNTIF($D$38:$D$237,D65)&gt;1,"DUPLICATE ID",IF(AND(L65&lt;&gt;"",L65&lt;&gt;"Yes",L65&lt;&gt;"No"),"CHECK ELIGIBILITY",IF(L65="No","INELIGIBLE","OK")))))))</x:f>
      </x:c>
    </x:row>
    <x:row r="66">
      <x:c r="A66" s="14"/>
      <x:c r="B66" s="14"/>
      <x:c r="C66" s="14"/>
      <x:c r="D66" s="14"/>
      <x:c r="E66" s="22"/>
      <x:c r="F66" s="22"/>
      <x:c r="G66" s="18" t="n">
        <x:f t="shared" si="0">E66-F66</x:f>
        <x:v>0</x:v>
      </x:c>
      <x:c r="H66" s="22"/>
      <x:c r="I66" s="18" t="n">
        <x:f t="shared" si="1">G66-H66</x:f>
        <x:v>0</x:v>
      </x:c>
      <x:c r="J66" s="23" t="n">
        <x:f t="shared" si="2">IF(G66=0,0,I66/G66)</x:f>
        <x:v>0</x:v>
      </x:c>
      <x:c r="K66" s="24"/>
      <x:c r="L66" s="14"/>
      <x:c r="M66" s="22"/>
      <x:c r="N66" s="25" t="str">
        <x:f t="shared" si="3">IF(O66="","",IF(O66="OK",IF(L66="No",0,IF($B$7="Margin",I66,G66)*$B$26*IF(K66="",1,K66) + M66) ,0))</x:f>
      </x:c>
      <x:c r="O66" t="str">
        <x:f>IF(COUNTA(A66:F66,H66,K66:M66)=0,"",IF(OR(A66="",B66="",D66="",E66="",H66=""),"MISSING INFO",IF(OR(NOT(ISNUMBER(E66)),NOT(ISNUMBER(F66)),NOT(ISNUMBER(H66)),AND(K66&lt;&gt;"",NOT(ISNUMBER(K66))),AND(M66&lt;&gt;"",NOT(ISNUMBER(M66)))), "CHECK INPUTS",IF(OR(E66&lt;=0,F66&lt;0,F66&gt;E66,H66&lt;0,H66&gt;E66-F66,AND(K66&lt;&gt;"",OR(K66&lt;0,K66&gt;1)),AND(M66&lt;&gt;"",M66&gt;0)), "CHECK INPUTS",IF(COUNTIF($D$38:$D$237,D66)&gt;1,"DUPLICATE ID",IF(AND(L66&lt;&gt;"",L66&lt;&gt;"Yes",L66&lt;&gt;"No"),"CHECK ELIGIBILITY",IF(L66="No","INELIGIBLE","OK")))))))</x:f>
      </x:c>
    </x:row>
    <x:row r="67">
      <x:c r="A67" s="14"/>
      <x:c r="B67" s="14"/>
      <x:c r="C67" s="14"/>
      <x:c r="D67" s="14"/>
      <x:c r="E67" s="22"/>
      <x:c r="F67" s="22"/>
      <x:c r="G67" s="18" t="n">
        <x:f t="shared" si="0">E67-F67</x:f>
        <x:v>0</x:v>
      </x:c>
      <x:c r="H67" s="22"/>
      <x:c r="I67" s="18" t="n">
        <x:f t="shared" si="1">G67-H67</x:f>
        <x:v>0</x:v>
      </x:c>
      <x:c r="J67" s="23" t="n">
        <x:f t="shared" si="2">IF(G67=0,0,I67/G67)</x:f>
        <x:v>0</x:v>
      </x:c>
      <x:c r="K67" s="24"/>
      <x:c r="L67" s="14"/>
      <x:c r="M67" s="22"/>
      <x:c r="N67" s="25" t="str">
        <x:f t="shared" si="3">IF(O67="","",IF(O67="OK",IF(L67="No",0,IF($B$7="Margin",I67,G67)*$B$26*IF(K67="",1,K67) + M67) ,0))</x:f>
      </x:c>
      <x:c r="O67" t="str">
        <x:f>IF(COUNTA(A67:F67,H67,K67:M67)=0,"",IF(OR(A67="",B67="",D67="",E67="",H67=""),"MISSING INFO",IF(OR(NOT(ISNUMBER(E67)),NOT(ISNUMBER(F67)),NOT(ISNUMBER(H67)),AND(K67&lt;&gt;"",NOT(ISNUMBER(K67))),AND(M67&lt;&gt;"",NOT(ISNUMBER(M67)))), "CHECK INPUTS",IF(OR(E67&lt;=0,F67&lt;0,F67&gt;E67,H67&lt;0,H67&gt;E67-F67,AND(K67&lt;&gt;"",OR(K67&lt;0,K67&gt;1)),AND(M67&lt;&gt;"",M67&gt;0)), "CHECK INPUTS",IF(COUNTIF($D$38:$D$237,D67)&gt;1,"DUPLICATE ID",IF(AND(L67&lt;&gt;"",L67&lt;&gt;"Yes",L67&lt;&gt;"No"),"CHECK ELIGIBILITY",IF(L67="No","INELIGIBLE","OK")))))))</x:f>
      </x:c>
    </x:row>
    <x:row r="68">
      <x:c r="A68" s="14"/>
      <x:c r="B68" s="14"/>
      <x:c r="C68" s="14"/>
      <x:c r="D68" s="14"/>
      <x:c r="E68" s="22"/>
      <x:c r="F68" s="22"/>
      <x:c r="G68" s="18" t="n">
        <x:f t="shared" si="0">E68-F68</x:f>
        <x:v>0</x:v>
      </x:c>
      <x:c r="H68" s="22"/>
      <x:c r="I68" s="18" t="n">
        <x:f t="shared" si="1">G68-H68</x:f>
        <x:v>0</x:v>
      </x:c>
      <x:c r="J68" s="23" t="n">
        <x:f t="shared" si="2">IF(G68=0,0,I68/G68)</x:f>
        <x:v>0</x:v>
      </x:c>
      <x:c r="K68" s="24"/>
      <x:c r="L68" s="14"/>
      <x:c r="M68" s="22"/>
      <x:c r="N68" s="25" t="str">
        <x:f t="shared" si="3">IF(O68="","",IF(O68="OK",IF(L68="No",0,IF($B$7="Margin",I68,G68)*$B$26*IF(K68="",1,K68) + M68) ,0))</x:f>
      </x:c>
      <x:c r="O68" t="str">
        <x:f>IF(COUNTA(A68:F68,H68,K68:M68)=0,"",IF(OR(A68="",B68="",D68="",E68="",H68=""),"MISSING INFO",IF(OR(NOT(ISNUMBER(E68)),NOT(ISNUMBER(F68)),NOT(ISNUMBER(H68)),AND(K68&lt;&gt;"",NOT(ISNUMBER(K68))),AND(M68&lt;&gt;"",NOT(ISNUMBER(M68)))), "CHECK INPUTS",IF(OR(E68&lt;=0,F68&lt;0,F68&gt;E68,H68&lt;0,H68&gt;E68-F68,AND(K68&lt;&gt;"",OR(K68&lt;0,K68&gt;1)),AND(M68&lt;&gt;"",M68&gt;0)), "CHECK INPUTS",IF(COUNTIF($D$38:$D$237,D68)&gt;1,"DUPLICATE ID",IF(AND(L68&lt;&gt;"",L68&lt;&gt;"Yes",L68&lt;&gt;"No"),"CHECK ELIGIBILITY",IF(L68="No","INELIGIBLE","OK")))))))</x:f>
      </x:c>
    </x:row>
    <x:row r="69">
      <x:c r="A69" s="14"/>
      <x:c r="B69" s="14"/>
      <x:c r="C69" s="14"/>
      <x:c r="D69" s="14"/>
      <x:c r="E69" s="22"/>
      <x:c r="F69" s="22"/>
      <x:c r="G69" s="18" t="n">
        <x:f t="shared" si="0">E69-F69</x:f>
        <x:v>0</x:v>
      </x:c>
      <x:c r="H69" s="22"/>
      <x:c r="I69" s="18" t="n">
        <x:f t="shared" si="1">G69-H69</x:f>
        <x:v>0</x:v>
      </x:c>
      <x:c r="J69" s="23" t="n">
        <x:f t="shared" si="2">IF(G69=0,0,I69/G69)</x:f>
        <x:v>0</x:v>
      </x:c>
      <x:c r="K69" s="24"/>
      <x:c r="L69" s="14"/>
      <x:c r="M69" s="22"/>
      <x:c r="N69" s="25" t="str">
        <x:f t="shared" si="3">IF(O69="","",IF(O69="OK",IF(L69="No",0,IF($B$7="Margin",I69,G69)*$B$26*IF(K69="",1,K69) + M69) ,0))</x:f>
      </x:c>
      <x:c r="O69" t="str">
        <x:f>IF(COUNTA(A69:F69,H69,K69:M69)=0,"",IF(OR(A69="",B69="",D69="",E69="",H69=""),"MISSING INFO",IF(OR(NOT(ISNUMBER(E69)),NOT(ISNUMBER(F69)),NOT(ISNUMBER(H69)),AND(K69&lt;&gt;"",NOT(ISNUMBER(K69))),AND(M69&lt;&gt;"",NOT(ISNUMBER(M69)))), "CHECK INPUTS",IF(OR(E69&lt;=0,F69&lt;0,F69&gt;E69,H69&lt;0,H69&gt;E69-F69,AND(K69&lt;&gt;"",OR(K69&lt;0,K69&gt;1)),AND(M69&lt;&gt;"",M69&gt;0)), "CHECK INPUTS",IF(COUNTIF($D$38:$D$237,D69)&gt;1,"DUPLICATE ID",IF(AND(L69&lt;&gt;"",L69&lt;&gt;"Yes",L69&lt;&gt;"No"),"CHECK ELIGIBILITY",IF(L69="No","INELIGIBLE","OK")))))))</x:f>
      </x:c>
    </x:row>
    <x:row r="70">
      <x:c r="A70" s="14"/>
      <x:c r="B70" s="14"/>
      <x:c r="C70" s="14"/>
      <x:c r="D70" s="14"/>
      <x:c r="E70" s="22"/>
      <x:c r="F70" s="22"/>
      <x:c r="G70" s="18" t="n">
        <x:f t="shared" ref="G70:G101" si="4">E70-F70</x:f>
        <x:v>0</x:v>
      </x:c>
      <x:c r="H70" s="22"/>
      <x:c r="I70" s="18" t="n">
        <x:f t="shared" ref="I70:I101" si="5">G70-H70</x:f>
        <x:v>0</x:v>
      </x:c>
      <x:c r="J70" s="23" t="n">
        <x:f t="shared" ref="J70:J101" si="6">IF(G70=0,0,I70/G70)</x:f>
        <x:v>0</x:v>
      </x:c>
      <x:c r="K70" s="24"/>
      <x:c r="L70" s="14"/>
      <x:c r="M70" s="22"/>
      <x:c r="N70" s="25" t="str">
        <x:f t="shared" ref="N70:N101" si="7">IF(O70="","",IF(O70="OK",IF(L70="No",0,IF($B$7="Margin",I70,G70)*$B$26*IF(K70="",1,K70) + M70) ,0))</x:f>
      </x:c>
      <x:c r="O70" t="str">
        <x:f>IF(COUNTA(A70:F70,H70,K70:M70)=0,"",IF(OR(A70="",B70="",D70="",E70="",H70=""),"MISSING INFO",IF(OR(NOT(ISNUMBER(E70)),NOT(ISNUMBER(F70)),NOT(ISNUMBER(H70)),AND(K70&lt;&gt;"",NOT(ISNUMBER(K70))),AND(M70&lt;&gt;"",NOT(ISNUMBER(M70)))), "CHECK INPUTS",IF(OR(E70&lt;=0,F70&lt;0,F70&gt;E70,H70&lt;0,H70&gt;E70-F70,AND(K70&lt;&gt;"",OR(K70&lt;0,K70&gt;1)),AND(M70&lt;&gt;"",M70&gt;0)), "CHECK INPUTS",IF(COUNTIF($D$38:$D$237,D70)&gt;1,"DUPLICATE ID",IF(AND(L70&lt;&gt;"",L70&lt;&gt;"Yes",L70&lt;&gt;"No"),"CHECK ELIGIBILITY",IF(L70="No","INELIGIBLE","OK")))))))</x:f>
      </x:c>
    </x:row>
    <x:row r="71">
      <x:c r="A71" s="14"/>
      <x:c r="B71" s="14"/>
      <x:c r="C71" s="14"/>
      <x:c r="D71" s="14"/>
      <x:c r="E71" s="22"/>
      <x:c r="F71" s="22"/>
      <x:c r="G71" s="18" t="n">
        <x:f t="shared" si="4">E71-F71</x:f>
        <x:v>0</x:v>
      </x:c>
      <x:c r="H71" s="22"/>
      <x:c r="I71" s="18" t="n">
        <x:f t="shared" si="5">G71-H71</x:f>
        <x:v>0</x:v>
      </x:c>
      <x:c r="J71" s="23" t="n">
        <x:f t="shared" si="6">IF(G71=0,0,I71/G71)</x:f>
        <x:v>0</x:v>
      </x:c>
      <x:c r="K71" s="24"/>
      <x:c r="L71" s="14"/>
      <x:c r="M71" s="22"/>
      <x:c r="N71" s="25" t="str">
        <x:f t="shared" si="7">IF(O71="","",IF(O71="OK",IF(L71="No",0,IF($B$7="Margin",I71,G71)*$B$26*IF(K71="",1,K71) + M71) ,0))</x:f>
      </x:c>
      <x:c r="O71" t="str">
        <x:f>IF(COUNTA(A71:F71,H71,K71:M71)=0,"",IF(OR(A71="",B71="",D71="",E71="",H71=""),"MISSING INFO",IF(OR(NOT(ISNUMBER(E71)),NOT(ISNUMBER(F71)),NOT(ISNUMBER(H71)),AND(K71&lt;&gt;"",NOT(ISNUMBER(K71))),AND(M71&lt;&gt;"",NOT(ISNUMBER(M71)))), "CHECK INPUTS",IF(OR(E71&lt;=0,F71&lt;0,F71&gt;E71,H71&lt;0,H71&gt;E71-F71,AND(K71&lt;&gt;"",OR(K71&lt;0,K71&gt;1)),AND(M71&lt;&gt;"",M71&gt;0)), "CHECK INPUTS",IF(COUNTIF($D$38:$D$237,D71)&gt;1,"DUPLICATE ID",IF(AND(L71&lt;&gt;"",L71&lt;&gt;"Yes",L71&lt;&gt;"No"),"CHECK ELIGIBILITY",IF(L71="No","INELIGIBLE","OK")))))))</x:f>
      </x:c>
    </x:row>
    <x:row r="72">
      <x:c r="A72" s="14"/>
      <x:c r="B72" s="14"/>
      <x:c r="C72" s="14"/>
      <x:c r="D72" s="14"/>
      <x:c r="E72" s="22"/>
      <x:c r="F72" s="22"/>
      <x:c r="G72" s="18" t="n">
        <x:f t="shared" si="4">E72-F72</x:f>
        <x:v>0</x:v>
      </x:c>
      <x:c r="H72" s="22"/>
      <x:c r="I72" s="18" t="n">
        <x:f t="shared" si="5">G72-H72</x:f>
        <x:v>0</x:v>
      </x:c>
      <x:c r="J72" s="23" t="n">
        <x:f t="shared" si="6">IF(G72=0,0,I72/G72)</x:f>
        <x:v>0</x:v>
      </x:c>
      <x:c r="K72" s="24"/>
      <x:c r="L72" s="14"/>
      <x:c r="M72" s="22"/>
      <x:c r="N72" s="25" t="str">
        <x:f t="shared" si="7">IF(O72="","",IF(O72="OK",IF(L72="No",0,IF($B$7="Margin",I72,G72)*$B$26*IF(K72="",1,K72) + M72) ,0))</x:f>
      </x:c>
      <x:c r="O72" t="str">
        <x:f>IF(COUNTA(A72:F72,H72,K72:M72)=0,"",IF(OR(A72="",B72="",D72="",E72="",H72=""),"MISSING INFO",IF(OR(NOT(ISNUMBER(E72)),NOT(ISNUMBER(F72)),NOT(ISNUMBER(H72)),AND(K72&lt;&gt;"",NOT(ISNUMBER(K72))),AND(M72&lt;&gt;"",NOT(ISNUMBER(M72)))), "CHECK INPUTS",IF(OR(E72&lt;=0,F72&lt;0,F72&gt;E72,H72&lt;0,H72&gt;E72-F72,AND(K72&lt;&gt;"",OR(K72&lt;0,K72&gt;1)),AND(M72&lt;&gt;"",M72&gt;0)), "CHECK INPUTS",IF(COUNTIF($D$38:$D$237,D72)&gt;1,"DUPLICATE ID",IF(AND(L72&lt;&gt;"",L72&lt;&gt;"Yes",L72&lt;&gt;"No"),"CHECK ELIGIBILITY",IF(L72="No","INELIGIBLE","OK")))))))</x:f>
      </x:c>
    </x:row>
    <x:row r="73">
      <x:c r="A73" s="14"/>
      <x:c r="B73" s="14"/>
      <x:c r="C73" s="14"/>
      <x:c r="D73" s="14"/>
      <x:c r="E73" s="22"/>
      <x:c r="F73" s="22"/>
      <x:c r="G73" s="18" t="n">
        <x:f t="shared" si="4">E73-F73</x:f>
        <x:v>0</x:v>
      </x:c>
      <x:c r="H73" s="22"/>
      <x:c r="I73" s="18" t="n">
        <x:f t="shared" si="5">G73-H73</x:f>
        <x:v>0</x:v>
      </x:c>
      <x:c r="J73" s="23" t="n">
        <x:f t="shared" si="6">IF(G73=0,0,I73/G73)</x:f>
        <x:v>0</x:v>
      </x:c>
      <x:c r="K73" s="24"/>
      <x:c r="L73" s="14"/>
      <x:c r="M73" s="22"/>
      <x:c r="N73" s="25" t="str">
        <x:f t="shared" si="7">IF(O73="","",IF(O73="OK",IF(L73="No",0,IF($B$7="Margin",I73,G73)*$B$26*IF(K73="",1,K73) + M73) ,0))</x:f>
      </x:c>
      <x:c r="O73" t="str">
        <x:f>IF(COUNTA(A73:F73,H73,K73:M73)=0,"",IF(OR(A73="",B73="",D73="",E73="",H73=""),"MISSING INFO",IF(OR(NOT(ISNUMBER(E73)),NOT(ISNUMBER(F73)),NOT(ISNUMBER(H73)),AND(K73&lt;&gt;"",NOT(ISNUMBER(K73))),AND(M73&lt;&gt;"",NOT(ISNUMBER(M73)))), "CHECK INPUTS",IF(OR(E73&lt;=0,F73&lt;0,F73&gt;E73,H73&lt;0,H73&gt;E73-F73,AND(K73&lt;&gt;"",OR(K73&lt;0,K73&gt;1)),AND(M73&lt;&gt;"",M73&gt;0)), "CHECK INPUTS",IF(COUNTIF($D$38:$D$237,D73)&gt;1,"DUPLICATE ID",IF(AND(L73&lt;&gt;"",L73&lt;&gt;"Yes",L73&lt;&gt;"No"),"CHECK ELIGIBILITY",IF(L73="No","INELIGIBLE","OK")))))))</x:f>
      </x:c>
    </x:row>
    <x:row r="74">
      <x:c r="A74" s="14"/>
      <x:c r="B74" s="14"/>
      <x:c r="C74" s="14"/>
      <x:c r="D74" s="14"/>
      <x:c r="E74" s="22"/>
      <x:c r="F74" s="22"/>
      <x:c r="G74" s="18" t="n">
        <x:f t="shared" si="4">E74-F74</x:f>
        <x:v>0</x:v>
      </x:c>
      <x:c r="H74" s="22"/>
      <x:c r="I74" s="18" t="n">
        <x:f t="shared" si="5">G74-H74</x:f>
        <x:v>0</x:v>
      </x:c>
      <x:c r="J74" s="23" t="n">
        <x:f t="shared" si="6">IF(G74=0,0,I74/G74)</x:f>
        <x:v>0</x:v>
      </x:c>
      <x:c r="K74" s="24"/>
      <x:c r="L74" s="14"/>
      <x:c r="M74" s="22"/>
      <x:c r="N74" s="25" t="str">
        <x:f t="shared" si="7">IF(O74="","",IF(O74="OK",IF(L74="No",0,IF($B$7="Margin",I74,G74)*$B$26*IF(K74="",1,K74) + M74) ,0))</x:f>
      </x:c>
      <x:c r="O74" t="str">
        <x:f>IF(COUNTA(A74:F74,H74,K74:M74)=0,"",IF(OR(A74="",B74="",D74="",E74="",H74=""),"MISSING INFO",IF(OR(NOT(ISNUMBER(E74)),NOT(ISNUMBER(F74)),NOT(ISNUMBER(H74)),AND(K74&lt;&gt;"",NOT(ISNUMBER(K74))),AND(M74&lt;&gt;"",NOT(ISNUMBER(M74)))), "CHECK INPUTS",IF(OR(E74&lt;=0,F74&lt;0,F74&gt;E74,H74&lt;0,H74&gt;E74-F74,AND(K74&lt;&gt;"",OR(K74&lt;0,K74&gt;1)),AND(M74&lt;&gt;"",M74&gt;0)), "CHECK INPUTS",IF(COUNTIF($D$38:$D$237,D74)&gt;1,"DUPLICATE ID",IF(AND(L74&lt;&gt;"",L74&lt;&gt;"Yes",L74&lt;&gt;"No"),"CHECK ELIGIBILITY",IF(L74="No","INELIGIBLE","OK")))))))</x:f>
      </x:c>
    </x:row>
    <x:row r="75">
      <x:c r="A75" s="14"/>
      <x:c r="B75" s="14"/>
      <x:c r="C75" s="14"/>
      <x:c r="D75" s="14"/>
      <x:c r="E75" s="22"/>
      <x:c r="F75" s="22"/>
      <x:c r="G75" s="18" t="n">
        <x:f t="shared" si="4">E75-F75</x:f>
        <x:v>0</x:v>
      </x:c>
      <x:c r="H75" s="22"/>
      <x:c r="I75" s="18" t="n">
        <x:f t="shared" si="5">G75-H75</x:f>
        <x:v>0</x:v>
      </x:c>
      <x:c r="J75" s="23" t="n">
        <x:f t="shared" si="6">IF(G75=0,0,I75/G75)</x:f>
        <x:v>0</x:v>
      </x:c>
      <x:c r="K75" s="24"/>
      <x:c r="L75" s="14"/>
      <x:c r="M75" s="22"/>
      <x:c r="N75" s="25" t="str">
        <x:f t="shared" si="7">IF(O75="","",IF(O75="OK",IF(L75="No",0,IF($B$7="Margin",I75,G75)*$B$26*IF(K75="",1,K75) + M75) ,0))</x:f>
      </x:c>
      <x:c r="O75" t="str">
        <x:f>IF(COUNTA(A75:F75,H75,K75:M75)=0,"",IF(OR(A75="",B75="",D75="",E75="",H75=""),"MISSING INFO",IF(OR(NOT(ISNUMBER(E75)),NOT(ISNUMBER(F75)),NOT(ISNUMBER(H75)),AND(K75&lt;&gt;"",NOT(ISNUMBER(K75))),AND(M75&lt;&gt;"",NOT(ISNUMBER(M75)))), "CHECK INPUTS",IF(OR(E75&lt;=0,F75&lt;0,F75&gt;E75,H75&lt;0,H75&gt;E75-F75,AND(K75&lt;&gt;"",OR(K75&lt;0,K75&gt;1)),AND(M75&lt;&gt;"",M75&gt;0)), "CHECK INPUTS",IF(COUNTIF($D$38:$D$237,D75)&gt;1,"DUPLICATE ID",IF(AND(L75&lt;&gt;"",L75&lt;&gt;"Yes",L75&lt;&gt;"No"),"CHECK ELIGIBILITY",IF(L75="No","INELIGIBLE","OK")))))))</x:f>
      </x:c>
    </x:row>
    <x:row r="76">
      <x:c r="A76" s="14"/>
      <x:c r="B76" s="14"/>
      <x:c r="C76" s="14"/>
      <x:c r="D76" s="14"/>
      <x:c r="E76" s="22"/>
      <x:c r="F76" s="22"/>
      <x:c r="G76" s="18" t="n">
        <x:f t="shared" si="4">E76-F76</x:f>
        <x:v>0</x:v>
      </x:c>
      <x:c r="H76" s="22"/>
      <x:c r="I76" s="18" t="n">
        <x:f t="shared" si="5">G76-H76</x:f>
        <x:v>0</x:v>
      </x:c>
      <x:c r="J76" s="23" t="n">
        <x:f t="shared" si="6">IF(G76=0,0,I76/G76)</x:f>
        <x:v>0</x:v>
      </x:c>
      <x:c r="K76" s="24"/>
      <x:c r="L76" s="14"/>
      <x:c r="M76" s="22"/>
      <x:c r="N76" s="25" t="str">
        <x:f t="shared" si="7">IF(O76="","",IF(O76="OK",IF(L76="No",0,IF($B$7="Margin",I76,G76)*$B$26*IF(K76="",1,K76) + M76) ,0))</x:f>
      </x:c>
      <x:c r="O76" t="str">
        <x:f>IF(COUNTA(A76:F76,H76,K76:M76)=0,"",IF(OR(A76="",B76="",D76="",E76="",H76=""),"MISSING INFO",IF(OR(NOT(ISNUMBER(E76)),NOT(ISNUMBER(F76)),NOT(ISNUMBER(H76)),AND(K76&lt;&gt;"",NOT(ISNUMBER(K76))),AND(M76&lt;&gt;"",NOT(ISNUMBER(M76)))), "CHECK INPUTS",IF(OR(E76&lt;=0,F76&lt;0,F76&gt;E76,H76&lt;0,H76&gt;E76-F76,AND(K76&lt;&gt;"",OR(K76&lt;0,K76&gt;1)),AND(M76&lt;&gt;"",M76&gt;0)), "CHECK INPUTS",IF(COUNTIF($D$38:$D$237,D76)&gt;1,"DUPLICATE ID",IF(AND(L76&lt;&gt;"",L76&lt;&gt;"Yes",L76&lt;&gt;"No"),"CHECK ELIGIBILITY",IF(L76="No","INELIGIBLE","OK")))))))</x:f>
      </x:c>
    </x:row>
    <x:row r="77">
      <x:c r="A77" s="14"/>
      <x:c r="B77" s="14"/>
      <x:c r="C77" s="14"/>
      <x:c r="D77" s="14"/>
      <x:c r="E77" s="22"/>
      <x:c r="F77" s="22"/>
      <x:c r="G77" s="18" t="n">
        <x:f t="shared" si="4">E77-F77</x:f>
        <x:v>0</x:v>
      </x:c>
      <x:c r="H77" s="22"/>
      <x:c r="I77" s="18" t="n">
        <x:f t="shared" si="5">G77-H77</x:f>
        <x:v>0</x:v>
      </x:c>
      <x:c r="J77" s="23" t="n">
        <x:f t="shared" si="6">IF(G77=0,0,I77/G77)</x:f>
        <x:v>0</x:v>
      </x:c>
      <x:c r="K77" s="24"/>
      <x:c r="L77" s="14"/>
      <x:c r="M77" s="22"/>
      <x:c r="N77" s="25" t="str">
        <x:f t="shared" si="7">IF(O77="","",IF(O77="OK",IF(L77="No",0,IF($B$7="Margin",I77,G77)*$B$26*IF(K77="",1,K77) + M77) ,0))</x:f>
      </x:c>
      <x:c r="O77" t="str">
        <x:f>IF(COUNTA(A77:F77,H77,K77:M77)=0,"",IF(OR(A77="",B77="",D77="",E77="",H77=""),"MISSING INFO",IF(OR(NOT(ISNUMBER(E77)),NOT(ISNUMBER(F77)),NOT(ISNUMBER(H77)),AND(K77&lt;&gt;"",NOT(ISNUMBER(K77))),AND(M77&lt;&gt;"",NOT(ISNUMBER(M77)))), "CHECK INPUTS",IF(OR(E77&lt;=0,F77&lt;0,F77&gt;E77,H77&lt;0,H77&gt;E77-F77,AND(K77&lt;&gt;"",OR(K77&lt;0,K77&gt;1)),AND(M77&lt;&gt;"",M77&gt;0)), "CHECK INPUTS",IF(COUNTIF($D$38:$D$237,D77)&gt;1,"DUPLICATE ID",IF(AND(L77&lt;&gt;"",L77&lt;&gt;"Yes",L77&lt;&gt;"No"),"CHECK ELIGIBILITY",IF(L77="No","INELIGIBLE","OK")))))))</x:f>
      </x:c>
    </x:row>
    <x:row r="78">
      <x:c r="A78" s="14"/>
      <x:c r="B78" s="14"/>
      <x:c r="C78" s="14"/>
      <x:c r="D78" s="14"/>
      <x:c r="E78" s="22"/>
      <x:c r="F78" s="22"/>
      <x:c r="G78" s="18" t="n">
        <x:f t="shared" si="4">E78-F78</x:f>
        <x:v>0</x:v>
      </x:c>
      <x:c r="H78" s="22"/>
      <x:c r="I78" s="18" t="n">
        <x:f t="shared" si="5">G78-H78</x:f>
        <x:v>0</x:v>
      </x:c>
      <x:c r="J78" s="23" t="n">
        <x:f t="shared" si="6">IF(G78=0,0,I78/G78)</x:f>
        <x:v>0</x:v>
      </x:c>
      <x:c r="K78" s="24"/>
      <x:c r="L78" s="14"/>
      <x:c r="M78" s="22"/>
      <x:c r="N78" s="25" t="str">
        <x:f t="shared" si="7">IF(O78="","",IF(O78="OK",IF(L78="No",0,IF($B$7="Margin",I78,G78)*$B$26*IF(K78="",1,K78) + M78) ,0))</x:f>
      </x:c>
      <x:c r="O78" t="str">
        <x:f>IF(COUNTA(A78:F78,H78,K78:M78)=0,"",IF(OR(A78="",B78="",D78="",E78="",H78=""),"MISSING INFO",IF(OR(NOT(ISNUMBER(E78)),NOT(ISNUMBER(F78)),NOT(ISNUMBER(H78)),AND(K78&lt;&gt;"",NOT(ISNUMBER(K78))),AND(M78&lt;&gt;"",NOT(ISNUMBER(M78)))), "CHECK INPUTS",IF(OR(E78&lt;=0,F78&lt;0,F78&gt;E78,H78&lt;0,H78&gt;E78-F78,AND(K78&lt;&gt;"",OR(K78&lt;0,K78&gt;1)),AND(M78&lt;&gt;"",M78&gt;0)), "CHECK INPUTS",IF(COUNTIF($D$38:$D$237,D78)&gt;1,"DUPLICATE ID",IF(AND(L78&lt;&gt;"",L78&lt;&gt;"Yes",L78&lt;&gt;"No"),"CHECK ELIGIBILITY",IF(L78="No","INELIGIBLE","OK")))))))</x:f>
      </x:c>
    </x:row>
    <x:row r="79">
      <x:c r="A79" s="14"/>
      <x:c r="B79" s="14"/>
      <x:c r="C79" s="14"/>
      <x:c r="D79" s="14"/>
      <x:c r="E79" s="22"/>
      <x:c r="F79" s="22"/>
      <x:c r="G79" s="18" t="n">
        <x:f t="shared" si="4">E79-F79</x:f>
        <x:v>0</x:v>
      </x:c>
      <x:c r="H79" s="22"/>
      <x:c r="I79" s="18" t="n">
        <x:f t="shared" si="5">G79-H79</x:f>
        <x:v>0</x:v>
      </x:c>
      <x:c r="J79" s="23" t="n">
        <x:f t="shared" si="6">IF(G79=0,0,I79/G79)</x:f>
        <x:v>0</x:v>
      </x:c>
      <x:c r="K79" s="24"/>
      <x:c r="L79" s="14"/>
      <x:c r="M79" s="22"/>
      <x:c r="N79" s="25" t="str">
        <x:f t="shared" si="7">IF(O79="","",IF(O79="OK",IF(L79="No",0,IF($B$7="Margin",I79,G79)*$B$26*IF(K79="",1,K79) + M79) ,0))</x:f>
      </x:c>
      <x:c r="O79" t="str">
        <x:f>IF(COUNTA(A79:F79,H79,K79:M79)=0,"",IF(OR(A79="",B79="",D79="",E79="",H79=""),"MISSING INFO",IF(OR(NOT(ISNUMBER(E79)),NOT(ISNUMBER(F79)),NOT(ISNUMBER(H79)),AND(K79&lt;&gt;"",NOT(ISNUMBER(K79))),AND(M79&lt;&gt;"",NOT(ISNUMBER(M79)))), "CHECK INPUTS",IF(OR(E79&lt;=0,F79&lt;0,F79&gt;E79,H79&lt;0,H79&gt;E79-F79,AND(K79&lt;&gt;"",OR(K79&lt;0,K79&gt;1)),AND(M79&lt;&gt;"",M79&gt;0)), "CHECK INPUTS",IF(COUNTIF($D$38:$D$237,D79)&gt;1,"DUPLICATE ID",IF(AND(L79&lt;&gt;"",L79&lt;&gt;"Yes",L79&lt;&gt;"No"),"CHECK ELIGIBILITY",IF(L79="No","INELIGIBLE","OK")))))))</x:f>
      </x:c>
    </x:row>
    <x:row r="80">
      <x:c r="A80" s="14"/>
      <x:c r="B80" s="14"/>
      <x:c r="C80" s="14"/>
      <x:c r="D80" s="14"/>
      <x:c r="E80" s="22"/>
      <x:c r="F80" s="22"/>
      <x:c r="G80" s="18" t="n">
        <x:f t="shared" si="4">E80-F80</x:f>
        <x:v>0</x:v>
      </x:c>
      <x:c r="H80" s="22"/>
      <x:c r="I80" s="18" t="n">
        <x:f t="shared" si="5">G80-H80</x:f>
        <x:v>0</x:v>
      </x:c>
      <x:c r="J80" s="23" t="n">
        <x:f t="shared" si="6">IF(G80=0,0,I80/G80)</x:f>
        <x:v>0</x:v>
      </x:c>
      <x:c r="K80" s="24"/>
      <x:c r="L80" s="14"/>
      <x:c r="M80" s="22"/>
      <x:c r="N80" s="25" t="str">
        <x:f t="shared" si="7">IF(O80="","",IF(O80="OK",IF(L80="No",0,IF($B$7="Margin",I80,G80)*$B$26*IF(K80="",1,K80) + M80) ,0))</x:f>
      </x:c>
      <x:c r="O80" t="str">
        <x:f>IF(COUNTA(A80:F80,H80,K80:M80)=0,"",IF(OR(A80="",B80="",D80="",E80="",H80=""),"MISSING INFO",IF(OR(NOT(ISNUMBER(E80)),NOT(ISNUMBER(F80)),NOT(ISNUMBER(H80)),AND(K80&lt;&gt;"",NOT(ISNUMBER(K80))),AND(M80&lt;&gt;"",NOT(ISNUMBER(M80)))), "CHECK INPUTS",IF(OR(E80&lt;=0,F80&lt;0,F80&gt;E80,H80&lt;0,H80&gt;E80-F80,AND(K80&lt;&gt;"",OR(K80&lt;0,K80&gt;1)),AND(M80&lt;&gt;"",M80&gt;0)), "CHECK INPUTS",IF(COUNTIF($D$38:$D$237,D80)&gt;1,"DUPLICATE ID",IF(AND(L80&lt;&gt;"",L80&lt;&gt;"Yes",L80&lt;&gt;"No"),"CHECK ELIGIBILITY",IF(L80="No","INELIGIBLE","OK")))))))</x:f>
      </x:c>
    </x:row>
    <x:row r="81">
      <x:c r="A81" s="14"/>
      <x:c r="B81" s="14"/>
      <x:c r="C81" s="14"/>
      <x:c r="D81" s="14"/>
      <x:c r="E81" s="22"/>
      <x:c r="F81" s="22"/>
      <x:c r="G81" s="18" t="n">
        <x:f t="shared" si="4">E81-F81</x:f>
        <x:v>0</x:v>
      </x:c>
      <x:c r="H81" s="22"/>
      <x:c r="I81" s="18" t="n">
        <x:f t="shared" si="5">G81-H81</x:f>
        <x:v>0</x:v>
      </x:c>
      <x:c r="J81" s="23" t="n">
        <x:f t="shared" si="6">IF(G81=0,0,I81/G81)</x:f>
        <x:v>0</x:v>
      </x:c>
      <x:c r="K81" s="24"/>
      <x:c r="L81" s="14"/>
      <x:c r="M81" s="22"/>
      <x:c r="N81" s="25" t="str">
        <x:f t="shared" si="7">IF(O81="","",IF(O81="OK",IF(L81="No",0,IF($B$7="Margin",I81,G81)*$B$26*IF(K81="",1,K81) + M81) ,0))</x:f>
      </x:c>
      <x:c r="O81" t="str">
        <x:f>IF(COUNTA(A81:F81,H81,K81:M81)=0,"",IF(OR(A81="",B81="",D81="",E81="",H81=""),"MISSING INFO",IF(OR(NOT(ISNUMBER(E81)),NOT(ISNUMBER(F81)),NOT(ISNUMBER(H81)),AND(K81&lt;&gt;"",NOT(ISNUMBER(K81))),AND(M81&lt;&gt;"",NOT(ISNUMBER(M81)))), "CHECK INPUTS",IF(OR(E81&lt;=0,F81&lt;0,F81&gt;E81,H81&lt;0,H81&gt;E81-F81,AND(K81&lt;&gt;"",OR(K81&lt;0,K81&gt;1)),AND(M81&lt;&gt;"",M81&gt;0)), "CHECK INPUTS",IF(COUNTIF($D$38:$D$237,D81)&gt;1,"DUPLICATE ID",IF(AND(L81&lt;&gt;"",L81&lt;&gt;"Yes",L81&lt;&gt;"No"),"CHECK ELIGIBILITY",IF(L81="No","INELIGIBLE","OK")))))))</x:f>
      </x:c>
    </x:row>
    <x:row r="82">
      <x:c r="A82" s="14"/>
      <x:c r="B82" s="14"/>
      <x:c r="C82" s="14"/>
      <x:c r="D82" s="14"/>
      <x:c r="E82" s="22"/>
      <x:c r="F82" s="22"/>
      <x:c r="G82" s="18" t="n">
        <x:f t="shared" si="4">E82-F82</x:f>
        <x:v>0</x:v>
      </x:c>
      <x:c r="H82" s="22"/>
      <x:c r="I82" s="18" t="n">
        <x:f t="shared" si="5">G82-H82</x:f>
        <x:v>0</x:v>
      </x:c>
      <x:c r="J82" s="23" t="n">
        <x:f t="shared" si="6">IF(G82=0,0,I82/G82)</x:f>
        <x:v>0</x:v>
      </x:c>
      <x:c r="K82" s="24"/>
      <x:c r="L82" s="14"/>
      <x:c r="M82" s="22"/>
      <x:c r="N82" s="25" t="str">
        <x:f t="shared" si="7">IF(O82="","",IF(O82="OK",IF(L82="No",0,IF($B$7="Margin",I82,G82)*$B$26*IF(K82="",1,K82) + M82) ,0))</x:f>
      </x:c>
      <x:c r="O82" t="str">
        <x:f>IF(COUNTA(A82:F82,H82,K82:M82)=0,"",IF(OR(A82="",B82="",D82="",E82="",H82=""),"MISSING INFO",IF(OR(NOT(ISNUMBER(E82)),NOT(ISNUMBER(F82)),NOT(ISNUMBER(H82)),AND(K82&lt;&gt;"",NOT(ISNUMBER(K82))),AND(M82&lt;&gt;"",NOT(ISNUMBER(M82)))), "CHECK INPUTS",IF(OR(E82&lt;=0,F82&lt;0,F82&gt;E82,H82&lt;0,H82&gt;E82-F82,AND(K82&lt;&gt;"",OR(K82&lt;0,K82&gt;1)),AND(M82&lt;&gt;"",M82&gt;0)), "CHECK INPUTS",IF(COUNTIF($D$38:$D$237,D82)&gt;1,"DUPLICATE ID",IF(AND(L82&lt;&gt;"",L82&lt;&gt;"Yes",L82&lt;&gt;"No"),"CHECK ELIGIBILITY",IF(L82="No","INELIGIBLE","OK")))))))</x:f>
      </x:c>
    </x:row>
    <x:row r="83">
      <x:c r="A83" s="14"/>
      <x:c r="B83" s="14"/>
      <x:c r="C83" s="14"/>
      <x:c r="D83" s="14"/>
      <x:c r="E83" s="22"/>
      <x:c r="F83" s="22"/>
      <x:c r="G83" s="18" t="n">
        <x:f t="shared" si="4">E83-F83</x:f>
        <x:v>0</x:v>
      </x:c>
      <x:c r="H83" s="22"/>
      <x:c r="I83" s="18" t="n">
        <x:f t="shared" si="5">G83-H83</x:f>
        <x:v>0</x:v>
      </x:c>
      <x:c r="J83" s="23" t="n">
        <x:f t="shared" si="6">IF(G83=0,0,I83/G83)</x:f>
        <x:v>0</x:v>
      </x:c>
      <x:c r="K83" s="24"/>
      <x:c r="L83" s="14"/>
      <x:c r="M83" s="22"/>
      <x:c r="N83" s="25" t="str">
        <x:f t="shared" si="7">IF(O83="","",IF(O83="OK",IF(L83="No",0,IF($B$7="Margin",I83,G83)*$B$26*IF(K83="",1,K83) + M83) ,0))</x:f>
      </x:c>
      <x:c r="O83" t="str">
        <x:f>IF(COUNTA(A83:F83,H83,K83:M83)=0,"",IF(OR(A83="",B83="",D83="",E83="",H83=""),"MISSING INFO",IF(OR(NOT(ISNUMBER(E83)),NOT(ISNUMBER(F83)),NOT(ISNUMBER(H83)),AND(K83&lt;&gt;"",NOT(ISNUMBER(K83))),AND(M83&lt;&gt;"",NOT(ISNUMBER(M83)))), "CHECK INPUTS",IF(OR(E83&lt;=0,F83&lt;0,F83&gt;E83,H83&lt;0,H83&gt;E83-F83,AND(K83&lt;&gt;"",OR(K83&lt;0,K83&gt;1)),AND(M83&lt;&gt;"",M83&gt;0)), "CHECK INPUTS",IF(COUNTIF($D$38:$D$237,D83)&gt;1,"DUPLICATE ID",IF(AND(L83&lt;&gt;"",L83&lt;&gt;"Yes",L83&lt;&gt;"No"),"CHECK ELIGIBILITY",IF(L83="No","INELIGIBLE","OK")))))))</x:f>
      </x:c>
    </x:row>
    <x:row r="84">
      <x:c r="A84" s="14"/>
      <x:c r="B84" s="14"/>
      <x:c r="C84" s="14"/>
      <x:c r="D84" s="14"/>
      <x:c r="E84" s="22"/>
      <x:c r="F84" s="22"/>
      <x:c r="G84" s="18" t="n">
        <x:f t="shared" si="4">E84-F84</x:f>
        <x:v>0</x:v>
      </x:c>
      <x:c r="H84" s="22"/>
      <x:c r="I84" s="18" t="n">
        <x:f t="shared" si="5">G84-H84</x:f>
        <x:v>0</x:v>
      </x:c>
      <x:c r="J84" s="23" t="n">
        <x:f t="shared" si="6">IF(G84=0,0,I84/G84)</x:f>
        <x:v>0</x:v>
      </x:c>
      <x:c r="K84" s="24"/>
      <x:c r="L84" s="14"/>
      <x:c r="M84" s="22"/>
      <x:c r="N84" s="25" t="str">
        <x:f t="shared" si="7">IF(O84="","",IF(O84="OK",IF(L84="No",0,IF($B$7="Margin",I84,G84)*$B$26*IF(K84="",1,K84) + M84) ,0))</x:f>
      </x:c>
      <x:c r="O84" t="str">
        <x:f>IF(COUNTA(A84:F84,H84,K84:M84)=0,"",IF(OR(A84="",B84="",D84="",E84="",H84=""),"MISSING INFO",IF(OR(NOT(ISNUMBER(E84)),NOT(ISNUMBER(F84)),NOT(ISNUMBER(H84)),AND(K84&lt;&gt;"",NOT(ISNUMBER(K84))),AND(M84&lt;&gt;"",NOT(ISNUMBER(M84)))), "CHECK INPUTS",IF(OR(E84&lt;=0,F84&lt;0,F84&gt;E84,H84&lt;0,H84&gt;E84-F84,AND(K84&lt;&gt;"",OR(K84&lt;0,K84&gt;1)),AND(M84&lt;&gt;"",M84&gt;0)), "CHECK INPUTS",IF(COUNTIF($D$38:$D$237,D84)&gt;1,"DUPLICATE ID",IF(AND(L84&lt;&gt;"",L84&lt;&gt;"Yes",L84&lt;&gt;"No"),"CHECK ELIGIBILITY",IF(L84="No","INELIGIBLE","OK")))))))</x:f>
      </x:c>
    </x:row>
    <x:row r="85">
      <x:c r="A85" s="14"/>
      <x:c r="B85" s="14"/>
      <x:c r="C85" s="14"/>
      <x:c r="D85" s="14"/>
      <x:c r="E85" s="22"/>
      <x:c r="F85" s="22"/>
      <x:c r="G85" s="18" t="n">
        <x:f t="shared" si="4">E85-F85</x:f>
        <x:v>0</x:v>
      </x:c>
      <x:c r="H85" s="22"/>
      <x:c r="I85" s="18" t="n">
        <x:f t="shared" si="5">G85-H85</x:f>
        <x:v>0</x:v>
      </x:c>
      <x:c r="J85" s="23" t="n">
        <x:f t="shared" si="6">IF(G85=0,0,I85/G85)</x:f>
        <x:v>0</x:v>
      </x:c>
      <x:c r="K85" s="24"/>
      <x:c r="L85" s="14"/>
      <x:c r="M85" s="22"/>
      <x:c r="N85" s="25" t="str">
        <x:f t="shared" si="7">IF(O85="","",IF(O85="OK",IF(L85="No",0,IF($B$7="Margin",I85,G85)*$B$26*IF(K85="",1,K85) + M85) ,0))</x:f>
      </x:c>
      <x:c r="O85" t="str">
        <x:f>IF(COUNTA(A85:F85,H85,K85:M85)=0,"",IF(OR(A85="",B85="",D85="",E85="",H85=""),"MISSING INFO",IF(OR(NOT(ISNUMBER(E85)),NOT(ISNUMBER(F85)),NOT(ISNUMBER(H85)),AND(K85&lt;&gt;"",NOT(ISNUMBER(K85))),AND(M85&lt;&gt;"",NOT(ISNUMBER(M85)))), "CHECK INPUTS",IF(OR(E85&lt;=0,F85&lt;0,F85&gt;E85,H85&lt;0,H85&gt;E85-F85,AND(K85&lt;&gt;"",OR(K85&lt;0,K85&gt;1)),AND(M85&lt;&gt;"",M85&gt;0)), "CHECK INPUTS",IF(COUNTIF($D$38:$D$237,D85)&gt;1,"DUPLICATE ID",IF(AND(L85&lt;&gt;"",L85&lt;&gt;"Yes",L85&lt;&gt;"No"),"CHECK ELIGIBILITY",IF(L85="No","INELIGIBLE","OK")))))))</x:f>
      </x:c>
    </x:row>
    <x:row r="86">
      <x:c r="A86" s="14"/>
      <x:c r="B86" s="14"/>
      <x:c r="C86" s="14"/>
      <x:c r="D86" s="14"/>
      <x:c r="E86" s="22"/>
      <x:c r="F86" s="22"/>
      <x:c r="G86" s="18" t="n">
        <x:f t="shared" si="4">E86-F86</x:f>
        <x:v>0</x:v>
      </x:c>
      <x:c r="H86" s="22"/>
      <x:c r="I86" s="18" t="n">
        <x:f t="shared" si="5">G86-H86</x:f>
        <x:v>0</x:v>
      </x:c>
      <x:c r="J86" s="23" t="n">
        <x:f t="shared" si="6">IF(G86=0,0,I86/G86)</x:f>
        <x:v>0</x:v>
      </x:c>
      <x:c r="K86" s="24"/>
      <x:c r="L86" s="14"/>
      <x:c r="M86" s="22"/>
      <x:c r="N86" s="25" t="str">
        <x:f t="shared" si="7">IF(O86="","",IF(O86="OK",IF(L86="No",0,IF($B$7="Margin",I86,G86)*$B$26*IF(K86="",1,K86) + M86) ,0))</x:f>
      </x:c>
      <x:c r="O86" t="str">
        <x:f>IF(COUNTA(A86:F86,H86,K86:M86)=0,"",IF(OR(A86="",B86="",D86="",E86="",H86=""),"MISSING INFO",IF(OR(NOT(ISNUMBER(E86)),NOT(ISNUMBER(F86)),NOT(ISNUMBER(H86)),AND(K86&lt;&gt;"",NOT(ISNUMBER(K86))),AND(M86&lt;&gt;"",NOT(ISNUMBER(M86)))), "CHECK INPUTS",IF(OR(E86&lt;=0,F86&lt;0,F86&gt;E86,H86&lt;0,H86&gt;E86-F86,AND(K86&lt;&gt;"",OR(K86&lt;0,K86&gt;1)),AND(M86&lt;&gt;"",M86&gt;0)), "CHECK INPUTS",IF(COUNTIF($D$38:$D$237,D86)&gt;1,"DUPLICATE ID",IF(AND(L86&lt;&gt;"",L86&lt;&gt;"Yes",L86&lt;&gt;"No"),"CHECK ELIGIBILITY",IF(L86="No","INELIGIBLE","OK")))))))</x:f>
      </x:c>
    </x:row>
    <x:row r="87">
      <x:c r="A87" s="14"/>
      <x:c r="B87" s="14"/>
      <x:c r="C87" s="14"/>
      <x:c r="D87" s="14"/>
      <x:c r="E87" s="22"/>
      <x:c r="F87" s="22"/>
      <x:c r="G87" s="18" t="n">
        <x:f t="shared" si="4">E87-F87</x:f>
        <x:v>0</x:v>
      </x:c>
      <x:c r="H87" s="22"/>
      <x:c r="I87" s="18" t="n">
        <x:f t="shared" si="5">G87-H87</x:f>
        <x:v>0</x:v>
      </x:c>
      <x:c r="J87" s="23" t="n">
        <x:f t="shared" si="6">IF(G87=0,0,I87/G87)</x:f>
        <x:v>0</x:v>
      </x:c>
      <x:c r="K87" s="24"/>
      <x:c r="L87" s="14"/>
      <x:c r="M87" s="22"/>
      <x:c r="N87" s="25" t="str">
        <x:f t="shared" si="7">IF(O87="","",IF(O87="OK",IF(L87="No",0,IF($B$7="Margin",I87,G87)*$B$26*IF(K87="",1,K87) + M87) ,0))</x:f>
      </x:c>
      <x:c r="O87" t="str">
        <x:f>IF(COUNTA(A87:F87,H87,K87:M87)=0,"",IF(OR(A87="",B87="",D87="",E87="",H87=""),"MISSING INFO",IF(OR(NOT(ISNUMBER(E87)),NOT(ISNUMBER(F87)),NOT(ISNUMBER(H87)),AND(K87&lt;&gt;"",NOT(ISNUMBER(K87))),AND(M87&lt;&gt;"",NOT(ISNUMBER(M87)))), "CHECK INPUTS",IF(OR(E87&lt;=0,F87&lt;0,F87&gt;E87,H87&lt;0,H87&gt;E87-F87,AND(K87&lt;&gt;"",OR(K87&lt;0,K87&gt;1)),AND(M87&lt;&gt;"",M87&gt;0)), "CHECK INPUTS",IF(COUNTIF($D$38:$D$237,D87)&gt;1,"DUPLICATE ID",IF(AND(L87&lt;&gt;"",L87&lt;&gt;"Yes",L87&lt;&gt;"No"),"CHECK ELIGIBILITY",IF(L87="No","INELIGIBLE","OK")))))))</x:f>
      </x:c>
    </x:row>
    <x:row r="88">
      <x:c r="A88" s="14"/>
      <x:c r="B88" s="14"/>
      <x:c r="C88" s="14"/>
      <x:c r="D88" s="14"/>
      <x:c r="E88" s="22"/>
      <x:c r="F88" s="22"/>
      <x:c r="G88" s="18" t="n">
        <x:f t="shared" si="4">E88-F88</x:f>
        <x:v>0</x:v>
      </x:c>
      <x:c r="H88" s="22"/>
      <x:c r="I88" s="18" t="n">
        <x:f t="shared" si="5">G88-H88</x:f>
        <x:v>0</x:v>
      </x:c>
      <x:c r="J88" s="23" t="n">
        <x:f t="shared" si="6">IF(G88=0,0,I88/G88)</x:f>
        <x:v>0</x:v>
      </x:c>
      <x:c r="K88" s="24"/>
      <x:c r="L88" s="14"/>
      <x:c r="M88" s="22"/>
      <x:c r="N88" s="25" t="str">
        <x:f t="shared" si="7">IF(O88="","",IF(O88="OK",IF(L88="No",0,IF($B$7="Margin",I88,G88)*$B$26*IF(K88="",1,K88) + M88) ,0))</x:f>
      </x:c>
      <x:c r="O88" t="str">
        <x:f>IF(COUNTA(A88:F88,H88,K88:M88)=0,"",IF(OR(A88="",B88="",D88="",E88="",H88=""),"MISSING INFO",IF(OR(NOT(ISNUMBER(E88)),NOT(ISNUMBER(F88)),NOT(ISNUMBER(H88)),AND(K88&lt;&gt;"",NOT(ISNUMBER(K88))),AND(M88&lt;&gt;"",NOT(ISNUMBER(M88)))), "CHECK INPUTS",IF(OR(E88&lt;=0,F88&lt;0,F88&gt;E88,H88&lt;0,H88&gt;E88-F88,AND(K88&lt;&gt;"",OR(K88&lt;0,K88&gt;1)),AND(M88&lt;&gt;"",M88&gt;0)), "CHECK INPUTS",IF(COUNTIF($D$38:$D$237,D88)&gt;1,"DUPLICATE ID",IF(AND(L88&lt;&gt;"",L88&lt;&gt;"Yes",L88&lt;&gt;"No"),"CHECK ELIGIBILITY",IF(L88="No","INELIGIBLE","OK")))))))</x:f>
      </x:c>
    </x:row>
    <x:row r="89">
      <x:c r="A89" s="14"/>
      <x:c r="B89" s="14"/>
      <x:c r="C89" s="14"/>
      <x:c r="D89" s="14"/>
      <x:c r="E89" s="22"/>
      <x:c r="F89" s="22"/>
      <x:c r="G89" s="18" t="n">
        <x:f t="shared" si="4">E89-F89</x:f>
        <x:v>0</x:v>
      </x:c>
      <x:c r="H89" s="22"/>
      <x:c r="I89" s="18" t="n">
        <x:f t="shared" si="5">G89-H89</x:f>
        <x:v>0</x:v>
      </x:c>
      <x:c r="J89" s="23" t="n">
        <x:f t="shared" si="6">IF(G89=0,0,I89/G89)</x:f>
        <x:v>0</x:v>
      </x:c>
      <x:c r="K89" s="24"/>
      <x:c r="L89" s="14"/>
      <x:c r="M89" s="22"/>
      <x:c r="N89" s="25" t="str">
        <x:f t="shared" si="7">IF(O89="","",IF(O89="OK",IF(L89="No",0,IF($B$7="Margin",I89,G89)*$B$26*IF(K89="",1,K89) + M89) ,0))</x:f>
      </x:c>
      <x:c r="O89" t="str">
        <x:f>IF(COUNTA(A89:F89,H89,K89:M89)=0,"",IF(OR(A89="",B89="",D89="",E89="",H89=""),"MISSING INFO",IF(OR(NOT(ISNUMBER(E89)),NOT(ISNUMBER(F89)),NOT(ISNUMBER(H89)),AND(K89&lt;&gt;"",NOT(ISNUMBER(K89))),AND(M89&lt;&gt;"",NOT(ISNUMBER(M89)))), "CHECK INPUTS",IF(OR(E89&lt;=0,F89&lt;0,F89&gt;E89,H89&lt;0,H89&gt;E89-F89,AND(K89&lt;&gt;"",OR(K89&lt;0,K89&gt;1)),AND(M89&lt;&gt;"",M89&gt;0)), "CHECK INPUTS",IF(COUNTIF($D$38:$D$237,D89)&gt;1,"DUPLICATE ID",IF(AND(L89&lt;&gt;"",L89&lt;&gt;"Yes",L89&lt;&gt;"No"),"CHECK ELIGIBILITY",IF(L89="No","INELIGIBLE","OK")))))))</x:f>
      </x:c>
    </x:row>
    <x:row r="90">
      <x:c r="A90" s="14"/>
      <x:c r="B90" s="14"/>
      <x:c r="C90" s="14"/>
      <x:c r="D90" s="14"/>
      <x:c r="E90" s="22"/>
      <x:c r="F90" s="22"/>
      <x:c r="G90" s="18" t="n">
        <x:f t="shared" si="4">E90-F90</x:f>
        <x:v>0</x:v>
      </x:c>
      <x:c r="H90" s="22"/>
      <x:c r="I90" s="18" t="n">
        <x:f t="shared" si="5">G90-H90</x:f>
        <x:v>0</x:v>
      </x:c>
      <x:c r="J90" s="23" t="n">
        <x:f t="shared" si="6">IF(G90=0,0,I90/G90)</x:f>
        <x:v>0</x:v>
      </x:c>
      <x:c r="K90" s="24"/>
      <x:c r="L90" s="14"/>
      <x:c r="M90" s="22"/>
      <x:c r="N90" s="25" t="str">
        <x:f t="shared" si="7">IF(O90="","",IF(O90="OK",IF(L90="No",0,IF($B$7="Margin",I90,G90)*$B$26*IF(K90="",1,K90) + M90) ,0))</x:f>
      </x:c>
      <x:c r="O90" t="str">
        <x:f>IF(COUNTA(A90:F90,H90,K90:M90)=0,"",IF(OR(A90="",B90="",D90="",E90="",H90=""),"MISSING INFO",IF(OR(NOT(ISNUMBER(E90)),NOT(ISNUMBER(F90)),NOT(ISNUMBER(H90)),AND(K90&lt;&gt;"",NOT(ISNUMBER(K90))),AND(M90&lt;&gt;"",NOT(ISNUMBER(M90)))), "CHECK INPUTS",IF(OR(E90&lt;=0,F90&lt;0,F90&gt;E90,H90&lt;0,H90&gt;E90-F90,AND(K90&lt;&gt;"",OR(K90&lt;0,K90&gt;1)),AND(M90&lt;&gt;"",M90&gt;0)), "CHECK INPUTS",IF(COUNTIF($D$38:$D$237,D90)&gt;1,"DUPLICATE ID",IF(AND(L90&lt;&gt;"",L90&lt;&gt;"Yes",L90&lt;&gt;"No"),"CHECK ELIGIBILITY",IF(L90="No","INELIGIBLE","OK")))))))</x:f>
      </x:c>
    </x:row>
    <x:row r="91">
      <x:c r="A91" s="14"/>
      <x:c r="B91" s="14"/>
      <x:c r="C91" s="14"/>
      <x:c r="D91" s="14"/>
      <x:c r="E91" s="22"/>
      <x:c r="F91" s="22"/>
      <x:c r="G91" s="18" t="n">
        <x:f t="shared" si="4">E91-F91</x:f>
        <x:v>0</x:v>
      </x:c>
      <x:c r="H91" s="22"/>
      <x:c r="I91" s="18" t="n">
        <x:f t="shared" si="5">G91-H91</x:f>
        <x:v>0</x:v>
      </x:c>
      <x:c r="J91" s="23" t="n">
        <x:f t="shared" si="6">IF(G91=0,0,I91/G91)</x:f>
        <x:v>0</x:v>
      </x:c>
      <x:c r="K91" s="24"/>
      <x:c r="L91" s="14"/>
      <x:c r="M91" s="22"/>
      <x:c r="N91" s="25" t="str">
        <x:f t="shared" si="7">IF(O91="","",IF(O91="OK",IF(L91="No",0,IF($B$7="Margin",I91,G91)*$B$26*IF(K91="",1,K91) + M91) ,0))</x:f>
      </x:c>
      <x:c r="O91" t="str">
        <x:f>IF(COUNTA(A91:F91,H91,K91:M91)=0,"",IF(OR(A91="",B91="",D91="",E91="",H91=""),"MISSING INFO",IF(OR(NOT(ISNUMBER(E91)),NOT(ISNUMBER(F91)),NOT(ISNUMBER(H91)),AND(K91&lt;&gt;"",NOT(ISNUMBER(K91))),AND(M91&lt;&gt;"",NOT(ISNUMBER(M91)))), "CHECK INPUTS",IF(OR(E91&lt;=0,F91&lt;0,F91&gt;E91,H91&lt;0,H91&gt;E91-F91,AND(K91&lt;&gt;"",OR(K91&lt;0,K91&gt;1)),AND(M91&lt;&gt;"",M91&gt;0)), "CHECK INPUTS",IF(COUNTIF($D$38:$D$237,D91)&gt;1,"DUPLICATE ID",IF(AND(L91&lt;&gt;"",L91&lt;&gt;"Yes",L91&lt;&gt;"No"),"CHECK ELIGIBILITY",IF(L91="No","INELIGIBLE","OK")))))))</x:f>
      </x:c>
    </x:row>
    <x:row r="92">
      <x:c r="A92" s="14"/>
      <x:c r="B92" s="14"/>
      <x:c r="C92" s="14"/>
      <x:c r="D92" s="14"/>
      <x:c r="E92" s="22"/>
      <x:c r="F92" s="22"/>
      <x:c r="G92" s="18" t="n">
        <x:f t="shared" si="4">E92-F92</x:f>
        <x:v>0</x:v>
      </x:c>
      <x:c r="H92" s="22"/>
      <x:c r="I92" s="18" t="n">
        <x:f t="shared" si="5">G92-H92</x:f>
        <x:v>0</x:v>
      </x:c>
      <x:c r="J92" s="23" t="n">
        <x:f t="shared" si="6">IF(G92=0,0,I92/G92)</x:f>
        <x:v>0</x:v>
      </x:c>
      <x:c r="K92" s="24"/>
      <x:c r="L92" s="14"/>
      <x:c r="M92" s="22"/>
      <x:c r="N92" s="25" t="str">
        <x:f t="shared" si="7">IF(O92="","",IF(O92="OK",IF(L92="No",0,IF($B$7="Margin",I92,G92)*$B$26*IF(K92="",1,K92) + M92) ,0))</x:f>
      </x:c>
      <x:c r="O92" t="str">
        <x:f>IF(COUNTA(A92:F92,H92,K92:M92)=0,"",IF(OR(A92="",B92="",D92="",E92="",H92=""),"MISSING INFO",IF(OR(NOT(ISNUMBER(E92)),NOT(ISNUMBER(F92)),NOT(ISNUMBER(H92)),AND(K92&lt;&gt;"",NOT(ISNUMBER(K92))),AND(M92&lt;&gt;"",NOT(ISNUMBER(M92)))), "CHECK INPUTS",IF(OR(E92&lt;=0,F92&lt;0,F92&gt;E92,H92&lt;0,H92&gt;E92-F92,AND(K92&lt;&gt;"",OR(K92&lt;0,K92&gt;1)),AND(M92&lt;&gt;"",M92&gt;0)), "CHECK INPUTS",IF(COUNTIF($D$38:$D$237,D92)&gt;1,"DUPLICATE ID",IF(AND(L92&lt;&gt;"",L92&lt;&gt;"Yes",L92&lt;&gt;"No"),"CHECK ELIGIBILITY",IF(L92="No","INELIGIBLE","OK")))))))</x:f>
      </x:c>
    </x:row>
    <x:row r="93">
      <x:c r="A93" s="14"/>
      <x:c r="B93" s="14"/>
      <x:c r="C93" s="14"/>
      <x:c r="D93" s="14"/>
      <x:c r="E93" s="22"/>
      <x:c r="F93" s="22"/>
      <x:c r="G93" s="18" t="n">
        <x:f t="shared" si="4">E93-F93</x:f>
        <x:v>0</x:v>
      </x:c>
      <x:c r="H93" s="22"/>
      <x:c r="I93" s="18" t="n">
        <x:f t="shared" si="5">G93-H93</x:f>
        <x:v>0</x:v>
      </x:c>
      <x:c r="J93" s="23" t="n">
        <x:f t="shared" si="6">IF(G93=0,0,I93/G93)</x:f>
        <x:v>0</x:v>
      </x:c>
      <x:c r="K93" s="24"/>
      <x:c r="L93" s="14"/>
      <x:c r="M93" s="22"/>
      <x:c r="N93" s="25" t="str">
        <x:f t="shared" si="7">IF(O93="","",IF(O93="OK",IF(L93="No",0,IF($B$7="Margin",I93,G93)*$B$26*IF(K93="",1,K93) + M93) ,0))</x:f>
      </x:c>
      <x:c r="O93" t="str">
        <x:f>IF(COUNTA(A93:F93,H93,K93:M93)=0,"",IF(OR(A93="",B93="",D93="",E93="",H93=""),"MISSING INFO",IF(OR(NOT(ISNUMBER(E93)),NOT(ISNUMBER(F93)),NOT(ISNUMBER(H93)),AND(K93&lt;&gt;"",NOT(ISNUMBER(K93))),AND(M93&lt;&gt;"",NOT(ISNUMBER(M93)))), "CHECK INPUTS",IF(OR(E93&lt;=0,F93&lt;0,F93&gt;E93,H93&lt;0,H93&gt;E93-F93,AND(K93&lt;&gt;"",OR(K93&lt;0,K93&gt;1)),AND(M93&lt;&gt;"",M93&gt;0)), "CHECK INPUTS",IF(COUNTIF($D$38:$D$237,D93)&gt;1,"DUPLICATE ID",IF(AND(L93&lt;&gt;"",L93&lt;&gt;"Yes",L93&lt;&gt;"No"),"CHECK ELIGIBILITY",IF(L93="No","INELIGIBLE","OK")))))))</x:f>
      </x:c>
    </x:row>
    <x:row r="94">
      <x:c r="A94" s="14"/>
      <x:c r="B94" s="14"/>
      <x:c r="C94" s="14"/>
      <x:c r="D94" s="14"/>
      <x:c r="E94" s="22"/>
      <x:c r="F94" s="22"/>
      <x:c r="G94" s="18" t="n">
        <x:f t="shared" si="4">E94-F94</x:f>
        <x:v>0</x:v>
      </x:c>
      <x:c r="H94" s="22"/>
      <x:c r="I94" s="18" t="n">
        <x:f t="shared" si="5">G94-H94</x:f>
        <x:v>0</x:v>
      </x:c>
      <x:c r="J94" s="23" t="n">
        <x:f t="shared" si="6">IF(G94=0,0,I94/G94)</x:f>
        <x:v>0</x:v>
      </x:c>
      <x:c r="K94" s="24"/>
      <x:c r="L94" s="14"/>
      <x:c r="M94" s="22"/>
      <x:c r="N94" s="25" t="str">
        <x:f t="shared" si="7">IF(O94="","",IF(O94="OK",IF(L94="No",0,IF($B$7="Margin",I94,G94)*$B$26*IF(K94="",1,K94) + M94) ,0))</x:f>
      </x:c>
      <x:c r="O94" t="str">
        <x:f>IF(COUNTA(A94:F94,H94,K94:M94)=0,"",IF(OR(A94="",B94="",D94="",E94="",H94=""),"MISSING INFO",IF(OR(NOT(ISNUMBER(E94)),NOT(ISNUMBER(F94)),NOT(ISNUMBER(H94)),AND(K94&lt;&gt;"",NOT(ISNUMBER(K94))),AND(M94&lt;&gt;"",NOT(ISNUMBER(M94)))), "CHECK INPUTS",IF(OR(E94&lt;=0,F94&lt;0,F94&gt;E94,H94&lt;0,H94&gt;E94-F94,AND(K94&lt;&gt;"",OR(K94&lt;0,K94&gt;1)),AND(M94&lt;&gt;"",M94&gt;0)), "CHECK INPUTS",IF(COUNTIF($D$38:$D$237,D94)&gt;1,"DUPLICATE ID",IF(AND(L94&lt;&gt;"",L94&lt;&gt;"Yes",L94&lt;&gt;"No"),"CHECK ELIGIBILITY",IF(L94="No","INELIGIBLE","OK")))))))</x:f>
      </x:c>
    </x:row>
    <x:row r="95">
      <x:c r="A95" s="14"/>
      <x:c r="B95" s="14"/>
      <x:c r="C95" s="14"/>
      <x:c r="D95" s="14"/>
      <x:c r="E95" s="22"/>
      <x:c r="F95" s="22"/>
      <x:c r="G95" s="18" t="n">
        <x:f t="shared" si="4">E95-F95</x:f>
        <x:v>0</x:v>
      </x:c>
      <x:c r="H95" s="22"/>
      <x:c r="I95" s="18" t="n">
        <x:f t="shared" si="5">G95-H95</x:f>
        <x:v>0</x:v>
      </x:c>
      <x:c r="J95" s="23" t="n">
        <x:f t="shared" si="6">IF(G95=0,0,I95/G95)</x:f>
        <x:v>0</x:v>
      </x:c>
      <x:c r="K95" s="24"/>
      <x:c r="L95" s="14"/>
      <x:c r="M95" s="22"/>
      <x:c r="N95" s="25" t="str">
        <x:f t="shared" si="7">IF(O95="","",IF(O95="OK",IF(L95="No",0,IF($B$7="Margin",I95,G95)*$B$26*IF(K95="",1,K95) + M95) ,0))</x:f>
      </x:c>
      <x:c r="O95" t="str">
        <x:f>IF(COUNTA(A95:F95,H95,K95:M95)=0,"",IF(OR(A95="",B95="",D95="",E95="",H95=""),"MISSING INFO",IF(OR(NOT(ISNUMBER(E95)),NOT(ISNUMBER(F95)),NOT(ISNUMBER(H95)),AND(K95&lt;&gt;"",NOT(ISNUMBER(K95))),AND(M95&lt;&gt;"",NOT(ISNUMBER(M95)))), "CHECK INPUTS",IF(OR(E95&lt;=0,F95&lt;0,F95&gt;E95,H95&lt;0,H95&gt;E95-F95,AND(K95&lt;&gt;"",OR(K95&lt;0,K95&gt;1)),AND(M95&lt;&gt;"",M95&gt;0)), "CHECK INPUTS",IF(COUNTIF($D$38:$D$237,D95)&gt;1,"DUPLICATE ID",IF(AND(L95&lt;&gt;"",L95&lt;&gt;"Yes",L95&lt;&gt;"No"),"CHECK ELIGIBILITY",IF(L95="No","INELIGIBLE","OK")))))))</x:f>
      </x:c>
    </x:row>
    <x:row r="96">
      <x:c r="A96" s="14"/>
      <x:c r="B96" s="14"/>
      <x:c r="C96" s="14"/>
      <x:c r="D96" s="14"/>
      <x:c r="E96" s="22"/>
      <x:c r="F96" s="22"/>
      <x:c r="G96" s="18" t="n">
        <x:f t="shared" si="4">E96-F96</x:f>
        <x:v>0</x:v>
      </x:c>
      <x:c r="H96" s="22"/>
      <x:c r="I96" s="18" t="n">
        <x:f t="shared" si="5">G96-H96</x:f>
        <x:v>0</x:v>
      </x:c>
      <x:c r="J96" s="23" t="n">
        <x:f t="shared" si="6">IF(G96=0,0,I96/G96)</x:f>
        <x:v>0</x:v>
      </x:c>
      <x:c r="K96" s="24"/>
      <x:c r="L96" s="14"/>
      <x:c r="M96" s="22"/>
      <x:c r="N96" s="25" t="str">
        <x:f t="shared" si="7">IF(O96="","",IF(O96="OK",IF(L96="No",0,IF($B$7="Margin",I96,G96)*$B$26*IF(K96="",1,K96) + M96) ,0))</x:f>
      </x:c>
      <x:c r="O96" t="str">
        <x:f>IF(COUNTA(A96:F96,H96,K96:M96)=0,"",IF(OR(A96="",B96="",D96="",E96="",H96=""),"MISSING INFO",IF(OR(NOT(ISNUMBER(E96)),NOT(ISNUMBER(F96)),NOT(ISNUMBER(H96)),AND(K96&lt;&gt;"",NOT(ISNUMBER(K96))),AND(M96&lt;&gt;"",NOT(ISNUMBER(M96)))), "CHECK INPUTS",IF(OR(E96&lt;=0,F96&lt;0,F96&gt;E96,H96&lt;0,H96&gt;E96-F96,AND(K96&lt;&gt;"",OR(K96&lt;0,K96&gt;1)),AND(M96&lt;&gt;"",M96&gt;0)), "CHECK INPUTS",IF(COUNTIF($D$38:$D$237,D96)&gt;1,"DUPLICATE ID",IF(AND(L96&lt;&gt;"",L96&lt;&gt;"Yes",L96&lt;&gt;"No"),"CHECK ELIGIBILITY",IF(L96="No","INELIGIBLE","OK")))))))</x:f>
      </x:c>
    </x:row>
    <x:row r="97">
      <x:c r="A97" s="14"/>
      <x:c r="B97" s="14"/>
      <x:c r="C97" s="14"/>
      <x:c r="D97" s="14"/>
      <x:c r="E97" s="22"/>
      <x:c r="F97" s="22"/>
      <x:c r="G97" s="18" t="n">
        <x:f t="shared" si="4">E97-F97</x:f>
        <x:v>0</x:v>
      </x:c>
      <x:c r="H97" s="22"/>
      <x:c r="I97" s="18" t="n">
        <x:f t="shared" si="5">G97-H97</x:f>
        <x:v>0</x:v>
      </x:c>
      <x:c r="J97" s="23" t="n">
        <x:f t="shared" si="6">IF(G97=0,0,I97/G97)</x:f>
        <x:v>0</x:v>
      </x:c>
      <x:c r="K97" s="24"/>
      <x:c r="L97" s="14"/>
      <x:c r="M97" s="22"/>
      <x:c r="N97" s="25" t="str">
        <x:f t="shared" si="7">IF(O97="","",IF(O97="OK",IF(L97="No",0,IF($B$7="Margin",I97,G97)*$B$26*IF(K97="",1,K97) + M97) ,0))</x:f>
      </x:c>
      <x:c r="O97" t="str">
        <x:f>IF(COUNTA(A97:F97,H97,K97:M97)=0,"",IF(OR(A97="",B97="",D97="",E97="",H97=""),"MISSING INFO",IF(OR(NOT(ISNUMBER(E97)),NOT(ISNUMBER(F97)),NOT(ISNUMBER(H97)),AND(K97&lt;&gt;"",NOT(ISNUMBER(K97))),AND(M97&lt;&gt;"",NOT(ISNUMBER(M97)))), "CHECK INPUTS",IF(OR(E97&lt;=0,F97&lt;0,F97&gt;E97,H97&lt;0,H97&gt;E97-F97,AND(K97&lt;&gt;"",OR(K97&lt;0,K97&gt;1)),AND(M97&lt;&gt;"",M97&gt;0)), "CHECK INPUTS",IF(COUNTIF($D$38:$D$237,D97)&gt;1,"DUPLICATE ID",IF(AND(L97&lt;&gt;"",L97&lt;&gt;"Yes",L97&lt;&gt;"No"),"CHECK ELIGIBILITY",IF(L97="No","INELIGIBLE","OK")))))))</x:f>
      </x:c>
    </x:row>
    <x:row r="98">
      <x:c r="A98" s="14"/>
      <x:c r="B98" s="14"/>
      <x:c r="C98" s="14"/>
      <x:c r="D98" s="14"/>
      <x:c r="E98" s="22"/>
      <x:c r="F98" s="22"/>
      <x:c r="G98" s="18" t="n">
        <x:f t="shared" si="4">E98-F98</x:f>
        <x:v>0</x:v>
      </x:c>
      <x:c r="H98" s="22"/>
      <x:c r="I98" s="18" t="n">
        <x:f t="shared" si="5">G98-H98</x:f>
        <x:v>0</x:v>
      </x:c>
      <x:c r="J98" s="23" t="n">
        <x:f t="shared" si="6">IF(G98=0,0,I98/G98)</x:f>
        <x:v>0</x:v>
      </x:c>
      <x:c r="K98" s="24"/>
      <x:c r="L98" s="14"/>
      <x:c r="M98" s="22"/>
      <x:c r="N98" s="25" t="str">
        <x:f t="shared" si="7">IF(O98="","",IF(O98="OK",IF(L98="No",0,IF($B$7="Margin",I98,G98)*$B$26*IF(K98="",1,K98) + M98) ,0))</x:f>
      </x:c>
      <x:c r="O98" t="str">
        <x:f>IF(COUNTA(A98:F98,H98,K98:M98)=0,"",IF(OR(A98="",B98="",D98="",E98="",H98=""),"MISSING INFO",IF(OR(NOT(ISNUMBER(E98)),NOT(ISNUMBER(F98)),NOT(ISNUMBER(H98)),AND(K98&lt;&gt;"",NOT(ISNUMBER(K98))),AND(M98&lt;&gt;"",NOT(ISNUMBER(M98)))), "CHECK INPUTS",IF(OR(E98&lt;=0,F98&lt;0,F98&gt;E98,H98&lt;0,H98&gt;E98-F98,AND(K98&lt;&gt;"",OR(K98&lt;0,K98&gt;1)),AND(M98&lt;&gt;"",M98&gt;0)), "CHECK INPUTS",IF(COUNTIF($D$38:$D$237,D98)&gt;1,"DUPLICATE ID",IF(AND(L98&lt;&gt;"",L98&lt;&gt;"Yes",L98&lt;&gt;"No"),"CHECK ELIGIBILITY",IF(L98="No","INELIGIBLE","OK")))))))</x:f>
      </x:c>
    </x:row>
    <x:row r="99">
      <x:c r="A99" s="14"/>
      <x:c r="B99" s="14"/>
      <x:c r="C99" s="14"/>
      <x:c r="D99" s="14"/>
      <x:c r="E99" s="22"/>
      <x:c r="F99" s="22"/>
      <x:c r="G99" s="18" t="n">
        <x:f t="shared" si="4">E99-F99</x:f>
        <x:v>0</x:v>
      </x:c>
      <x:c r="H99" s="22"/>
      <x:c r="I99" s="18" t="n">
        <x:f t="shared" si="5">G99-H99</x:f>
        <x:v>0</x:v>
      </x:c>
      <x:c r="J99" s="23" t="n">
        <x:f t="shared" si="6">IF(G99=0,0,I99/G99)</x:f>
        <x:v>0</x:v>
      </x:c>
      <x:c r="K99" s="24"/>
      <x:c r="L99" s="14"/>
      <x:c r="M99" s="22"/>
      <x:c r="N99" s="25" t="str">
        <x:f t="shared" si="7">IF(O99="","",IF(O99="OK",IF(L99="No",0,IF($B$7="Margin",I99,G99)*$B$26*IF(K99="",1,K99) + M99) ,0))</x:f>
      </x:c>
      <x:c r="O99" t="str">
        <x:f>IF(COUNTA(A99:F99,H99,K99:M99)=0,"",IF(OR(A99="",B99="",D99="",E99="",H99=""),"MISSING INFO",IF(OR(NOT(ISNUMBER(E99)),NOT(ISNUMBER(F99)),NOT(ISNUMBER(H99)),AND(K99&lt;&gt;"",NOT(ISNUMBER(K99))),AND(M99&lt;&gt;"",NOT(ISNUMBER(M99)))), "CHECK INPUTS",IF(OR(E99&lt;=0,F99&lt;0,F99&gt;E99,H99&lt;0,H99&gt;E99-F99,AND(K99&lt;&gt;"",OR(K99&lt;0,K99&gt;1)),AND(M99&lt;&gt;"",M99&gt;0)), "CHECK INPUTS",IF(COUNTIF($D$38:$D$237,D99)&gt;1,"DUPLICATE ID",IF(AND(L99&lt;&gt;"",L99&lt;&gt;"Yes",L99&lt;&gt;"No"),"CHECK ELIGIBILITY",IF(L99="No","INELIGIBLE","OK")))))))</x:f>
      </x:c>
    </x:row>
    <x:row r="100">
      <x:c r="A100" s="14"/>
      <x:c r="B100" s="14"/>
      <x:c r="C100" s="14"/>
      <x:c r="D100" s="14"/>
      <x:c r="E100" s="22"/>
      <x:c r="F100" s="22"/>
      <x:c r="G100" s="18" t="n">
        <x:f t="shared" si="4">E100-F100</x:f>
        <x:v>0</x:v>
      </x:c>
      <x:c r="H100" s="22"/>
      <x:c r="I100" s="18" t="n">
        <x:f t="shared" si="5">G100-H100</x:f>
        <x:v>0</x:v>
      </x:c>
      <x:c r="J100" s="23" t="n">
        <x:f t="shared" si="6">IF(G100=0,0,I100/G100)</x:f>
        <x:v>0</x:v>
      </x:c>
      <x:c r="K100" s="24"/>
      <x:c r="L100" s="14"/>
      <x:c r="M100" s="22"/>
      <x:c r="N100" s="25" t="str">
        <x:f t="shared" si="7">IF(O100="","",IF(O100="OK",IF(L100="No",0,IF($B$7="Margin",I100,G100)*$B$26*IF(K100="",1,K100) + M100) ,0))</x:f>
      </x:c>
      <x:c r="O100" t="str">
        <x:f>IF(COUNTA(A100:F100,H100,K100:M100)=0,"",IF(OR(A100="",B100="",D100="",E100="",H100=""),"MISSING INFO",IF(OR(NOT(ISNUMBER(E100)),NOT(ISNUMBER(F100)),NOT(ISNUMBER(H100)),AND(K100&lt;&gt;"",NOT(ISNUMBER(K100))),AND(M100&lt;&gt;"",NOT(ISNUMBER(M100)))), "CHECK INPUTS",IF(OR(E100&lt;=0,F100&lt;0,F100&gt;E100,H100&lt;0,H100&gt;E100-F100,AND(K100&lt;&gt;"",OR(K100&lt;0,K100&gt;1)),AND(M100&lt;&gt;"",M100&gt;0)), "CHECK INPUTS",IF(COUNTIF($D$38:$D$237,D100)&gt;1,"DUPLICATE ID",IF(AND(L100&lt;&gt;"",L100&lt;&gt;"Yes",L100&lt;&gt;"No"),"CHECK ELIGIBILITY",IF(L100="No","INELIGIBLE","OK")))))))</x:f>
      </x:c>
    </x:row>
    <x:row r="101">
      <x:c r="A101" s="14"/>
      <x:c r="B101" s="14"/>
      <x:c r="C101" s="14"/>
      <x:c r="D101" s="14"/>
      <x:c r="E101" s="22"/>
      <x:c r="F101" s="22"/>
      <x:c r="G101" s="18" t="n">
        <x:f t="shared" si="4">E101-F101</x:f>
        <x:v>0</x:v>
      </x:c>
      <x:c r="H101" s="22"/>
      <x:c r="I101" s="18" t="n">
        <x:f t="shared" si="5">G101-H101</x:f>
        <x:v>0</x:v>
      </x:c>
      <x:c r="J101" s="23" t="n">
        <x:f t="shared" si="6">IF(G101=0,0,I101/G101)</x:f>
        <x:v>0</x:v>
      </x:c>
      <x:c r="K101" s="24"/>
      <x:c r="L101" s="14"/>
      <x:c r="M101" s="22"/>
      <x:c r="N101" s="25" t="str">
        <x:f t="shared" si="7">IF(O101="","",IF(O101="OK",IF(L101="No",0,IF($B$7="Margin",I101,G101)*$B$26*IF(K101="",1,K101) + M101) ,0))</x:f>
      </x:c>
      <x:c r="O101" t="str">
        <x:f>IF(COUNTA(A101:F101,H101,K101:M101)=0,"",IF(OR(A101="",B101="",D101="",E101="",H101=""),"MISSING INFO",IF(OR(NOT(ISNUMBER(E101)),NOT(ISNUMBER(F101)),NOT(ISNUMBER(H101)),AND(K101&lt;&gt;"",NOT(ISNUMBER(K101))),AND(M101&lt;&gt;"",NOT(ISNUMBER(M101)))), "CHECK INPUTS",IF(OR(E101&lt;=0,F101&lt;0,F101&gt;E101,H101&lt;0,H101&gt;E101-F101,AND(K101&lt;&gt;"",OR(K101&lt;0,K101&gt;1)),AND(M101&lt;&gt;"",M101&gt;0)), "CHECK INPUTS",IF(COUNTIF($D$38:$D$237,D101)&gt;1,"DUPLICATE ID",IF(AND(L101&lt;&gt;"",L101&lt;&gt;"Yes",L101&lt;&gt;"No"),"CHECK ELIGIBILITY",IF(L101="No","INELIGIBLE","OK")))))))</x:f>
      </x:c>
    </x:row>
    <x:row r="102">
      <x:c r="A102" s="14"/>
      <x:c r="B102" s="14"/>
      <x:c r="C102" s="14"/>
      <x:c r="D102" s="14"/>
      <x:c r="E102" s="22"/>
      <x:c r="F102" s="22"/>
      <x:c r="G102" s="18" t="n">
        <x:f t="shared" ref="G102:G133" si="8">E102-F102</x:f>
        <x:v>0</x:v>
      </x:c>
      <x:c r="H102" s="22"/>
      <x:c r="I102" s="18" t="n">
        <x:f t="shared" ref="I102:I133" si="9">G102-H102</x:f>
        <x:v>0</x:v>
      </x:c>
      <x:c r="J102" s="23" t="n">
        <x:f t="shared" ref="J102:J133" si="10">IF(G102=0,0,I102/G102)</x:f>
        <x:v>0</x:v>
      </x:c>
      <x:c r="K102" s="24"/>
      <x:c r="L102" s="14"/>
      <x:c r="M102" s="22"/>
      <x:c r="N102" s="25" t="str">
        <x:f t="shared" ref="N102:N133" si="11">IF(O102="","",IF(O102="OK",IF(L102="No",0,IF($B$7="Margin",I102,G102)*$B$26*IF(K102="",1,K102) + M102) ,0))</x:f>
      </x:c>
      <x:c r="O102" t="str">
        <x:f>IF(COUNTA(A102:F102,H102,K102:M102)=0,"",IF(OR(A102="",B102="",D102="",E102="",H102=""),"MISSING INFO",IF(OR(NOT(ISNUMBER(E102)),NOT(ISNUMBER(F102)),NOT(ISNUMBER(H102)),AND(K102&lt;&gt;"",NOT(ISNUMBER(K102))),AND(M102&lt;&gt;"",NOT(ISNUMBER(M102)))), "CHECK INPUTS",IF(OR(E102&lt;=0,F102&lt;0,F102&gt;E102,H102&lt;0,H102&gt;E102-F102,AND(K102&lt;&gt;"",OR(K102&lt;0,K102&gt;1)),AND(M102&lt;&gt;"",M102&gt;0)), "CHECK INPUTS",IF(COUNTIF($D$38:$D$237,D102)&gt;1,"DUPLICATE ID",IF(AND(L102&lt;&gt;"",L102&lt;&gt;"Yes",L102&lt;&gt;"No"),"CHECK ELIGIBILITY",IF(L102="No","INELIGIBLE","OK")))))))</x:f>
      </x:c>
    </x:row>
    <x:row r="103">
      <x:c r="A103" s="14"/>
      <x:c r="B103" s="14"/>
      <x:c r="C103" s="14"/>
      <x:c r="D103" s="14"/>
      <x:c r="E103" s="22"/>
      <x:c r="F103" s="22"/>
      <x:c r="G103" s="18" t="n">
        <x:f t="shared" si="8">E103-F103</x:f>
        <x:v>0</x:v>
      </x:c>
      <x:c r="H103" s="22"/>
      <x:c r="I103" s="18" t="n">
        <x:f t="shared" si="9">G103-H103</x:f>
        <x:v>0</x:v>
      </x:c>
      <x:c r="J103" s="23" t="n">
        <x:f t="shared" si="10">IF(G103=0,0,I103/G103)</x:f>
        <x:v>0</x:v>
      </x:c>
      <x:c r="K103" s="24"/>
      <x:c r="L103" s="14"/>
      <x:c r="M103" s="22"/>
      <x:c r="N103" s="25" t="str">
        <x:f t="shared" si="11">IF(O103="","",IF(O103="OK",IF(L103="No",0,IF($B$7="Margin",I103,G103)*$B$26*IF(K103="",1,K103) + M103) ,0))</x:f>
      </x:c>
      <x:c r="O103" t="str">
        <x:f>IF(COUNTA(A103:F103,H103,K103:M103)=0,"",IF(OR(A103="",B103="",D103="",E103="",H103=""),"MISSING INFO",IF(OR(NOT(ISNUMBER(E103)),NOT(ISNUMBER(F103)),NOT(ISNUMBER(H103)),AND(K103&lt;&gt;"",NOT(ISNUMBER(K103))),AND(M103&lt;&gt;"",NOT(ISNUMBER(M103)))), "CHECK INPUTS",IF(OR(E103&lt;=0,F103&lt;0,F103&gt;E103,H103&lt;0,H103&gt;E103-F103,AND(K103&lt;&gt;"",OR(K103&lt;0,K103&gt;1)),AND(M103&lt;&gt;"",M103&gt;0)), "CHECK INPUTS",IF(COUNTIF($D$38:$D$237,D103)&gt;1,"DUPLICATE ID",IF(AND(L103&lt;&gt;"",L103&lt;&gt;"Yes",L103&lt;&gt;"No"),"CHECK ELIGIBILITY",IF(L103="No","INELIGIBLE","OK")))))))</x:f>
      </x:c>
    </x:row>
    <x:row r="104">
      <x:c r="A104" s="14"/>
      <x:c r="B104" s="14"/>
      <x:c r="C104" s="14"/>
      <x:c r="D104" s="14"/>
      <x:c r="E104" s="22"/>
      <x:c r="F104" s="22"/>
      <x:c r="G104" s="18" t="n">
        <x:f t="shared" si="8">E104-F104</x:f>
        <x:v>0</x:v>
      </x:c>
      <x:c r="H104" s="22"/>
      <x:c r="I104" s="18" t="n">
        <x:f t="shared" si="9">G104-H104</x:f>
        <x:v>0</x:v>
      </x:c>
      <x:c r="J104" s="23" t="n">
        <x:f t="shared" si="10">IF(G104=0,0,I104/G104)</x:f>
        <x:v>0</x:v>
      </x:c>
      <x:c r="K104" s="24"/>
      <x:c r="L104" s="14"/>
      <x:c r="M104" s="22"/>
      <x:c r="N104" s="25" t="str">
        <x:f t="shared" si="11">IF(O104="","",IF(O104="OK",IF(L104="No",0,IF($B$7="Margin",I104,G104)*$B$26*IF(K104="",1,K104) + M104) ,0))</x:f>
      </x:c>
      <x:c r="O104" t="str">
        <x:f>IF(COUNTA(A104:F104,H104,K104:M104)=0,"",IF(OR(A104="",B104="",D104="",E104="",H104=""),"MISSING INFO",IF(OR(NOT(ISNUMBER(E104)),NOT(ISNUMBER(F104)),NOT(ISNUMBER(H104)),AND(K104&lt;&gt;"",NOT(ISNUMBER(K104))),AND(M104&lt;&gt;"",NOT(ISNUMBER(M104)))), "CHECK INPUTS",IF(OR(E104&lt;=0,F104&lt;0,F104&gt;E104,H104&lt;0,H104&gt;E104-F104,AND(K104&lt;&gt;"",OR(K104&lt;0,K104&gt;1)),AND(M104&lt;&gt;"",M104&gt;0)), "CHECK INPUTS",IF(COUNTIF($D$38:$D$237,D104)&gt;1,"DUPLICATE ID",IF(AND(L104&lt;&gt;"",L104&lt;&gt;"Yes",L104&lt;&gt;"No"),"CHECK ELIGIBILITY",IF(L104="No","INELIGIBLE","OK")))))))</x:f>
      </x:c>
    </x:row>
    <x:row r="105">
      <x:c r="A105" s="14"/>
      <x:c r="B105" s="14"/>
      <x:c r="C105" s="14"/>
      <x:c r="D105" s="14"/>
      <x:c r="E105" s="22"/>
      <x:c r="F105" s="22"/>
      <x:c r="G105" s="18" t="n">
        <x:f t="shared" si="8">E105-F105</x:f>
        <x:v>0</x:v>
      </x:c>
      <x:c r="H105" s="22"/>
      <x:c r="I105" s="18" t="n">
        <x:f t="shared" si="9">G105-H105</x:f>
        <x:v>0</x:v>
      </x:c>
      <x:c r="J105" s="23" t="n">
        <x:f t="shared" si="10">IF(G105=0,0,I105/G105)</x:f>
        <x:v>0</x:v>
      </x:c>
      <x:c r="K105" s="24"/>
      <x:c r="L105" s="14"/>
      <x:c r="M105" s="22"/>
      <x:c r="N105" s="25" t="str">
        <x:f t="shared" si="11">IF(O105="","",IF(O105="OK",IF(L105="No",0,IF($B$7="Margin",I105,G105)*$B$26*IF(K105="",1,K105) + M105) ,0))</x:f>
      </x:c>
      <x:c r="O105" t="str">
        <x:f>IF(COUNTA(A105:F105,H105,K105:M105)=0,"",IF(OR(A105="",B105="",D105="",E105="",H105=""),"MISSING INFO",IF(OR(NOT(ISNUMBER(E105)),NOT(ISNUMBER(F105)),NOT(ISNUMBER(H105)),AND(K105&lt;&gt;"",NOT(ISNUMBER(K105))),AND(M105&lt;&gt;"",NOT(ISNUMBER(M105)))), "CHECK INPUTS",IF(OR(E105&lt;=0,F105&lt;0,F105&gt;E105,H105&lt;0,H105&gt;E105-F105,AND(K105&lt;&gt;"",OR(K105&lt;0,K105&gt;1)),AND(M105&lt;&gt;"",M105&gt;0)), "CHECK INPUTS",IF(COUNTIF($D$38:$D$237,D105)&gt;1,"DUPLICATE ID",IF(AND(L105&lt;&gt;"",L105&lt;&gt;"Yes",L105&lt;&gt;"No"),"CHECK ELIGIBILITY",IF(L105="No","INELIGIBLE","OK")))))))</x:f>
      </x:c>
    </x:row>
    <x:row r="106">
      <x:c r="A106" s="14"/>
      <x:c r="B106" s="14"/>
      <x:c r="C106" s="14"/>
      <x:c r="D106" s="14"/>
      <x:c r="E106" s="22"/>
      <x:c r="F106" s="22"/>
      <x:c r="G106" s="18" t="n">
        <x:f t="shared" si="8">E106-F106</x:f>
        <x:v>0</x:v>
      </x:c>
      <x:c r="H106" s="22"/>
      <x:c r="I106" s="18" t="n">
        <x:f t="shared" si="9">G106-H106</x:f>
        <x:v>0</x:v>
      </x:c>
      <x:c r="J106" s="23" t="n">
        <x:f t="shared" si="10">IF(G106=0,0,I106/G106)</x:f>
        <x:v>0</x:v>
      </x:c>
      <x:c r="K106" s="24"/>
      <x:c r="L106" s="14"/>
      <x:c r="M106" s="22"/>
      <x:c r="N106" s="25" t="str">
        <x:f t="shared" si="11">IF(O106="","",IF(O106="OK",IF(L106="No",0,IF($B$7="Margin",I106,G106)*$B$26*IF(K106="",1,K106) + M106) ,0))</x:f>
      </x:c>
      <x:c r="O106" t="str">
        <x:f>IF(COUNTA(A106:F106,H106,K106:M106)=0,"",IF(OR(A106="",B106="",D106="",E106="",H106=""),"MISSING INFO",IF(OR(NOT(ISNUMBER(E106)),NOT(ISNUMBER(F106)),NOT(ISNUMBER(H106)),AND(K106&lt;&gt;"",NOT(ISNUMBER(K106))),AND(M106&lt;&gt;"",NOT(ISNUMBER(M106)))), "CHECK INPUTS",IF(OR(E106&lt;=0,F106&lt;0,F106&gt;E106,H106&lt;0,H106&gt;E106-F106,AND(K106&lt;&gt;"",OR(K106&lt;0,K106&gt;1)),AND(M106&lt;&gt;"",M106&gt;0)), "CHECK INPUTS",IF(COUNTIF($D$38:$D$237,D106)&gt;1,"DUPLICATE ID",IF(AND(L106&lt;&gt;"",L106&lt;&gt;"Yes",L106&lt;&gt;"No"),"CHECK ELIGIBILITY",IF(L106="No","INELIGIBLE","OK")))))))</x:f>
      </x:c>
    </x:row>
    <x:row r="107">
      <x:c r="A107" s="14"/>
      <x:c r="B107" s="14"/>
      <x:c r="C107" s="14"/>
      <x:c r="D107" s="14"/>
      <x:c r="E107" s="22"/>
      <x:c r="F107" s="22"/>
      <x:c r="G107" s="18" t="n">
        <x:f t="shared" si="8">E107-F107</x:f>
        <x:v>0</x:v>
      </x:c>
      <x:c r="H107" s="22"/>
      <x:c r="I107" s="18" t="n">
        <x:f t="shared" si="9">G107-H107</x:f>
        <x:v>0</x:v>
      </x:c>
      <x:c r="J107" s="23" t="n">
        <x:f t="shared" si="10">IF(G107=0,0,I107/G107)</x:f>
        <x:v>0</x:v>
      </x:c>
      <x:c r="K107" s="24"/>
      <x:c r="L107" s="14"/>
      <x:c r="M107" s="22"/>
      <x:c r="N107" s="25" t="str">
        <x:f t="shared" si="11">IF(O107="","",IF(O107="OK",IF(L107="No",0,IF($B$7="Margin",I107,G107)*$B$26*IF(K107="",1,K107) + M107) ,0))</x:f>
      </x:c>
      <x:c r="O107" t="str">
        <x:f>IF(COUNTA(A107:F107,H107,K107:M107)=0,"",IF(OR(A107="",B107="",D107="",E107="",H107=""),"MISSING INFO",IF(OR(NOT(ISNUMBER(E107)),NOT(ISNUMBER(F107)),NOT(ISNUMBER(H107)),AND(K107&lt;&gt;"",NOT(ISNUMBER(K107))),AND(M107&lt;&gt;"",NOT(ISNUMBER(M107)))), "CHECK INPUTS",IF(OR(E107&lt;=0,F107&lt;0,F107&gt;E107,H107&lt;0,H107&gt;E107-F107,AND(K107&lt;&gt;"",OR(K107&lt;0,K107&gt;1)),AND(M107&lt;&gt;"",M107&gt;0)), "CHECK INPUTS",IF(COUNTIF($D$38:$D$237,D107)&gt;1,"DUPLICATE ID",IF(AND(L107&lt;&gt;"",L107&lt;&gt;"Yes",L107&lt;&gt;"No"),"CHECK ELIGIBILITY",IF(L107="No","INELIGIBLE","OK")))))))</x:f>
      </x:c>
    </x:row>
    <x:row r="108">
      <x:c r="A108" s="14"/>
      <x:c r="B108" s="14"/>
      <x:c r="C108" s="14"/>
      <x:c r="D108" s="14"/>
      <x:c r="E108" s="22"/>
      <x:c r="F108" s="22"/>
      <x:c r="G108" s="18" t="n">
        <x:f t="shared" si="8">E108-F108</x:f>
        <x:v>0</x:v>
      </x:c>
      <x:c r="H108" s="22"/>
      <x:c r="I108" s="18" t="n">
        <x:f t="shared" si="9">G108-H108</x:f>
        <x:v>0</x:v>
      </x:c>
      <x:c r="J108" s="23" t="n">
        <x:f t="shared" si="10">IF(G108=0,0,I108/G108)</x:f>
        <x:v>0</x:v>
      </x:c>
      <x:c r="K108" s="24"/>
      <x:c r="L108" s="14"/>
      <x:c r="M108" s="22"/>
      <x:c r="N108" s="25" t="str">
        <x:f t="shared" si="11">IF(O108="","",IF(O108="OK",IF(L108="No",0,IF($B$7="Margin",I108,G108)*$B$26*IF(K108="",1,K108) + M108) ,0))</x:f>
      </x:c>
      <x:c r="O108" t="str">
        <x:f>IF(COUNTA(A108:F108,H108,K108:M108)=0,"",IF(OR(A108="",B108="",D108="",E108="",H108=""),"MISSING INFO",IF(OR(NOT(ISNUMBER(E108)),NOT(ISNUMBER(F108)),NOT(ISNUMBER(H108)),AND(K108&lt;&gt;"",NOT(ISNUMBER(K108))),AND(M108&lt;&gt;"",NOT(ISNUMBER(M108)))), "CHECK INPUTS",IF(OR(E108&lt;=0,F108&lt;0,F108&gt;E108,H108&lt;0,H108&gt;E108-F108,AND(K108&lt;&gt;"",OR(K108&lt;0,K108&gt;1)),AND(M108&lt;&gt;"",M108&gt;0)), "CHECK INPUTS",IF(COUNTIF($D$38:$D$237,D108)&gt;1,"DUPLICATE ID",IF(AND(L108&lt;&gt;"",L108&lt;&gt;"Yes",L108&lt;&gt;"No"),"CHECK ELIGIBILITY",IF(L108="No","INELIGIBLE","OK")))))))</x:f>
      </x:c>
    </x:row>
    <x:row r="109">
      <x:c r="A109" s="14"/>
      <x:c r="B109" s="14"/>
      <x:c r="C109" s="14"/>
      <x:c r="D109" s="14"/>
      <x:c r="E109" s="22"/>
      <x:c r="F109" s="22"/>
      <x:c r="G109" s="18" t="n">
        <x:f t="shared" si="8">E109-F109</x:f>
        <x:v>0</x:v>
      </x:c>
      <x:c r="H109" s="22"/>
      <x:c r="I109" s="18" t="n">
        <x:f t="shared" si="9">G109-H109</x:f>
        <x:v>0</x:v>
      </x:c>
      <x:c r="J109" s="23" t="n">
        <x:f t="shared" si="10">IF(G109=0,0,I109/G109)</x:f>
        <x:v>0</x:v>
      </x:c>
      <x:c r="K109" s="24"/>
      <x:c r="L109" s="14"/>
      <x:c r="M109" s="22"/>
      <x:c r="N109" s="25" t="str">
        <x:f t="shared" si="11">IF(O109="","",IF(O109="OK",IF(L109="No",0,IF($B$7="Margin",I109,G109)*$B$26*IF(K109="",1,K109) + M109) ,0))</x:f>
      </x:c>
      <x:c r="O109" t="str">
        <x:f>IF(COUNTA(A109:F109,H109,K109:M109)=0,"",IF(OR(A109="",B109="",D109="",E109="",H109=""),"MISSING INFO",IF(OR(NOT(ISNUMBER(E109)),NOT(ISNUMBER(F109)),NOT(ISNUMBER(H109)),AND(K109&lt;&gt;"",NOT(ISNUMBER(K109))),AND(M109&lt;&gt;"",NOT(ISNUMBER(M109)))), "CHECK INPUTS",IF(OR(E109&lt;=0,F109&lt;0,F109&gt;E109,H109&lt;0,H109&gt;E109-F109,AND(K109&lt;&gt;"",OR(K109&lt;0,K109&gt;1)),AND(M109&lt;&gt;"",M109&gt;0)), "CHECK INPUTS",IF(COUNTIF($D$38:$D$237,D109)&gt;1,"DUPLICATE ID",IF(AND(L109&lt;&gt;"",L109&lt;&gt;"Yes",L109&lt;&gt;"No"),"CHECK ELIGIBILITY",IF(L109="No","INELIGIBLE","OK")))))))</x:f>
      </x:c>
    </x:row>
    <x:row r="110">
      <x:c r="A110" s="14"/>
      <x:c r="B110" s="14"/>
      <x:c r="C110" s="14"/>
      <x:c r="D110" s="14"/>
      <x:c r="E110" s="22"/>
      <x:c r="F110" s="22"/>
      <x:c r="G110" s="18" t="n">
        <x:f t="shared" si="8">E110-F110</x:f>
        <x:v>0</x:v>
      </x:c>
      <x:c r="H110" s="22"/>
      <x:c r="I110" s="18" t="n">
        <x:f t="shared" si="9">G110-H110</x:f>
        <x:v>0</x:v>
      </x:c>
      <x:c r="J110" s="23" t="n">
        <x:f t="shared" si="10">IF(G110=0,0,I110/G110)</x:f>
        <x:v>0</x:v>
      </x:c>
      <x:c r="K110" s="24"/>
      <x:c r="L110" s="14"/>
      <x:c r="M110" s="22"/>
      <x:c r="N110" s="25" t="str">
        <x:f t="shared" si="11">IF(O110="","",IF(O110="OK",IF(L110="No",0,IF($B$7="Margin",I110,G110)*$B$26*IF(K110="",1,K110) + M110) ,0))</x:f>
      </x:c>
      <x:c r="O110" t="str">
        <x:f>IF(COUNTA(A110:F110,H110,K110:M110)=0,"",IF(OR(A110="",B110="",D110="",E110="",H110=""),"MISSING INFO",IF(OR(NOT(ISNUMBER(E110)),NOT(ISNUMBER(F110)),NOT(ISNUMBER(H110)),AND(K110&lt;&gt;"",NOT(ISNUMBER(K110))),AND(M110&lt;&gt;"",NOT(ISNUMBER(M110)))), "CHECK INPUTS",IF(OR(E110&lt;=0,F110&lt;0,F110&gt;E110,H110&lt;0,H110&gt;E110-F110,AND(K110&lt;&gt;"",OR(K110&lt;0,K110&gt;1)),AND(M110&lt;&gt;"",M110&gt;0)), "CHECK INPUTS",IF(COUNTIF($D$38:$D$237,D110)&gt;1,"DUPLICATE ID",IF(AND(L110&lt;&gt;"",L110&lt;&gt;"Yes",L110&lt;&gt;"No"),"CHECK ELIGIBILITY",IF(L110="No","INELIGIBLE","OK")))))))</x:f>
      </x:c>
    </x:row>
    <x:row r="111">
      <x:c r="A111" s="14"/>
      <x:c r="B111" s="14"/>
      <x:c r="C111" s="14"/>
      <x:c r="D111" s="14"/>
      <x:c r="E111" s="22"/>
      <x:c r="F111" s="22"/>
      <x:c r="G111" s="18" t="n">
        <x:f t="shared" si="8">E111-F111</x:f>
        <x:v>0</x:v>
      </x:c>
      <x:c r="H111" s="22"/>
      <x:c r="I111" s="18" t="n">
        <x:f t="shared" si="9">G111-H111</x:f>
        <x:v>0</x:v>
      </x:c>
      <x:c r="J111" s="23" t="n">
        <x:f t="shared" si="10">IF(G111=0,0,I111/G111)</x:f>
        <x:v>0</x:v>
      </x:c>
      <x:c r="K111" s="24"/>
      <x:c r="L111" s="14"/>
      <x:c r="M111" s="22"/>
      <x:c r="N111" s="25" t="str">
        <x:f t="shared" si="11">IF(O111="","",IF(O111="OK",IF(L111="No",0,IF($B$7="Margin",I111,G111)*$B$26*IF(K111="",1,K111) + M111) ,0))</x:f>
      </x:c>
      <x:c r="O111" t="str">
        <x:f>IF(COUNTA(A111:F111,H111,K111:M111)=0,"",IF(OR(A111="",B111="",D111="",E111="",H111=""),"MISSING INFO",IF(OR(NOT(ISNUMBER(E111)),NOT(ISNUMBER(F111)),NOT(ISNUMBER(H111)),AND(K111&lt;&gt;"",NOT(ISNUMBER(K111))),AND(M111&lt;&gt;"",NOT(ISNUMBER(M111)))), "CHECK INPUTS",IF(OR(E111&lt;=0,F111&lt;0,F111&gt;E111,H111&lt;0,H111&gt;E111-F111,AND(K111&lt;&gt;"",OR(K111&lt;0,K111&gt;1)),AND(M111&lt;&gt;"",M111&gt;0)), "CHECK INPUTS",IF(COUNTIF($D$38:$D$237,D111)&gt;1,"DUPLICATE ID",IF(AND(L111&lt;&gt;"",L111&lt;&gt;"Yes",L111&lt;&gt;"No"),"CHECK ELIGIBILITY",IF(L111="No","INELIGIBLE","OK")))))))</x:f>
      </x:c>
    </x:row>
    <x:row r="112">
      <x:c r="A112" s="14"/>
      <x:c r="B112" s="14"/>
      <x:c r="C112" s="14"/>
      <x:c r="D112" s="14"/>
      <x:c r="E112" s="22"/>
      <x:c r="F112" s="22"/>
      <x:c r="G112" s="18" t="n">
        <x:f t="shared" si="8">E112-F112</x:f>
        <x:v>0</x:v>
      </x:c>
      <x:c r="H112" s="22"/>
      <x:c r="I112" s="18" t="n">
        <x:f t="shared" si="9">G112-H112</x:f>
        <x:v>0</x:v>
      </x:c>
      <x:c r="J112" s="23" t="n">
        <x:f t="shared" si="10">IF(G112=0,0,I112/G112)</x:f>
        <x:v>0</x:v>
      </x:c>
      <x:c r="K112" s="24"/>
      <x:c r="L112" s="14"/>
      <x:c r="M112" s="22"/>
      <x:c r="N112" s="25" t="str">
        <x:f t="shared" si="11">IF(O112="","",IF(O112="OK",IF(L112="No",0,IF($B$7="Margin",I112,G112)*$B$26*IF(K112="",1,K112) + M112) ,0))</x:f>
      </x:c>
      <x:c r="O112" t="str">
        <x:f>IF(COUNTA(A112:F112,H112,K112:M112)=0,"",IF(OR(A112="",B112="",D112="",E112="",H112=""),"MISSING INFO",IF(OR(NOT(ISNUMBER(E112)),NOT(ISNUMBER(F112)),NOT(ISNUMBER(H112)),AND(K112&lt;&gt;"",NOT(ISNUMBER(K112))),AND(M112&lt;&gt;"",NOT(ISNUMBER(M112)))), "CHECK INPUTS",IF(OR(E112&lt;=0,F112&lt;0,F112&gt;E112,H112&lt;0,H112&gt;E112-F112,AND(K112&lt;&gt;"",OR(K112&lt;0,K112&gt;1)),AND(M112&lt;&gt;"",M112&gt;0)), "CHECK INPUTS",IF(COUNTIF($D$38:$D$237,D112)&gt;1,"DUPLICATE ID",IF(AND(L112&lt;&gt;"",L112&lt;&gt;"Yes",L112&lt;&gt;"No"),"CHECK ELIGIBILITY",IF(L112="No","INELIGIBLE","OK")))))))</x:f>
      </x:c>
    </x:row>
    <x:row r="113">
      <x:c r="A113" s="14"/>
      <x:c r="B113" s="14"/>
      <x:c r="C113" s="14"/>
      <x:c r="D113" s="14"/>
      <x:c r="E113" s="22"/>
      <x:c r="F113" s="22"/>
      <x:c r="G113" s="18" t="n">
        <x:f t="shared" si="8">E113-F113</x:f>
        <x:v>0</x:v>
      </x:c>
      <x:c r="H113" s="22"/>
      <x:c r="I113" s="18" t="n">
        <x:f t="shared" si="9">G113-H113</x:f>
        <x:v>0</x:v>
      </x:c>
      <x:c r="J113" s="23" t="n">
        <x:f t="shared" si="10">IF(G113=0,0,I113/G113)</x:f>
        <x:v>0</x:v>
      </x:c>
      <x:c r="K113" s="24"/>
      <x:c r="L113" s="14"/>
      <x:c r="M113" s="22"/>
      <x:c r="N113" s="25" t="str">
        <x:f t="shared" si="11">IF(O113="","",IF(O113="OK",IF(L113="No",0,IF($B$7="Margin",I113,G113)*$B$26*IF(K113="",1,K113) + M113) ,0))</x:f>
      </x:c>
      <x:c r="O113" t="str">
        <x:f>IF(COUNTA(A113:F113,H113,K113:M113)=0,"",IF(OR(A113="",B113="",D113="",E113="",H113=""),"MISSING INFO",IF(OR(NOT(ISNUMBER(E113)),NOT(ISNUMBER(F113)),NOT(ISNUMBER(H113)),AND(K113&lt;&gt;"",NOT(ISNUMBER(K113))),AND(M113&lt;&gt;"",NOT(ISNUMBER(M113)))), "CHECK INPUTS",IF(OR(E113&lt;=0,F113&lt;0,F113&gt;E113,H113&lt;0,H113&gt;E113-F113,AND(K113&lt;&gt;"",OR(K113&lt;0,K113&gt;1)),AND(M113&lt;&gt;"",M113&gt;0)), "CHECK INPUTS",IF(COUNTIF($D$38:$D$237,D113)&gt;1,"DUPLICATE ID",IF(AND(L113&lt;&gt;"",L113&lt;&gt;"Yes",L113&lt;&gt;"No"),"CHECK ELIGIBILITY",IF(L113="No","INELIGIBLE","OK")))))))</x:f>
      </x:c>
    </x:row>
    <x:row r="114">
      <x:c r="A114" s="14"/>
      <x:c r="B114" s="14"/>
      <x:c r="C114" s="14"/>
      <x:c r="D114" s="14"/>
      <x:c r="E114" s="22"/>
      <x:c r="F114" s="22"/>
      <x:c r="G114" s="18" t="n">
        <x:f t="shared" si="8">E114-F114</x:f>
        <x:v>0</x:v>
      </x:c>
      <x:c r="H114" s="22"/>
      <x:c r="I114" s="18" t="n">
        <x:f t="shared" si="9">G114-H114</x:f>
        <x:v>0</x:v>
      </x:c>
      <x:c r="J114" s="23" t="n">
        <x:f t="shared" si="10">IF(G114=0,0,I114/G114)</x:f>
        <x:v>0</x:v>
      </x:c>
      <x:c r="K114" s="24"/>
      <x:c r="L114" s="14"/>
      <x:c r="M114" s="22"/>
      <x:c r="N114" s="25" t="str">
        <x:f t="shared" si="11">IF(O114="","",IF(O114="OK",IF(L114="No",0,IF($B$7="Margin",I114,G114)*$B$26*IF(K114="",1,K114) + M114) ,0))</x:f>
      </x:c>
      <x:c r="O114" t="str">
        <x:f>IF(COUNTA(A114:F114,H114,K114:M114)=0,"",IF(OR(A114="",B114="",D114="",E114="",H114=""),"MISSING INFO",IF(OR(NOT(ISNUMBER(E114)),NOT(ISNUMBER(F114)),NOT(ISNUMBER(H114)),AND(K114&lt;&gt;"",NOT(ISNUMBER(K114))),AND(M114&lt;&gt;"",NOT(ISNUMBER(M114)))), "CHECK INPUTS",IF(OR(E114&lt;=0,F114&lt;0,F114&gt;E114,H114&lt;0,H114&gt;E114-F114,AND(K114&lt;&gt;"",OR(K114&lt;0,K114&gt;1)),AND(M114&lt;&gt;"",M114&gt;0)), "CHECK INPUTS",IF(COUNTIF($D$38:$D$237,D114)&gt;1,"DUPLICATE ID",IF(AND(L114&lt;&gt;"",L114&lt;&gt;"Yes",L114&lt;&gt;"No"),"CHECK ELIGIBILITY",IF(L114="No","INELIGIBLE","OK")))))))</x:f>
      </x:c>
    </x:row>
    <x:row r="115">
      <x:c r="A115" s="14"/>
      <x:c r="B115" s="14"/>
      <x:c r="C115" s="14"/>
      <x:c r="D115" s="14"/>
      <x:c r="E115" s="22"/>
      <x:c r="F115" s="22"/>
      <x:c r="G115" s="18" t="n">
        <x:f t="shared" si="8">E115-F115</x:f>
        <x:v>0</x:v>
      </x:c>
      <x:c r="H115" s="22"/>
      <x:c r="I115" s="18" t="n">
        <x:f t="shared" si="9">G115-H115</x:f>
        <x:v>0</x:v>
      </x:c>
      <x:c r="J115" s="23" t="n">
        <x:f t="shared" si="10">IF(G115=0,0,I115/G115)</x:f>
        <x:v>0</x:v>
      </x:c>
      <x:c r="K115" s="24"/>
      <x:c r="L115" s="14"/>
      <x:c r="M115" s="22"/>
      <x:c r="N115" s="25" t="str">
        <x:f t="shared" si="11">IF(O115="","",IF(O115="OK",IF(L115="No",0,IF($B$7="Margin",I115,G115)*$B$26*IF(K115="",1,K115) + M115) ,0))</x:f>
      </x:c>
      <x:c r="O115" t="str">
        <x:f>IF(COUNTA(A115:F115,H115,K115:M115)=0,"",IF(OR(A115="",B115="",D115="",E115="",H115=""),"MISSING INFO",IF(OR(NOT(ISNUMBER(E115)),NOT(ISNUMBER(F115)),NOT(ISNUMBER(H115)),AND(K115&lt;&gt;"",NOT(ISNUMBER(K115))),AND(M115&lt;&gt;"",NOT(ISNUMBER(M115)))), "CHECK INPUTS",IF(OR(E115&lt;=0,F115&lt;0,F115&gt;E115,H115&lt;0,H115&gt;E115-F115,AND(K115&lt;&gt;"",OR(K115&lt;0,K115&gt;1)),AND(M115&lt;&gt;"",M115&gt;0)), "CHECK INPUTS",IF(COUNTIF($D$38:$D$237,D115)&gt;1,"DUPLICATE ID",IF(AND(L115&lt;&gt;"",L115&lt;&gt;"Yes",L115&lt;&gt;"No"),"CHECK ELIGIBILITY",IF(L115="No","INELIGIBLE","OK")))))))</x:f>
      </x:c>
    </x:row>
    <x:row r="116">
      <x:c r="A116" s="14"/>
      <x:c r="B116" s="14"/>
      <x:c r="C116" s="14"/>
      <x:c r="D116" s="14"/>
      <x:c r="E116" s="22"/>
      <x:c r="F116" s="22"/>
      <x:c r="G116" s="18" t="n">
        <x:f t="shared" si="8">E116-F116</x:f>
        <x:v>0</x:v>
      </x:c>
      <x:c r="H116" s="22"/>
      <x:c r="I116" s="18" t="n">
        <x:f t="shared" si="9">G116-H116</x:f>
        <x:v>0</x:v>
      </x:c>
      <x:c r="J116" s="23" t="n">
        <x:f t="shared" si="10">IF(G116=0,0,I116/G116)</x:f>
        <x:v>0</x:v>
      </x:c>
      <x:c r="K116" s="24"/>
      <x:c r="L116" s="14"/>
      <x:c r="M116" s="22"/>
      <x:c r="N116" s="25" t="str">
        <x:f t="shared" si="11">IF(O116="","",IF(O116="OK",IF(L116="No",0,IF($B$7="Margin",I116,G116)*$B$26*IF(K116="",1,K116) + M116) ,0))</x:f>
      </x:c>
      <x:c r="O116" t="str">
        <x:f>IF(COUNTA(A116:F116,H116,K116:M116)=0,"",IF(OR(A116="",B116="",D116="",E116="",H116=""),"MISSING INFO",IF(OR(NOT(ISNUMBER(E116)),NOT(ISNUMBER(F116)),NOT(ISNUMBER(H116)),AND(K116&lt;&gt;"",NOT(ISNUMBER(K116))),AND(M116&lt;&gt;"",NOT(ISNUMBER(M116)))), "CHECK INPUTS",IF(OR(E116&lt;=0,F116&lt;0,F116&gt;E116,H116&lt;0,H116&gt;E116-F116,AND(K116&lt;&gt;"",OR(K116&lt;0,K116&gt;1)),AND(M116&lt;&gt;"",M116&gt;0)), "CHECK INPUTS",IF(COUNTIF($D$38:$D$237,D116)&gt;1,"DUPLICATE ID",IF(AND(L116&lt;&gt;"",L116&lt;&gt;"Yes",L116&lt;&gt;"No"),"CHECK ELIGIBILITY",IF(L116="No","INELIGIBLE","OK")))))))</x:f>
      </x:c>
    </x:row>
    <x:row r="117">
      <x:c r="A117" s="14"/>
      <x:c r="B117" s="14"/>
      <x:c r="C117" s="14"/>
      <x:c r="D117" s="14"/>
      <x:c r="E117" s="22"/>
      <x:c r="F117" s="22"/>
      <x:c r="G117" s="18" t="n">
        <x:f t="shared" si="8">E117-F117</x:f>
        <x:v>0</x:v>
      </x:c>
      <x:c r="H117" s="22"/>
      <x:c r="I117" s="18" t="n">
        <x:f t="shared" si="9">G117-H117</x:f>
        <x:v>0</x:v>
      </x:c>
      <x:c r="J117" s="23" t="n">
        <x:f t="shared" si="10">IF(G117=0,0,I117/G117)</x:f>
        <x:v>0</x:v>
      </x:c>
      <x:c r="K117" s="24"/>
      <x:c r="L117" s="14"/>
      <x:c r="M117" s="22"/>
      <x:c r="N117" s="25" t="str">
        <x:f t="shared" si="11">IF(O117="","",IF(O117="OK",IF(L117="No",0,IF($B$7="Margin",I117,G117)*$B$26*IF(K117="",1,K117) + M117) ,0))</x:f>
      </x:c>
      <x:c r="O117" t="str">
        <x:f>IF(COUNTA(A117:F117,H117,K117:M117)=0,"",IF(OR(A117="",B117="",D117="",E117="",H117=""),"MISSING INFO",IF(OR(NOT(ISNUMBER(E117)),NOT(ISNUMBER(F117)),NOT(ISNUMBER(H117)),AND(K117&lt;&gt;"",NOT(ISNUMBER(K117))),AND(M117&lt;&gt;"",NOT(ISNUMBER(M117)))), "CHECK INPUTS",IF(OR(E117&lt;=0,F117&lt;0,F117&gt;E117,H117&lt;0,H117&gt;E117-F117,AND(K117&lt;&gt;"",OR(K117&lt;0,K117&gt;1)),AND(M117&lt;&gt;"",M117&gt;0)), "CHECK INPUTS",IF(COUNTIF($D$38:$D$237,D117)&gt;1,"DUPLICATE ID",IF(AND(L117&lt;&gt;"",L117&lt;&gt;"Yes",L117&lt;&gt;"No"),"CHECK ELIGIBILITY",IF(L117="No","INELIGIBLE","OK")))))))</x:f>
      </x:c>
    </x:row>
    <x:row r="118">
      <x:c r="A118" s="14"/>
      <x:c r="B118" s="14"/>
      <x:c r="C118" s="14"/>
      <x:c r="D118" s="14"/>
      <x:c r="E118" s="22"/>
      <x:c r="F118" s="22"/>
      <x:c r="G118" s="18" t="n">
        <x:f t="shared" si="8">E118-F118</x:f>
        <x:v>0</x:v>
      </x:c>
      <x:c r="H118" s="22"/>
      <x:c r="I118" s="18" t="n">
        <x:f t="shared" si="9">G118-H118</x:f>
        <x:v>0</x:v>
      </x:c>
      <x:c r="J118" s="23" t="n">
        <x:f t="shared" si="10">IF(G118=0,0,I118/G118)</x:f>
        <x:v>0</x:v>
      </x:c>
      <x:c r="K118" s="24"/>
      <x:c r="L118" s="14"/>
      <x:c r="M118" s="22"/>
      <x:c r="N118" s="25" t="str">
        <x:f t="shared" si="11">IF(O118="","",IF(O118="OK",IF(L118="No",0,IF($B$7="Margin",I118,G118)*$B$26*IF(K118="",1,K118) + M118) ,0))</x:f>
      </x:c>
      <x:c r="O118" t="str">
        <x:f>IF(COUNTA(A118:F118,H118,K118:M118)=0,"",IF(OR(A118="",B118="",D118="",E118="",H118=""),"MISSING INFO",IF(OR(NOT(ISNUMBER(E118)),NOT(ISNUMBER(F118)),NOT(ISNUMBER(H118)),AND(K118&lt;&gt;"",NOT(ISNUMBER(K118))),AND(M118&lt;&gt;"",NOT(ISNUMBER(M118)))), "CHECK INPUTS",IF(OR(E118&lt;=0,F118&lt;0,F118&gt;E118,H118&lt;0,H118&gt;E118-F118,AND(K118&lt;&gt;"",OR(K118&lt;0,K118&gt;1)),AND(M118&lt;&gt;"",M118&gt;0)), "CHECK INPUTS",IF(COUNTIF($D$38:$D$237,D118)&gt;1,"DUPLICATE ID",IF(AND(L118&lt;&gt;"",L118&lt;&gt;"Yes",L118&lt;&gt;"No"),"CHECK ELIGIBILITY",IF(L118="No","INELIGIBLE","OK")))))))</x:f>
      </x:c>
    </x:row>
    <x:row r="119">
      <x:c r="A119" s="14"/>
      <x:c r="B119" s="14"/>
      <x:c r="C119" s="14"/>
      <x:c r="D119" s="14"/>
      <x:c r="E119" s="22"/>
      <x:c r="F119" s="22"/>
      <x:c r="G119" s="18" t="n">
        <x:f t="shared" si="8">E119-F119</x:f>
        <x:v>0</x:v>
      </x:c>
      <x:c r="H119" s="22"/>
      <x:c r="I119" s="18" t="n">
        <x:f t="shared" si="9">G119-H119</x:f>
        <x:v>0</x:v>
      </x:c>
      <x:c r="J119" s="23" t="n">
        <x:f t="shared" si="10">IF(G119=0,0,I119/G119)</x:f>
        <x:v>0</x:v>
      </x:c>
      <x:c r="K119" s="24"/>
      <x:c r="L119" s="14"/>
      <x:c r="M119" s="22"/>
      <x:c r="N119" s="25" t="str">
        <x:f t="shared" si="11">IF(O119="","",IF(O119="OK",IF(L119="No",0,IF($B$7="Margin",I119,G119)*$B$26*IF(K119="",1,K119) + M119) ,0))</x:f>
      </x:c>
      <x:c r="O119" t="str">
        <x:f>IF(COUNTA(A119:F119,H119,K119:M119)=0,"",IF(OR(A119="",B119="",D119="",E119="",H119=""),"MISSING INFO",IF(OR(NOT(ISNUMBER(E119)),NOT(ISNUMBER(F119)),NOT(ISNUMBER(H119)),AND(K119&lt;&gt;"",NOT(ISNUMBER(K119))),AND(M119&lt;&gt;"",NOT(ISNUMBER(M119)))), "CHECK INPUTS",IF(OR(E119&lt;=0,F119&lt;0,F119&gt;E119,H119&lt;0,H119&gt;E119-F119,AND(K119&lt;&gt;"",OR(K119&lt;0,K119&gt;1)),AND(M119&lt;&gt;"",M119&gt;0)), "CHECK INPUTS",IF(COUNTIF($D$38:$D$237,D119)&gt;1,"DUPLICATE ID",IF(AND(L119&lt;&gt;"",L119&lt;&gt;"Yes",L119&lt;&gt;"No"),"CHECK ELIGIBILITY",IF(L119="No","INELIGIBLE","OK")))))))</x:f>
      </x:c>
    </x:row>
    <x:row r="120">
      <x:c r="A120" s="14"/>
      <x:c r="B120" s="14"/>
      <x:c r="C120" s="14"/>
      <x:c r="D120" s="14"/>
      <x:c r="E120" s="22"/>
      <x:c r="F120" s="22"/>
      <x:c r="G120" s="18" t="n">
        <x:f t="shared" si="8">E120-F120</x:f>
        <x:v>0</x:v>
      </x:c>
      <x:c r="H120" s="22"/>
      <x:c r="I120" s="18" t="n">
        <x:f t="shared" si="9">G120-H120</x:f>
        <x:v>0</x:v>
      </x:c>
      <x:c r="J120" s="23" t="n">
        <x:f t="shared" si="10">IF(G120=0,0,I120/G120)</x:f>
        <x:v>0</x:v>
      </x:c>
      <x:c r="K120" s="24"/>
      <x:c r="L120" s="14"/>
      <x:c r="M120" s="22"/>
      <x:c r="N120" s="25" t="str">
        <x:f t="shared" si="11">IF(O120="","",IF(O120="OK",IF(L120="No",0,IF($B$7="Margin",I120,G120)*$B$26*IF(K120="",1,K120) + M120) ,0))</x:f>
      </x:c>
      <x:c r="O120" t="str">
        <x:f>IF(COUNTA(A120:F120,H120,K120:M120)=0,"",IF(OR(A120="",B120="",D120="",E120="",H120=""),"MISSING INFO",IF(OR(NOT(ISNUMBER(E120)),NOT(ISNUMBER(F120)),NOT(ISNUMBER(H120)),AND(K120&lt;&gt;"",NOT(ISNUMBER(K120))),AND(M120&lt;&gt;"",NOT(ISNUMBER(M120)))), "CHECK INPUTS",IF(OR(E120&lt;=0,F120&lt;0,F120&gt;E120,H120&lt;0,H120&gt;E120-F120,AND(K120&lt;&gt;"",OR(K120&lt;0,K120&gt;1)),AND(M120&lt;&gt;"",M120&gt;0)), "CHECK INPUTS",IF(COUNTIF($D$38:$D$237,D120)&gt;1,"DUPLICATE ID",IF(AND(L120&lt;&gt;"",L120&lt;&gt;"Yes",L120&lt;&gt;"No"),"CHECK ELIGIBILITY",IF(L120="No","INELIGIBLE","OK")))))))</x:f>
      </x:c>
    </x:row>
    <x:row r="121">
      <x:c r="A121" s="14"/>
      <x:c r="B121" s="14"/>
      <x:c r="C121" s="14"/>
      <x:c r="D121" s="14"/>
      <x:c r="E121" s="22"/>
      <x:c r="F121" s="22"/>
      <x:c r="G121" s="18" t="n">
        <x:f t="shared" si="8">E121-F121</x:f>
        <x:v>0</x:v>
      </x:c>
      <x:c r="H121" s="22"/>
      <x:c r="I121" s="18" t="n">
        <x:f t="shared" si="9">G121-H121</x:f>
        <x:v>0</x:v>
      </x:c>
      <x:c r="J121" s="23" t="n">
        <x:f t="shared" si="10">IF(G121=0,0,I121/G121)</x:f>
        <x:v>0</x:v>
      </x:c>
      <x:c r="K121" s="24"/>
      <x:c r="L121" s="14"/>
      <x:c r="M121" s="22"/>
      <x:c r="N121" s="25" t="str">
        <x:f t="shared" si="11">IF(O121="","",IF(O121="OK",IF(L121="No",0,IF($B$7="Margin",I121,G121)*$B$26*IF(K121="",1,K121) + M121) ,0))</x:f>
      </x:c>
      <x:c r="O121" t="str">
        <x:f>IF(COUNTA(A121:F121,H121,K121:M121)=0,"",IF(OR(A121="",B121="",D121="",E121="",H121=""),"MISSING INFO",IF(OR(NOT(ISNUMBER(E121)),NOT(ISNUMBER(F121)),NOT(ISNUMBER(H121)),AND(K121&lt;&gt;"",NOT(ISNUMBER(K121))),AND(M121&lt;&gt;"",NOT(ISNUMBER(M121)))), "CHECK INPUTS",IF(OR(E121&lt;=0,F121&lt;0,F121&gt;E121,H121&lt;0,H121&gt;E121-F121,AND(K121&lt;&gt;"",OR(K121&lt;0,K121&gt;1)),AND(M121&lt;&gt;"",M121&gt;0)), "CHECK INPUTS",IF(COUNTIF($D$38:$D$237,D121)&gt;1,"DUPLICATE ID",IF(AND(L121&lt;&gt;"",L121&lt;&gt;"Yes",L121&lt;&gt;"No"),"CHECK ELIGIBILITY",IF(L121="No","INELIGIBLE","OK")))))))</x:f>
      </x:c>
    </x:row>
    <x:row r="122">
      <x:c r="A122" s="14"/>
      <x:c r="B122" s="14"/>
      <x:c r="C122" s="14"/>
      <x:c r="D122" s="14"/>
      <x:c r="E122" s="22"/>
      <x:c r="F122" s="22"/>
      <x:c r="G122" s="18" t="n">
        <x:f t="shared" si="8">E122-F122</x:f>
        <x:v>0</x:v>
      </x:c>
      <x:c r="H122" s="22"/>
      <x:c r="I122" s="18" t="n">
        <x:f t="shared" si="9">G122-H122</x:f>
        <x:v>0</x:v>
      </x:c>
      <x:c r="J122" s="23" t="n">
        <x:f t="shared" si="10">IF(G122=0,0,I122/G122)</x:f>
        <x:v>0</x:v>
      </x:c>
      <x:c r="K122" s="24"/>
      <x:c r="L122" s="14"/>
      <x:c r="M122" s="22"/>
      <x:c r="N122" s="25" t="str">
        <x:f t="shared" si="11">IF(O122="","",IF(O122="OK",IF(L122="No",0,IF($B$7="Margin",I122,G122)*$B$26*IF(K122="",1,K122) + M122) ,0))</x:f>
      </x:c>
      <x:c r="O122" t="str">
        <x:f>IF(COUNTA(A122:F122,H122,K122:M122)=0,"",IF(OR(A122="",B122="",D122="",E122="",H122=""),"MISSING INFO",IF(OR(NOT(ISNUMBER(E122)),NOT(ISNUMBER(F122)),NOT(ISNUMBER(H122)),AND(K122&lt;&gt;"",NOT(ISNUMBER(K122))),AND(M122&lt;&gt;"",NOT(ISNUMBER(M122)))), "CHECK INPUTS",IF(OR(E122&lt;=0,F122&lt;0,F122&gt;E122,H122&lt;0,H122&gt;E122-F122,AND(K122&lt;&gt;"",OR(K122&lt;0,K122&gt;1)),AND(M122&lt;&gt;"",M122&gt;0)), "CHECK INPUTS",IF(COUNTIF($D$38:$D$237,D122)&gt;1,"DUPLICATE ID",IF(AND(L122&lt;&gt;"",L122&lt;&gt;"Yes",L122&lt;&gt;"No"),"CHECK ELIGIBILITY",IF(L122="No","INELIGIBLE","OK")))))))</x:f>
      </x:c>
    </x:row>
    <x:row r="123">
      <x:c r="A123" s="14"/>
      <x:c r="B123" s="14"/>
      <x:c r="C123" s="14"/>
      <x:c r="D123" s="14"/>
      <x:c r="E123" s="22"/>
      <x:c r="F123" s="22"/>
      <x:c r="G123" s="18" t="n">
        <x:f t="shared" si="8">E123-F123</x:f>
        <x:v>0</x:v>
      </x:c>
      <x:c r="H123" s="22"/>
      <x:c r="I123" s="18" t="n">
        <x:f t="shared" si="9">G123-H123</x:f>
        <x:v>0</x:v>
      </x:c>
      <x:c r="J123" s="23" t="n">
        <x:f t="shared" si="10">IF(G123=0,0,I123/G123)</x:f>
        <x:v>0</x:v>
      </x:c>
      <x:c r="K123" s="24"/>
      <x:c r="L123" s="14"/>
      <x:c r="M123" s="22"/>
      <x:c r="N123" s="25" t="str">
        <x:f t="shared" si="11">IF(O123="","",IF(O123="OK",IF(L123="No",0,IF($B$7="Margin",I123,G123)*$B$26*IF(K123="",1,K123) + M123) ,0))</x:f>
      </x:c>
      <x:c r="O123" t="str">
        <x:f>IF(COUNTA(A123:F123,H123,K123:M123)=0,"",IF(OR(A123="",B123="",D123="",E123="",H123=""),"MISSING INFO",IF(OR(NOT(ISNUMBER(E123)),NOT(ISNUMBER(F123)),NOT(ISNUMBER(H123)),AND(K123&lt;&gt;"",NOT(ISNUMBER(K123))),AND(M123&lt;&gt;"",NOT(ISNUMBER(M123)))), "CHECK INPUTS",IF(OR(E123&lt;=0,F123&lt;0,F123&gt;E123,H123&lt;0,H123&gt;E123-F123,AND(K123&lt;&gt;"",OR(K123&lt;0,K123&gt;1)),AND(M123&lt;&gt;"",M123&gt;0)), "CHECK INPUTS",IF(COUNTIF($D$38:$D$237,D123)&gt;1,"DUPLICATE ID",IF(AND(L123&lt;&gt;"",L123&lt;&gt;"Yes",L123&lt;&gt;"No"),"CHECK ELIGIBILITY",IF(L123="No","INELIGIBLE","OK")))))))</x:f>
      </x:c>
    </x:row>
    <x:row r="124">
      <x:c r="A124" s="14"/>
      <x:c r="B124" s="14"/>
      <x:c r="C124" s="14"/>
      <x:c r="D124" s="14"/>
      <x:c r="E124" s="22"/>
      <x:c r="F124" s="22"/>
      <x:c r="G124" s="18" t="n">
        <x:f t="shared" si="8">E124-F124</x:f>
        <x:v>0</x:v>
      </x:c>
      <x:c r="H124" s="22"/>
      <x:c r="I124" s="18" t="n">
        <x:f t="shared" si="9">G124-H124</x:f>
        <x:v>0</x:v>
      </x:c>
      <x:c r="J124" s="23" t="n">
        <x:f t="shared" si="10">IF(G124=0,0,I124/G124)</x:f>
        <x:v>0</x:v>
      </x:c>
      <x:c r="K124" s="24"/>
      <x:c r="L124" s="14"/>
      <x:c r="M124" s="22"/>
      <x:c r="N124" s="25" t="str">
        <x:f t="shared" si="11">IF(O124="","",IF(O124="OK",IF(L124="No",0,IF($B$7="Margin",I124,G124)*$B$26*IF(K124="",1,K124) + M124) ,0))</x:f>
      </x:c>
      <x:c r="O124" t="str">
        <x:f>IF(COUNTA(A124:F124,H124,K124:M124)=0,"",IF(OR(A124="",B124="",D124="",E124="",H124=""),"MISSING INFO",IF(OR(NOT(ISNUMBER(E124)),NOT(ISNUMBER(F124)),NOT(ISNUMBER(H124)),AND(K124&lt;&gt;"",NOT(ISNUMBER(K124))),AND(M124&lt;&gt;"",NOT(ISNUMBER(M124)))), "CHECK INPUTS",IF(OR(E124&lt;=0,F124&lt;0,F124&gt;E124,H124&lt;0,H124&gt;E124-F124,AND(K124&lt;&gt;"",OR(K124&lt;0,K124&gt;1)),AND(M124&lt;&gt;"",M124&gt;0)), "CHECK INPUTS",IF(COUNTIF($D$38:$D$237,D124)&gt;1,"DUPLICATE ID",IF(AND(L124&lt;&gt;"",L124&lt;&gt;"Yes",L124&lt;&gt;"No"),"CHECK ELIGIBILITY",IF(L124="No","INELIGIBLE","OK")))))))</x:f>
      </x:c>
    </x:row>
    <x:row r="125">
      <x:c r="A125" s="14"/>
      <x:c r="B125" s="14"/>
      <x:c r="C125" s="14"/>
      <x:c r="D125" s="14"/>
      <x:c r="E125" s="22"/>
      <x:c r="F125" s="22"/>
      <x:c r="G125" s="18" t="n">
        <x:f t="shared" si="8">E125-F125</x:f>
        <x:v>0</x:v>
      </x:c>
      <x:c r="H125" s="22"/>
      <x:c r="I125" s="18" t="n">
        <x:f t="shared" si="9">G125-H125</x:f>
        <x:v>0</x:v>
      </x:c>
      <x:c r="J125" s="23" t="n">
        <x:f t="shared" si="10">IF(G125=0,0,I125/G125)</x:f>
        <x:v>0</x:v>
      </x:c>
      <x:c r="K125" s="24"/>
      <x:c r="L125" s="14"/>
      <x:c r="M125" s="22"/>
      <x:c r="N125" s="25" t="str">
        <x:f t="shared" si="11">IF(O125="","",IF(O125="OK",IF(L125="No",0,IF($B$7="Margin",I125,G125)*$B$26*IF(K125="",1,K125) + M125) ,0))</x:f>
      </x:c>
      <x:c r="O125" t="str">
        <x:f>IF(COUNTA(A125:F125,H125,K125:M125)=0,"",IF(OR(A125="",B125="",D125="",E125="",H125=""),"MISSING INFO",IF(OR(NOT(ISNUMBER(E125)),NOT(ISNUMBER(F125)),NOT(ISNUMBER(H125)),AND(K125&lt;&gt;"",NOT(ISNUMBER(K125))),AND(M125&lt;&gt;"",NOT(ISNUMBER(M125)))), "CHECK INPUTS",IF(OR(E125&lt;=0,F125&lt;0,F125&gt;E125,H125&lt;0,H125&gt;E125-F125,AND(K125&lt;&gt;"",OR(K125&lt;0,K125&gt;1)),AND(M125&lt;&gt;"",M125&gt;0)), "CHECK INPUTS",IF(COUNTIF($D$38:$D$237,D125)&gt;1,"DUPLICATE ID",IF(AND(L125&lt;&gt;"",L125&lt;&gt;"Yes",L125&lt;&gt;"No"),"CHECK ELIGIBILITY",IF(L125="No","INELIGIBLE","OK")))))))</x:f>
      </x:c>
    </x:row>
    <x:row r="126">
      <x:c r="A126" s="14"/>
      <x:c r="B126" s="14"/>
      <x:c r="C126" s="14"/>
      <x:c r="D126" s="14"/>
      <x:c r="E126" s="22"/>
      <x:c r="F126" s="22"/>
      <x:c r="G126" s="18" t="n">
        <x:f t="shared" si="8">E126-F126</x:f>
        <x:v>0</x:v>
      </x:c>
      <x:c r="H126" s="22"/>
      <x:c r="I126" s="18" t="n">
        <x:f t="shared" si="9">G126-H126</x:f>
        <x:v>0</x:v>
      </x:c>
      <x:c r="J126" s="23" t="n">
        <x:f t="shared" si="10">IF(G126=0,0,I126/G126)</x:f>
        <x:v>0</x:v>
      </x:c>
      <x:c r="K126" s="24"/>
      <x:c r="L126" s="14"/>
      <x:c r="M126" s="22"/>
      <x:c r="N126" s="25" t="str">
        <x:f t="shared" si="11">IF(O126="","",IF(O126="OK",IF(L126="No",0,IF($B$7="Margin",I126,G126)*$B$26*IF(K126="",1,K126) + M126) ,0))</x:f>
      </x:c>
      <x:c r="O126" t="str">
        <x:f>IF(COUNTA(A126:F126,H126,K126:M126)=0,"",IF(OR(A126="",B126="",D126="",E126="",H126=""),"MISSING INFO",IF(OR(NOT(ISNUMBER(E126)),NOT(ISNUMBER(F126)),NOT(ISNUMBER(H126)),AND(K126&lt;&gt;"",NOT(ISNUMBER(K126))),AND(M126&lt;&gt;"",NOT(ISNUMBER(M126)))), "CHECK INPUTS",IF(OR(E126&lt;=0,F126&lt;0,F126&gt;E126,H126&lt;0,H126&gt;E126-F126,AND(K126&lt;&gt;"",OR(K126&lt;0,K126&gt;1)),AND(M126&lt;&gt;"",M126&gt;0)), "CHECK INPUTS",IF(COUNTIF($D$38:$D$237,D126)&gt;1,"DUPLICATE ID",IF(AND(L126&lt;&gt;"",L126&lt;&gt;"Yes",L126&lt;&gt;"No"),"CHECK ELIGIBILITY",IF(L126="No","INELIGIBLE","OK")))))))</x:f>
      </x:c>
    </x:row>
    <x:row r="127">
      <x:c r="A127" s="14"/>
      <x:c r="B127" s="14"/>
      <x:c r="C127" s="14"/>
      <x:c r="D127" s="14"/>
      <x:c r="E127" s="22"/>
      <x:c r="F127" s="22"/>
      <x:c r="G127" s="18" t="n">
        <x:f t="shared" si="8">E127-F127</x:f>
        <x:v>0</x:v>
      </x:c>
      <x:c r="H127" s="22"/>
      <x:c r="I127" s="18" t="n">
        <x:f t="shared" si="9">G127-H127</x:f>
        <x:v>0</x:v>
      </x:c>
      <x:c r="J127" s="23" t="n">
        <x:f t="shared" si="10">IF(G127=0,0,I127/G127)</x:f>
        <x:v>0</x:v>
      </x:c>
      <x:c r="K127" s="24"/>
      <x:c r="L127" s="14"/>
      <x:c r="M127" s="22"/>
      <x:c r="N127" s="25" t="str">
        <x:f t="shared" si="11">IF(O127="","",IF(O127="OK",IF(L127="No",0,IF($B$7="Margin",I127,G127)*$B$26*IF(K127="",1,K127) + M127) ,0))</x:f>
      </x:c>
      <x:c r="O127" t="str">
        <x:f>IF(COUNTA(A127:F127,H127,K127:M127)=0,"",IF(OR(A127="",B127="",D127="",E127="",H127=""),"MISSING INFO",IF(OR(NOT(ISNUMBER(E127)),NOT(ISNUMBER(F127)),NOT(ISNUMBER(H127)),AND(K127&lt;&gt;"",NOT(ISNUMBER(K127))),AND(M127&lt;&gt;"",NOT(ISNUMBER(M127)))), "CHECK INPUTS",IF(OR(E127&lt;=0,F127&lt;0,F127&gt;E127,H127&lt;0,H127&gt;E127-F127,AND(K127&lt;&gt;"",OR(K127&lt;0,K127&gt;1)),AND(M127&lt;&gt;"",M127&gt;0)), "CHECK INPUTS",IF(COUNTIF($D$38:$D$237,D127)&gt;1,"DUPLICATE ID",IF(AND(L127&lt;&gt;"",L127&lt;&gt;"Yes",L127&lt;&gt;"No"),"CHECK ELIGIBILITY",IF(L127="No","INELIGIBLE","OK")))))))</x:f>
      </x:c>
    </x:row>
    <x:row r="128">
      <x:c r="A128" s="14"/>
      <x:c r="B128" s="14"/>
      <x:c r="C128" s="14"/>
      <x:c r="D128" s="14"/>
      <x:c r="E128" s="22"/>
      <x:c r="F128" s="22"/>
      <x:c r="G128" s="18" t="n">
        <x:f t="shared" si="8">E128-F128</x:f>
        <x:v>0</x:v>
      </x:c>
      <x:c r="H128" s="22"/>
      <x:c r="I128" s="18" t="n">
        <x:f t="shared" si="9">G128-H128</x:f>
        <x:v>0</x:v>
      </x:c>
      <x:c r="J128" s="23" t="n">
        <x:f t="shared" si="10">IF(G128=0,0,I128/G128)</x:f>
        <x:v>0</x:v>
      </x:c>
      <x:c r="K128" s="24"/>
      <x:c r="L128" s="14"/>
      <x:c r="M128" s="22"/>
      <x:c r="N128" s="25" t="str">
        <x:f t="shared" si="11">IF(O128="","",IF(O128="OK",IF(L128="No",0,IF($B$7="Margin",I128,G128)*$B$26*IF(K128="",1,K128) + M128) ,0))</x:f>
      </x:c>
      <x:c r="O128" t="str">
        <x:f>IF(COUNTA(A128:F128,H128,K128:M128)=0,"",IF(OR(A128="",B128="",D128="",E128="",H128=""),"MISSING INFO",IF(OR(NOT(ISNUMBER(E128)),NOT(ISNUMBER(F128)),NOT(ISNUMBER(H128)),AND(K128&lt;&gt;"",NOT(ISNUMBER(K128))),AND(M128&lt;&gt;"",NOT(ISNUMBER(M128)))), "CHECK INPUTS",IF(OR(E128&lt;=0,F128&lt;0,F128&gt;E128,H128&lt;0,H128&gt;E128-F128,AND(K128&lt;&gt;"",OR(K128&lt;0,K128&gt;1)),AND(M128&lt;&gt;"",M128&gt;0)), "CHECK INPUTS",IF(COUNTIF($D$38:$D$237,D128)&gt;1,"DUPLICATE ID",IF(AND(L128&lt;&gt;"",L128&lt;&gt;"Yes",L128&lt;&gt;"No"),"CHECK ELIGIBILITY",IF(L128="No","INELIGIBLE","OK")))))))</x:f>
      </x:c>
    </x:row>
    <x:row r="129">
      <x:c r="A129" s="14"/>
      <x:c r="B129" s="14"/>
      <x:c r="C129" s="14"/>
      <x:c r="D129" s="14"/>
      <x:c r="E129" s="22"/>
      <x:c r="F129" s="22"/>
      <x:c r="G129" s="18" t="n">
        <x:f t="shared" si="8">E129-F129</x:f>
        <x:v>0</x:v>
      </x:c>
      <x:c r="H129" s="22"/>
      <x:c r="I129" s="18" t="n">
        <x:f t="shared" si="9">G129-H129</x:f>
        <x:v>0</x:v>
      </x:c>
      <x:c r="J129" s="23" t="n">
        <x:f t="shared" si="10">IF(G129=0,0,I129/G129)</x:f>
        <x:v>0</x:v>
      </x:c>
      <x:c r="K129" s="24"/>
      <x:c r="L129" s="14"/>
      <x:c r="M129" s="22"/>
      <x:c r="N129" s="25" t="str">
        <x:f t="shared" si="11">IF(O129="","",IF(O129="OK",IF(L129="No",0,IF($B$7="Margin",I129,G129)*$B$26*IF(K129="",1,K129) + M129) ,0))</x:f>
      </x:c>
      <x:c r="O129" t="str">
        <x:f>IF(COUNTA(A129:F129,H129,K129:M129)=0,"",IF(OR(A129="",B129="",D129="",E129="",H129=""),"MISSING INFO",IF(OR(NOT(ISNUMBER(E129)),NOT(ISNUMBER(F129)),NOT(ISNUMBER(H129)),AND(K129&lt;&gt;"",NOT(ISNUMBER(K129))),AND(M129&lt;&gt;"",NOT(ISNUMBER(M129)))), "CHECK INPUTS",IF(OR(E129&lt;=0,F129&lt;0,F129&gt;E129,H129&lt;0,H129&gt;E129-F129,AND(K129&lt;&gt;"",OR(K129&lt;0,K129&gt;1)),AND(M129&lt;&gt;"",M129&gt;0)), "CHECK INPUTS",IF(COUNTIF($D$38:$D$237,D129)&gt;1,"DUPLICATE ID",IF(AND(L129&lt;&gt;"",L129&lt;&gt;"Yes",L129&lt;&gt;"No"),"CHECK ELIGIBILITY",IF(L129="No","INELIGIBLE","OK")))))))</x:f>
      </x:c>
    </x:row>
    <x:row r="130">
      <x:c r="A130" s="14"/>
      <x:c r="B130" s="14"/>
      <x:c r="C130" s="14"/>
      <x:c r="D130" s="14"/>
      <x:c r="E130" s="22"/>
      <x:c r="F130" s="22"/>
      <x:c r="G130" s="18" t="n">
        <x:f t="shared" si="8">E130-F130</x:f>
        <x:v>0</x:v>
      </x:c>
      <x:c r="H130" s="22"/>
      <x:c r="I130" s="18" t="n">
        <x:f t="shared" si="9">G130-H130</x:f>
        <x:v>0</x:v>
      </x:c>
      <x:c r="J130" s="23" t="n">
        <x:f t="shared" si="10">IF(G130=0,0,I130/G130)</x:f>
        <x:v>0</x:v>
      </x:c>
      <x:c r="K130" s="24"/>
      <x:c r="L130" s="14"/>
      <x:c r="M130" s="22"/>
      <x:c r="N130" s="25" t="str">
        <x:f t="shared" si="11">IF(O130="","",IF(O130="OK",IF(L130="No",0,IF($B$7="Margin",I130,G130)*$B$26*IF(K130="",1,K130) + M130) ,0))</x:f>
      </x:c>
      <x:c r="O130" t="str">
        <x:f>IF(COUNTA(A130:F130,H130,K130:M130)=0,"",IF(OR(A130="",B130="",D130="",E130="",H130=""),"MISSING INFO",IF(OR(NOT(ISNUMBER(E130)),NOT(ISNUMBER(F130)),NOT(ISNUMBER(H130)),AND(K130&lt;&gt;"",NOT(ISNUMBER(K130))),AND(M130&lt;&gt;"",NOT(ISNUMBER(M130)))), "CHECK INPUTS",IF(OR(E130&lt;=0,F130&lt;0,F130&gt;E130,H130&lt;0,H130&gt;E130-F130,AND(K130&lt;&gt;"",OR(K130&lt;0,K130&gt;1)),AND(M130&lt;&gt;"",M130&gt;0)), "CHECK INPUTS",IF(COUNTIF($D$38:$D$237,D130)&gt;1,"DUPLICATE ID",IF(AND(L130&lt;&gt;"",L130&lt;&gt;"Yes",L130&lt;&gt;"No"),"CHECK ELIGIBILITY",IF(L130="No","INELIGIBLE","OK")))))))</x:f>
      </x:c>
    </x:row>
    <x:row r="131">
      <x:c r="A131" s="14"/>
      <x:c r="B131" s="14"/>
      <x:c r="C131" s="14"/>
      <x:c r="D131" s="14"/>
      <x:c r="E131" s="22"/>
      <x:c r="F131" s="22"/>
      <x:c r="G131" s="18" t="n">
        <x:f t="shared" si="8">E131-F131</x:f>
        <x:v>0</x:v>
      </x:c>
      <x:c r="H131" s="22"/>
      <x:c r="I131" s="18" t="n">
        <x:f t="shared" si="9">G131-H131</x:f>
        <x:v>0</x:v>
      </x:c>
      <x:c r="J131" s="23" t="n">
        <x:f t="shared" si="10">IF(G131=0,0,I131/G131)</x:f>
        <x:v>0</x:v>
      </x:c>
      <x:c r="K131" s="24"/>
      <x:c r="L131" s="14"/>
      <x:c r="M131" s="22"/>
      <x:c r="N131" s="25" t="str">
        <x:f t="shared" si="11">IF(O131="","",IF(O131="OK",IF(L131="No",0,IF($B$7="Margin",I131,G131)*$B$26*IF(K131="",1,K131) + M131) ,0))</x:f>
      </x:c>
      <x:c r="O131" t="str">
        <x:f>IF(COUNTA(A131:F131,H131,K131:M131)=0,"",IF(OR(A131="",B131="",D131="",E131="",H131=""),"MISSING INFO",IF(OR(NOT(ISNUMBER(E131)),NOT(ISNUMBER(F131)),NOT(ISNUMBER(H131)),AND(K131&lt;&gt;"",NOT(ISNUMBER(K131))),AND(M131&lt;&gt;"",NOT(ISNUMBER(M131)))), "CHECK INPUTS",IF(OR(E131&lt;=0,F131&lt;0,F131&gt;E131,H131&lt;0,H131&gt;E131-F131,AND(K131&lt;&gt;"",OR(K131&lt;0,K131&gt;1)),AND(M131&lt;&gt;"",M131&gt;0)), "CHECK INPUTS",IF(COUNTIF($D$38:$D$237,D131)&gt;1,"DUPLICATE ID",IF(AND(L131&lt;&gt;"",L131&lt;&gt;"Yes",L131&lt;&gt;"No"),"CHECK ELIGIBILITY",IF(L131="No","INELIGIBLE","OK")))))))</x:f>
      </x:c>
    </x:row>
    <x:row r="132">
      <x:c r="A132" s="14"/>
      <x:c r="B132" s="14"/>
      <x:c r="C132" s="14"/>
      <x:c r="D132" s="14"/>
      <x:c r="E132" s="22"/>
      <x:c r="F132" s="22"/>
      <x:c r="G132" s="18" t="n">
        <x:f t="shared" si="8">E132-F132</x:f>
        <x:v>0</x:v>
      </x:c>
      <x:c r="H132" s="22"/>
      <x:c r="I132" s="18" t="n">
        <x:f t="shared" si="9">G132-H132</x:f>
        <x:v>0</x:v>
      </x:c>
      <x:c r="J132" s="23" t="n">
        <x:f t="shared" si="10">IF(G132=0,0,I132/G132)</x:f>
        <x:v>0</x:v>
      </x:c>
      <x:c r="K132" s="24"/>
      <x:c r="L132" s="14"/>
      <x:c r="M132" s="22"/>
      <x:c r="N132" s="25" t="str">
        <x:f t="shared" si="11">IF(O132="","",IF(O132="OK",IF(L132="No",0,IF($B$7="Margin",I132,G132)*$B$26*IF(K132="",1,K132) + M132) ,0))</x:f>
      </x:c>
      <x:c r="O132" t="str">
        <x:f>IF(COUNTA(A132:F132,H132,K132:M132)=0,"",IF(OR(A132="",B132="",D132="",E132="",H132=""),"MISSING INFO",IF(OR(NOT(ISNUMBER(E132)),NOT(ISNUMBER(F132)),NOT(ISNUMBER(H132)),AND(K132&lt;&gt;"",NOT(ISNUMBER(K132))),AND(M132&lt;&gt;"",NOT(ISNUMBER(M132)))), "CHECK INPUTS",IF(OR(E132&lt;=0,F132&lt;0,F132&gt;E132,H132&lt;0,H132&gt;E132-F132,AND(K132&lt;&gt;"",OR(K132&lt;0,K132&gt;1)),AND(M132&lt;&gt;"",M132&gt;0)), "CHECK INPUTS",IF(COUNTIF($D$38:$D$237,D132)&gt;1,"DUPLICATE ID",IF(AND(L132&lt;&gt;"",L132&lt;&gt;"Yes",L132&lt;&gt;"No"),"CHECK ELIGIBILITY",IF(L132="No","INELIGIBLE","OK")))))))</x:f>
      </x:c>
    </x:row>
    <x:row r="133">
      <x:c r="A133" s="14"/>
      <x:c r="B133" s="14"/>
      <x:c r="C133" s="14"/>
      <x:c r="D133" s="14"/>
      <x:c r="E133" s="22"/>
      <x:c r="F133" s="22"/>
      <x:c r="G133" s="18" t="n">
        <x:f t="shared" si="8">E133-F133</x:f>
        <x:v>0</x:v>
      </x:c>
      <x:c r="H133" s="22"/>
      <x:c r="I133" s="18" t="n">
        <x:f t="shared" si="9">G133-H133</x:f>
        <x:v>0</x:v>
      </x:c>
      <x:c r="J133" s="23" t="n">
        <x:f t="shared" si="10">IF(G133=0,0,I133/G133)</x:f>
        <x:v>0</x:v>
      </x:c>
      <x:c r="K133" s="24"/>
      <x:c r="L133" s="14"/>
      <x:c r="M133" s="22"/>
      <x:c r="N133" s="25" t="str">
        <x:f t="shared" si="11">IF(O133="","",IF(O133="OK",IF(L133="No",0,IF($B$7="Margin",I133,G133)*$B$26*IF(K133="",1,K133) + M133) ,0))</x:f>
      </x:c>
      <x:c r="O133" t="str">
        <x:f>IF(COUNTA(A133:F133,H133,K133:M133)=0,"",IF(OR(A133="",B133="",D133="",E133="",H133=""),"MISSING INFO",IF(OR(NOT(ISNUMBER(E133)),NOT(ISNUMBER(F133)),NOT(ISNUMBER(H133)),AND(K133&lt;&gt;"",NOT(ISNUMBER(K133))),AND(M133&lt;&gt;"",NOT(ISNUMBER(M133)))), "CHECK INPUTS",IF(OR(E133&lt;=0,F133&lt;0,F133&gt;E133,H133&lt;0,H133&gt;E133-F133,AND(K133&lt;&gt;"",OR(K133&lt;0,K133&gt;1)),AND(M133&lt;&gt;"",M133&gt;0)), "CHECK INPUTS",IF(COUNTIF($D$38:$D$237,D133)&gt;1,"DUPLICATE ID",IF(AND(L133&lt;&gt;"",L133&lt;&gt;"Yes",L133&lt;&gt;"No"),"CHECK ELIGIBILITY",IF(L133="No","INELIGIBLE","OK")))))))</x:f>
      </x:c>
    </x:row>
    <x:row r="134">
      <x:c r="A134" s="14"/>
      <x:c r="B134" s="14"/>
      <x:c r="C134" s="14"/>
      <x:c r="D134" s="14"/>
      <x:c r="E134" s="22"/>
      <x:c r="F134" s="22"/>
      <x:c r="G134" s="18" t="n">
        <x:f t="shared" ref="G134:G165" si="12">E134-F134</x:f>
        <x:v>0</x:v>
      </x:c>
      <x:c r="H134" s="22"/>
      <x:c r="I134" s="18" t="n">
        <x:f t="shared" ref="I134:I165" si="13">G134-H134</x:f>
        <x:v>0</x:v>
      </x:c>
      <x:c r="J134" s="23" t="n">
        <x:f t="shared" ref="J134:J165" si="14">IF(G134=0,0,I134/G134)</x:f>
        <x:v>0</x:v>
      </x:c>
      <x:c r="K134" s="24"/>
      <x:c r="L134" s="14"/>
      <x:c r="M134" s="22"/>
      <x:c r="N134" s="25" t="str">
        <x:f t="shared" ref="N134:N165" si="15">IF(O134="","",IF(O134="OK",IF(L134="No",0,IF($B$7="Margin",I134,G134)*$B$26*IF(K134="",1,K134) + M134) ,0))</x:f>
      </x:c>
      <x:c r="O134" t="str">
        <x:f>IF(COUNTA(A134:F134,H134,K134:M134)=0,"",IF(OR(A134="",B134="",D134="",E134="",H134=""),"MISSING INFO",IF(OR(NOT(ISNUMBER(E134)),NOT(ISNUMBER(F134)),NOT(ISNUMBER(H134)),AND(K134&lt;&gt;"",NOT(ISNUMBER(K134))),AND(M134&lt;&gt;"",NOT(ISNUMBER(M134)))), "CHECK INPUTS",IF(OR(E134&lt;=0,F134&lt;0,F134&gt;E134,H134&lt;0,H134&gt;E134-F134,AND(K134&lt;&gt;"",OR(K134&lt;0,K134&gt;1)),AND(M134&lt;&gt;"",M134&gt;0)), "CHECK INPUTS",IF(COUNTIF($D$38:$D$237,D134)&gt;1,"DUPLICATE ID",IF(AND(L134&lt;&gt;"",L134&lt;&gt;"Yes",L134&lt;&gt;"No"),"CHECK ELIGIBILITY",IF(L134="No","INELIGIBLE","OK")))))))</x:f>
      </x:c>
    </x:row>
    <x:row r="135">
      <x:c r="A135" s="14"/>
      <x:c r="B135" s="14"/>
      <x:c r="C135" s="14"/>
      <x:c r="D135" s="14"/>
      <x:c r="E135" s="22"/>
      <x:c r="F135" s="22"/>
      <x:c r="G135" s="18" t="n">
        <x:f t="shared" si="12">E135-F135</x:f>
        <x:v>0</x:v>
      </x:c>
      <x:c r="H135" s="22"/>
      <x:c r="I135" s="18" t="n">
        <x:f t="shared" si="13">G135-H135</x:f>
        <x:v>0</x:v>
      </x:c>
      <x:c r="J135" s="23" t="n">
        <x:f t="shared" si="14">IF(G135=0,0,I135/G135)</x:f>
        <x:v>0</x:v>
      </x:c>
      <x:c r="K135" s="24"/>
      <x:c r="L135" s="14"/>
      <x:c r="M135" s="22"/>
      <x:c r="N135" s="25" t="str">
        <x:f t="shared" si="15">IF(O135="","",IF(O135="OK",IF(L135="No",0,IF($B$7="Margin",I135,G135)*$B$26*IF(K135="",1,K135) + M135) ,0))</x:f>
      </x:c>
      <x:c r="O135" t="str">
        <x:f>IF(COUNTA(A135:F135,H135,K135:M135)=0,"",IF(OR(A135="",B135="",D135="",E135="",H135=""),"MISSING INFO",IF(OR(NOT(ISNUMBER(E135)),NOT(ISNUMBER(F135)),NOT(ISNUMBER(H135)),AND(K135&lt;&gt;"",NOT(ISNUMBER(K135))),AND(M135&lt;&gt;"",NOT(ISNUMBER(M135)))), "CHECK INPUTS",IF(OR(E135&lt;=0,F135&lt;0,F135&gt;E135,H135&lt;0,H135&gt;E135-F135,AND(K135&lt;&gt;"",OR(K135&lt;0,K135&gt;1)),AND(M135&lt;&gt;"",M135&gt;0)), "CHECK INPUTS",IF(COUNTIF($D$38:$D$237,D135)&gt;1,"DUPLICATE ID",IF(AND(L135&lt;&gt;"",L135&lt;&gt;"Yes",L135&lt;&gt;"No"),"CHECK ELIGIBILITY",IF(L135="No","INELIGIBLE","OK")))))))</x:f>
      </x:c>
    </x:row>
    <x:row r="136">
      <x:c r="A136" s="14"/>
      <x:c r="B136" s="14"/>
      <x:c r="C136" s="14"/>
      <x:c r="D136" s="14"/>
      <x:c r="E136" s="22"/>
      <x:c r="F136" s="22"/>
      <x:c r="G136" s="18" t="n">
        <x:f t="shared" si="12">E136-F136</x:f>
        <x:v>0</x:v>
      </x:c>
      <x:c r="H136" s="22"/>
      <x:c r="I136" s="18" t="n">
        <x:f t="shared" si="13">G136-H136</x:f>
        <x:v>0</x:v>
      </x:c>
      <x:c r="J136" s="23" t="n">
        <x:f t="shared" si="14">IF(G136=0,0,I136/G136)</x:f>
        <x:v>0</x:v>
      </x:c>
      <x:c r="K136" s="24"/>
      <x:c r="L136" s="14"/>
      <x:c r="M136" s="22"/>
      <x:c r="N136" s="25" t="str">
        <x:f t="shared" si="15">IF(O136="","",IF(O136="OK",IF(L136="No",0,IF($B$7="Margin",I136,G136)*$B$26*IF(K136="",1,K136) + M136) ,0))</x:f>
      </x:c>
      <x:c r="O136" t="str">
        <x:f>IF(COUNTA(A136:F136,H136,K136:M136)=0,"",IF(OR(A136="",B136="",D136="",E136="",H136=""),"MISSING INFO",IF(OR(NOT(ISNUMBER(E136)),NOT(ISNUMBER(F136)),NOT(ISNUMBER(H136)),AND(K136&lt;&gt;"",NOT(ISNUMBER(K136))),AND(M136&lt;&gt;"",NOT(ISNUMBER(M136)))), "CHECK INPUTS",IF(OR(E136&lt;=0,F136&lt;0,F136&gt;E136,H136&lt;0,H136&gt;E136-F136,AND(K136&lt;&gt;"",OR(K136&lt;0,K136&gt;1)),AND(M136&lt;&gt;"",M136&gt;0)), "CHECK INPUTS",IF(COUNTIF($D$38:$D$237,D136)&gt;1,"DUPLICATE ID",IF(AND(L136&lt;&gt;"",L136&lt;&gt;"Yes",L136&lt;&gt;"No"),"CHECK ELIGIBILITY",IF(L136="No","INELIGIBLE","OK")))))))</x:f>
      </x:c>
    </x:row>
    <x:row r="137">
      <x:c r="A137" s="14"/>
      <x:c r="B137" s="14"/>
      <x:c r="C137" s="14"/>
      <x:c r="D137" s="14"/>
      <x:c r="E137" s="22"/>
      <x:c r="F137" s="22"/>
      <x:c r="G137" s="18" t="n">
        <x:f t="shared" si="12">E137-F137</x:f>
        <x:v>0</x:v>
      </x:c>
      <x:c r="H137" s="22"/>
      <x:c r="I137" s="18" t="n">
        <x:f t="shared" si="13">G137-H137</x:f>
        <x:v>0</x:v>
      </x:c>
      <x:c r="J137" s="23" t="n">
        <x:f t="shared" si="14">IF(G137=0,0,I137/G137)</x:f>
        <x:v>0</x:v>
      </x:c>
      <x:c r="K137" s="24"/>
      <x:c r="L137" s="14"/>
      <x:c r="M137" s="22"/>
      <x:c r="N137" s="25" t="str">
        <x:f t="shared" si="15">IF(O137="","",IF(O137="OK",IF(L137="No",0,IF($B$7="Margin",I137,G137)*$B$26*IF(K137="",1,K137) + M137) ,0))</x:f>
      </x:c>
      <x:c r="O137" t="str">
        <x:f>IF(COUNTA(A137:F137,H137,K137:M137)=0,"",IF(OR(A137="",B137="",D137="",E137="",H137=""),"MISSING INFO",IF(OR(NOT(ISNUMBER(E137)),NOT(ISNUMBER(F137)),NOT(ISNUMBER(H137)),AND(K137&lt;&gt;"",NOT(ISNUMBER(K137))),AND(M137&lt;&gt;"",NOT(ISNUMBER(M137)))), "CHECK INPUTS",IF(OR(E137&lt;=0,F137&lt;0,F137&gt;E137,H137&lt;0,H137&gt;E137-F137,AND(K137&lt;&gt;"",OR(K137&lt;0,K137&gt;1)),AND(M137&lt;&gt;"",M137&gt;0)), "CHECK INPUTS",IF(COUNTIF($D$38:$D$237,D137)&gt;1,"DUPLICATE ID",IF(AND(L137&lt;&gt;"",L137&lt;&gt;"Yes",L137&lt;&gt;"No"),"CHECK ELIGIBILITY",IF(L137="No","INELIGIBLE","OK")))))))</x:f>
      </x:c>
    </x:row>
    <x:row r="138">
      <x:c r="A138" s="14"/>
      <x:c r="B138" s="14"/>
      <x:c r="C138" s="14"/>
      <x:c r="D138" s="14"/>
      <x:c r="E138" s="22"/>
      <x:c r="F138" s="22"/>
      <x:c r="G138" s="18" t="n">
        <x:f t="shared" si="12">E138-F138</x:f>
        <x:v>0</x:v>
      </x:c>
      <x:c r="H138" s="22"/>
      <x:c r="I138" s="18" t="n">
        <x:f t="shared" si="13">G138-H138</x:f>
        <x:v>0</x:v>
      </x:c>
      <x:c r="J138" s="23" t="n">
        <x:f t="shared" si="14">IF(G138=0,0,I138/G138)</x:f>
        <x:v>0</x:v>
      </x:c>
      <x:c r="K138" s="24"/>
      <x:c r="L138" s="14"/>
      <x:c r="M138" s="22"/>
      <x:c r="N138" s="25" t="str">
        <x:f t="shared" si="15">IF(O138="","",IF(O138="OK",IF(L138="No",0,IF($B$7="Margin",I138,G138)*$B$26*IF(K138="",1,K138) + M138) ,0))</x:f>
      </x:c>
      <x:c r="O138" t="str">
        <x:f>IF(COUNTA(A138:F138,H138,K138:M138)=0,"",IF(OR(A138="",B138="",D138="",E138="",H138=""),"MISSING INFO",IF(OR(NOT(ISNUMBER(E138)),NOT(ISNUMBER(F138)),NOT(ISNUMBER(H138)),AND(K138&lt;&gt;"",NOT(ISNUMBER(K138))),AND(M138&lt;&gt;"",NOT(ISNUMBER(M138)))), "CHECK INPUTS",IF(OR(E138&lt;=0,F138&lt;0,F138&gt;E138,H138&lt;0,H138&gt;E138-F138,AND(K138&lt;&gt;"",OR(K138&lt;0,K138&gt;1)),AND(M138&lt;&gt;"",M138&gt;0)), "CHECK INPUTS",IF(COUNTIF($D$38:$D$237,D138)&gt;1,"DUPLICATE ID",IF(AND(L138&lt;&gt;"",L138&lt;&gt;"Yes",L138&lt;&gt;"No"),"CHECK ELIGIBILITY",IF(L138="No","INELIGIBLE","OK")))))))</x:f>
      </x:c>
    </x:row>
    <x:row r="139">
      <x:c r="A139" s="14"/>
      <x:c r="B139" s="14"/>
      <x:c r="C139" s="14"/>
      <x:c r="D139" s="14"/>
      <x:c r="E139" s="22"/>
      <x:c r="F139" s="22"/>
      <x:c r="G139" s="18" t="n">
        <x:f t="shared" si="12">E139-F139</x:f>
        <x:v>0</x:v>
      </x:c>
      <x:c r="H139" s="22"/>
      <x:c r="I139" s="18" t="n">
        <x:f t="shared" si="13">G139-H139</x:f>
        <x:v>0</x:v>
      </x:c>
      <x:c r="J139" s="23" t="n">
        <x:f t="shared" si="14">IF(G139=0,0,I139/G139)</x:f>
        <x:v>0</x:v>
      </x:c>
      <x:c r="K139" s="24"/>
      <x:c r="L139" s="14"/>
      <x:c r="M139" s="22"/>
      <x:c r="N139" s="25" t="str">
        <x:f t="shared" si="15">IF(O139="","",IF(O139="OK",IF(L139="No",0,IF($B$7="Margin",I139,G139)*$B$26*IF(K139="",1,K139) + M139) ,0))</x:f>
      </x:c>
      <x:c r="O139" t="str">
        <x:f>IF(COUNTA(A139:F139,H139,K139:M139)=0,"",IF(OR(A139="",B139="",D139="",E139="",H139=""),"MISSING INFO",IF(OR(NOT(ISNUMBER(E139)),NOT(ISNUMBER(F139)),NOT(ISNUMBER(H139)),AND(K139&lt;&gt;"",NOT(ISNUMBER(K139))),AND(M139&lt;&gt;"",NOT(ISNUMBER(M139)))), "CHECK INPUTS",IF(OR(E139&lt;=0,F139&lt;0,F139&gt;E139,H139&lt;0,H139&gt;E139-F139,AND(K139&lt;&gt;"",OR(K139&lt;0,K139&gt;1)),AND(M139&lt;&gt;"",M139&gt;0)), "CHECK INPUTS",IF(COUNTIF($D$38:$D$237,D139)&gt;1,"DUPLICATE ID",IF(AND(L139&lt;&gt;"",L139&lt;&gt;"Yes",L139&lt;&gt;"No"),"CHECK ELIGIBILITY",IF(L139="No","INELIGIBLE","OK")))))))</x:f>
      </x:c>
    </x:row>
    <x:row r="140">
      <x:c r="A140" s="14"/>
      <x:c r="B140" s="14"/>
      <x:c r="C140" s="14"/>
      <x:c r="D140" s="14"/>
      <x:c r="E140" s="22"/>
      <x:c r="F140" s="22"/>
      <x:c r="G140" s="18" t="n">
        <x:f t="shared" si="12">E140-F140</x:f>
        <x:v>0</x:v>
      </x:c>
      <x:c r="H140" s="22"/>
      <x:c r="I140" s="18" t="n">
        <x:f t="shared" si="13">G140-H140</x:f>
        <x:v>0</x:v>
      </x:c>
      <x:c r="J140" s="23" t="n">
        <x:f t="shared" si="14">IF(G140=0,0,I140/G140)</x:f>
        <x:v>0</x:v>
      </x:c>
      <x:c r="K140" s="24"/>
      <x:c r="L140" s="14"/>
      <x:c r="M140" s="22"/>
      <x:c r="N140" s="25" t="str">
        <x:f t="shared" si="15">IF(O140="","",IF(O140="OK",IF(L140="No",0,IF($B$7="Margin",I140,G140)*$B$26*IF(K140="",1,K140) + M140) ,0))</x:f>
      </x:c>
      <x:c r="O140" t="str">
        <x:f>IF(COUNTA(A140:F140,H140,K140:M140)=0,"",IF(OR(A140="",B140="",D140="",E140="",H140=""),"MISSING INFO",IF(OR(NOT(ISNUMBER(E140)),NOT(ISNUMBER(F140)),NOT(ISNUMBER(H140)),AND(K140&lt;&gt;"",NOT(ISNUMBER(K140))),AND(M140&lt;&gt;"",NOT(ISNUMBER(M140)))), "CHECK INPUTS",IF(OR(E140&lt;=0,F140&lt;0,F140&gt;E140,H140&lt;0,H140&gt;E140-F140,AND(K140&lt;&gt;"",OR(K140&lt;0,K140&gt;1)),AND(M140&lt;&gt;"",M140&gt;0)), "CHECK INPUTS",IF(COUNTIF($D$38:$D$237,D140)&gt;1,"DUPLICATE ID",IF(AND(L140&lt;&gt;"",L140&lt;&gt;"Yes",L140&lt;&gt;"No"),"CHECK ELIGIBILITY",IF(L140="No","INELIGIBLE","OK")))))))</x:f>
      </x:c>
    </x:row>
    <x:row r="141">
      <x:c r="A141" s="14"/>
      <x:c r="B141" s="14"/>
      <x:c r="C141" s="14"/>
      <x:c r="D141" s="14"/>
      <x:c r="E141" s="22"/>
      <x:c r="F141" s="22"/>
      <x:c r="G141" s="18" t="n">
        <x:f t="shared" si="12">E141-F141</x:f>
        <x:v>0</x:v>
      </x:c>
      <x:c r="H141" s="22"/>
      <x:c r="I141" s="18" t="n">
        <x:f t="shared" si="13">G141-H141</x:f>
        <x:v>0</x:v>
      </x:c>
      <x:c r="J141" s="23" t="n">
        <x:f t="shared" si="14">IF(G141=0,0,I141/G141)</x:f>
        <x:v>0</x:v>
      </x:c>
      <x:c r="K141" s="24"/>
      <x:c r="L141" s="14"/>
      <x:c r="M141" s="22"/>
      <x:c r="N141" s="25" t="str">
        <x:f t="shared" si="15">IF(O141="","",IF(O141="OK",IF(L141="No",0,IF($B$7="Margin",I141,G141)*$B$26*IF(K141="",1,K141) + M141) ,0))</x:f>
      </x:c>
      <x:c r="O141" t="str">
        <x:f>IF(COUNTA(A141:F141,H141,K141:M141)=0,"",IF(OR(A141="",B141="",D141="",E141="",H141=""),"MISSING INFO",IF(OR(NOT(ISNUMBER(E141)),NOT(ISNUMBER(F141)),NOT(ISNUMBER(H141)),AND(K141&lt;&gt;"",NOT(ISNUMBER(K141))),AND(M141&lt;&gt;"",NOT(ISNUMBER(M141)))), "CHECK INPUTS",IF(OR(E141&lt;=0,F141&lt;0,F141&gt;E141,H141&lt;0,H141&gt;E141-F141,AND(K141&lt;&gt;"",OR(K141&lt;0,K141&gt;1)),AND(M141&lt;&gt;"",M141&gt;0)), "CHECK INPUTS",IF(COUNTIF($D$38:$D$237,D141)&gt;1,"DUPLICATE ID",IF(AND(L141&lt;&gt;"",L141&lt;&gt;"Yes",L141&lt;&gt;"No"),"CHECK ELIGIBILITY",IF(L141="No","INELIGIBLE","OK")))))))</x:f>
      </x:c>
    </x:row>
    <x:row r="142">
      <x:c r="A142" s="14"/>
      <x:c r="B142" s="14"/>
      <x:c r="C142" s="14"/>
      <x:c r="D142" s="14"/>
      <x:c r="E142" s="22"/>
      <x:c r="F142" s="22"/>
      <x:c r="G142" s="18" t="n">
        <x:f t="shared" si="12">E142-F142</x:f>
        <x:v>0</x:v>
      </x:c>
      <x:c r="H142" s="22"/>
      <x:c r="I142" s="18" t="n">
        <x:f t="shared" si="13">G142-H142</x:f>
        <x:v>0</x:v>
      </x:c>
      <x:c r="J142" s="23" t="n">
        <x:f t="shared" si="14">IF(G142=0,0,I142/G142)</x:f>
        <x:v>0</x:v>
      </x:c>
      <x:c r="K142" s="24"/>
      <x:c r="L142" s="14"/>
      <x:c r="M142" s="22"/>
      <x:c r="N142" s="25" t="str">
        <x:f t="shared" si="15">IF(O142="","",IF(O142="OK",IF(L142="No",0,IF($B$7="Margin",I142,G142)*$B$26*IF(K142="",1,K142) + M142) ,0))</x:f>
      </x:c>
      <x:c r="O142" t="str">
        <x:f>IF(COUNTA(A142:F142,H142,K142:M142)=0,"",IF(OR(A142="",B142="",D142="",E142="",H142=""),"MISSING INFO",IF(OR(NOT(ISNUMBER(E142)),NOT(ISNUMBER(F142)),NOT(ISNUMBER(H142)),AND(K142&lt;&gt;"",NOT(ISNUMBER(K142))),AND(M142&lt;&gt;"",NOT(ISNUMBER(M142)))), "CHECK INPUTS",IF(OR(E142&lt;=0,F142&lt;0,F142&gt;E142,H142&lt;0,H142&gt;E142-F142,AND(K142&lt;&gt;"",OR(K142&lt;0,K142&gt;1)),AND(M142&lt;&gt;"",M142&gt;0)), "CHECK INPUTS",IF(COUNTIF($D$38:$D$237,D142)&gt;1,"DUPLICATE ID",IF(AND(L142&lt;&gt;"",L142&lt;&gt;"Yes",L142&lt;&gt;"No"),"CHECK ELIGIBILITY",IF(L142="No","INELIGIBLE","OK")))))))</x:f>
      </x:c>
    </x:row>
    <x:row r="143">
      <x:c r="A143" s="14"/>
      <x:c r="B143" s="14"/>
      <x:c r="C143" s="14"/>
      <x:c r="D143" s="14"/>
      <x:c r="E143" s="22"/>
      <x:c r="F143" s="22"/>
      <x:c r="G143" s="18" t="n">
        <x:f t="shared" si="12">E143-F143</x:f>
        <x:v>0</x:v>
      </x:c>
      <x:c r="H143" s="22"/>
      <x:c r="I143" s="18" t="n">
        <x:f t="shared" si="13">G143-H143</x:f>
        <x:v>0</x:v>
      </x:c>
      <x:c r="J143" s="23" t="n">
        <x:f t="shared" si="14">IF(G143=0,0,I143/G143)</x:f>
        <x:v>0</x:v>
      </x:c>
      <x:c r="K143" s="24"/>
      <x:c r="L143" s="14"/>
      <x:c r="M143" s="22"/>
      <x:c r="N143" s="25" t="str">
        <x:f t="shared" si="15">IF(O143="","",IF(O143="OK",IF(L143="No",0,IF($B$7="Margin",I143,G143)*$B$26*IF(K143="",1,K143) + M143) ,0))</x:f>
      </x:c>
      <x:c r="O143" t="str">
        <x:f>IF(COUNTA(A143:F143,H143,K143:M143)=0,"",IF(OR(A143="",B143="",D143="",E143="",H143=""),"MISSING INFO",IF(OR(NOT(ISNUMBER(E143)),NOT(ISNUMBER(F143)),NOT(ISNUMBER(H143)),AND(K143&lt;&gt;"",NOT(ISNUMBER(K143))),AND(M143&lt;&gt;"",NOT(ISNUMBER(M143)))), "CHECK INPUTS",IF(OR(E143&lt;=0,F143&lt;0,F143&gt;E143,H143&lt;0,H143&gt;E143-F143,AND(K143&lt;&gt;"",OR(K143&lt;0,K143&gt;1)),AND(M143&lt;&gt;"",M143&gt;0)), "CHECK INPUTS",IF(COUNTIF($D$38:$D$237,D143)&gt;1,"DUPLICATE ID",IF(AND(L143&lt;&gt;"",L143&lt;&gt;"Yes",L143&lt;&gt;"No"),"CHECK ELIGIBILITY",IF(L143="No","INELIGIBLE","OK")))))))</x:f>
      </x:c>
    </x:row>
    <x:row r="144">
      <x:c r="A144" s="14"/>
      <x:c r="B144" s="14"/>
      <x:c r="C144" s="14"/>
      <x:c r="D144" s="14"/>
      <x:c r="E144" s="22"/>
      <x:c r="F144" s="22"/>
      <x:c r="G144" s="18" t="n">
        <x:f t="shared" si="12">E144-F144</x:f>
        <x:v>0</x:v>
      </x:c>
      <x:c r="H144" s="22"/>
      <x:c r="I144" s="18" t="n">
        <x:f t="shared" si="13">G144-H144</x:f>
        <x:v>0</x:v>
      </x:c>
      <x:c r="J144" s="23" t="n">
        <x:f t="shared" si="14">IF(G144=0,0,I144/G144)</x:f>
        <x:v>0</x:v>
      </x:c>
      <x:c r="K144" s="24"/>
      <x:c r="L144" s="14"/>
      <x:c r="M144" s="22"/>
      <x:c r="N144" s="25" t="str">
        <x:f t="shared" si="15">IF(O144="","",IF(O144="OK",IF(L144="No",0,IF($B$7="Margin",I144,G144)*$B$26*IF(K144="",1,K144) + M144) ,0))</x:f>
      </x:c>
      <x:c r="O144" t="str">
        <x:f>IF(COUNTA(A144:F144,H144,K144:M144)=0,"",IF(OR(A144="",B144="",D144="",E144="",H144=""),"MISSING INFO",IF(OR(NOT(ISNUMBER(E144)),NOT(ISNUMBER(F144)),NOT(ISNUMBER(H144)),AND(K144&lt;&gt;"",NOT(ISNUMBER(K144))),AND(M144&lt;&gt;"",NOT(ISNUMBER(M144)))), "CHECK INPUTS",IF(OR(E144&lt;=0,F144&lt;0,F144&gt;E144,H144&lt;0,H144&gt;E144-F144,AND(K144&lt;&gt;"",OR(K144&lt;0,K144&gt;1)),AND(M144&lt;&gt;"",M144&gt;0)), "CHECK INPUTS",IF(COUNTIF($D$38:$D$237,D144)&gt;1,"DUPLICATE ID",IF(AND(L144&lt;&gt;"",L144&lt;&gt;"Yes",L144&lt;&gt;"No"),"CHECK ELIGIBILITY",IF(L144="No","INELIGIBLE","OK")))))))</x:f>
      </x:c>
    </x:row>
    <x:row r="145">
      <x:c r="A145" s="14"/>
      <x:c r="B145" s="14"/>
      <x:c r="C145" s="14"/>
      <x:c r="D145" s="14"/>
      <x:c r="E145" s="22"/>
      <x:c r="F145" s="22"/>
      <x:c r="G145" s="18" t="n">
        <x:f t="shared" si="12">E145-F145</x:f>
        <x:v>0</x:v>
      </x:c>
      <x:c r="H145" s="22"/>
      <x:c r="I145" s="18" t="n">
        <x:f t="shared" si="13">G145-H145</x:f>
        <x:v>0</x:v>
      </x:c>
      <x:c r="J145" s="23" t="n">
        <x:f t="shared" si="14">IF(G145=0,0,I145/G145)</x:f>
        <x:v>0</x:v>
      </x:c>
      <x:c r="K145" s="24"/>
      <x:c r="L145" s="14"/>
      <x:c r="M145" s="22"/>
      <x:c r="N145" s="25" t="str">
        <x:f t="shared" si="15">IF(O145="","",IF(O145="OK",IF(L145="No",0,IF($B$7="Margin",I145,G145)*$B$26*IF(K145="",1,K145) + M145) ,0))</x:f>
      </x:c>
      <x:c r="O145" t="str">
        <x:f>IF(COUNTA(A145:F145,H145,K145:M145)=0,"",IF(OR(A145="",B145="",D145="",E145="",H145=""),"MISSING INFO",IF(OR(NOT(ISNUMBER(E145)),NOT(ISNUMBER(F145)),NOT(ISNUMBER(H145)),AND(K145&lt;&gt;"",NOT(ISNUMBER(K145))),AND(M145&lt;&gt;"",NOT(ISNUMBER(M145)))), "CHECK INPUTS",IF(OR(E145&lt;=0,F145&lt;0,F145&gt;E145,H145&lt;0,H145&gt;E145-F145,AND(K145&lt;&gt;"",OR(K145&lt;0,K145&gt;1)),AND(M145&lt;&gt;"",M145&gt;0)), "CHECK INPUTS",IF(COUNTIF($D$38:$D$237,D145)&gt;1,"DUPLICATE ID",IF(AND(L145&lt;&gt;"",L145&lt;&gt;"Yes",L145&lt;&gt;"No"),"CHECK ELIGIBILITY",IF(L145="No","INELIGIBLE","OK")))))))</x:f>
      </x:c>
    </x:row>
    <x:row r="146">
      <x:c r="A146" s="14"/>
      <x:c r="B146" s="14"/>
      <x:c r="C146" s="14"/>
      <x:c r="D146" s="14"/>
      <x:c r="E146" s="22"/>
      <x:c r="F146" s="22"/>
      <x:c r="G146" s="18" t="n">
        <x:f t="shared" si="12">E146-F146</x:f>
        <x:v>0</x:v>
      </x:c>
      <x:c r="H146" s="22"/>
      <x:c r="I146" s="18" t="n">
        <x:f t="shared" si="13">G146-H146</x:f>
        <x:v>0</x:v>
      </x:c>
      <x:c r="J146" s="23" t="n">
        <x:f t="shared" si="14">IF(G146=0,0,I146/G146)</x:f>
        <x:v>0</x:v>
      </x:c>
      <x:c r="K146" s="24"/>
      <x:c r="L146" s="14"/>
      <x:c r="M146" s="22"/>
      <x:c r="N146" s="25" t="str">
        <x:f t="shared" si="15">IF(O146="","",IF(O146="OK",IF(L146="No",0,IF($B$7="Margin",I146,G146)*$B$26*IF(K146="",1,K146) + M146) ,0))</x:f>
      </x:c>
      <x:c r="O146" t="str">
        <x:f>IF(COUNTA(A146:F146,H146,K146:M146)=0,"",IF(OR(A146="",B146="",D146="",E146="",H146=""),"MISSING INFO",IF(OR(NOT(ISNUMBER(E146)),NOT(ISNUMBER(F146)),NOT(ISNUMBER(H146)),AND(K146&lt;&gt;"",NOT(ISNUMBER(K146))),AND(M146&lt;&gt;"",NOT(ISNUMBER(M146)))), "CHECK INPUTS",IF(OR(E146&lt;=0,F146&lt;0,F146&gt;E146,H146&lt;0,H146&gt;E146-F146,AND(K146&lt;&gt;"",OR(K146&lt;0,K146&gt;1)),AND(M146&lt;&gt;"",M146&gt;0)), "CHECK INPUTS",IF(COUNTIF($D$38:$D$237,D146)&gt;1,"DUPLICATE ID",IF(AND(L146&lt;&gt;"",L146&lt;&gt;"Yes",L146&lt;&gt;"No"),"CHECK ELIGIBILITY",IF(L146="No","INELIGIBLE","OK")))))))</x:f>
      </x:c>
    </x:row>
    <x:row r="147">
      <x:c r="A147" s="14"/>
      <x:c r="B147" s="14"/>
      <x:c r="C147" s="14"/>
      <x:c r="D147" s="14"/>
      <x:c r="E147" s="22"/>
      <x:c r="F147" s="22"/>
      <x:c r="G147" s="18" t="n">
        <x:f t="shared" si="12">E147-F147</x:f>
        <x:v>0</x:v>
      </x:c>
      <x:c r="H147" s="22"/>
      <x:c r="I147" s="18" t="n">
        <x:f t="shared" si="13">G147-H147</x:f>
        <x:v>0</x:v>
      </x:c>
      <x:c r="J147" s="23" t="n">
        <x:f t="shared" si="14">IF(G147=0,0,I147/G147)</x:f>
        <x:v>0</x:v>
      </x:c>
      <x:c r="K147" s="24"/>
      <x:c r="L147" s="14"/>
      <x:c r="M147" s="22"/>
      <x:c r="N147" s="25" t="str">
        <x:f t="shared" si="15">IF(O147="","",IF(O147="OK",IF(L147="No",0,IF($B$7="Margin",I147,G147)*$B$26*IF(K147="",1,K147) + M147) ,0))</x:f>
      </x:c>
      <x:c r="O147" t="str">
        <x:f>IF(COUNTA(A147:F147,H147,K147:M147)=0,"",IF(OR(A147="",B147="",D147="",E147="",H147=""),"MISSING INFO",IF(OR(NOT(ISNUMBER(E147)),NOT(ISNUMBER(F147)),NOT(ISNUMBER(H147)),AND(K147&lt;&gt;"",NOT(ISNUMBER(K147))),AND(M147&lt;&gt;"",NOT(ISNUMBER(M147)))), "CHECK INPUTS",IF(OR(E147&lt;=0,F147&lt;0,F147&gt;E147,H147&lt;0,H147&gt;E147-F147,AND(K147&lt;&gt;"",OR(K147&lt;0,K147&gt;1)),AND(M147&lt;&gt;"",M147&gt;0)), "CHECK INPUTS",IF(COUNTIF($D$38:$D$237,D147)&gt;1,"DUPLICATE ID",IF(AND(L147&lt;&gt;"",L147&lt;&gt;"Yes",L147&lt;&gt;"No"),"CHECK ELIGIBILITY",IF(L147="No","INELIGIBLE","OK")))))))</x:f>
      </x:c>
    </x:row>
    <x:row r="148">
      <x:c r="A148" s="14"/>
      <x:c r="B148" s="14"/>
      <x:c r="C148" s="14"/>
      <x:c r="D148" s="14"/>
      <x:c r="E148" s="22"/>
      <x:c r="F148" s="22"/>
      <x:c r="G148" s="18" t="n">
        <x:f t="shared" si="12">E148-F148</x:f>
        <x:v>0</x:v>
      </x:c>
      <x:c r="H148" s="22"/>
      <x:c r="I148" s="18" t="n">
        <x:f t="shared" si="13">G148-H148</x:f>
        <x:v>0</x:v>
      </x:c>
      <x:c r="J148" s="23" t="n">
        <x:f t="shared" si="14">IF(G148=0,0,I148/G148)</x:f>
        <x:v>0</x:v>
      </x:c>
      <x:c r="K148" s="24"/>
      <x:c r="L148" s="14"/>
      <x:c r="M148" s="22"/>
      <x:c r="N148" s="25" t="str">
        <x:f t="shared" si="15">IF(O148="","",IF(O148="OK",IF(L148="No",0,IF($B$7="Margin",I148,G148)*$B$26*IF(K148="",1,K148) + M148) ,0))</x:f>
      </x:c>
      <x:c r="O148" t="str">
        <x:f>IF(COUNTA(A148:F148,H148,K148:M148)=0,"",IF(OR(A148="",B148="",D148="",E148="",H148=""),"MISSING INFO",IF(OR(NOT(ISNUMBER(E148)),NOT(ISNUMBER(F148)),NOT(ISNUMBER(H148)),AND(K148&lt;&gt;"",NOT(ISNUMBER(K148))),AND(M148&lt;&gt;"",NOT(ISNUMBER(M148)))), "CHECK INPUTS",IF(OR(E148&lt;=0,F148&lt;0,F148&gt;E148,H148&lt;0,H148&gt;E148-F148,AND(K148&lt;&gt;"",OR(K148&lt;0,K148&gt;1)),AND(M148&lt;&gt;"",M148&gt;0)), "CHECK INPUTS",IF(COUNTIF($D$38:$D$237,D148)&gt;1,"DUPLICATE ID",IF(AND(L148&lt;&gt;"",L148&lt;&gt;"Yes",L148&lt;&gt;"No"),"CHECK ELIGIBILITY",IF(L148="No","INELIGIBLE","OK")))))))</x:f>
      </x:c>
    </x:row>
    <x:row r="149">
      <x:c r="A149" s="14"/>
      <x:c r="B149" s="14"/>
      <x:c r="C149" s="14"/>
      <x:c r="D149" s="14"/>
      <x:c r="E149" s="22"/>
      <x:c r="F149" s="22"/>
      <x:c r="G149" s="18" t="n">
        <x:f t="shared" si="12">E149-F149</x:f>
        <x:v>0</x:v>
      </x:c>
      <x:c r="H149" s="22"/>
      <x:c r="I149" s="18" t="n">
        <x:f t="shared" si="13">G149-H149</x:f>
        <x:v>0</x:v>
      </x:c>
      <x:c r="J149" s="23" t="n">
        <x:f t="shared" si="14">IF(G149=0,0,I149/G149)</x:f>
        <x:v>0</x:v>
      </x:c>
      <x:c r="K149" s="24"/>
      <x:c r="L149" s="14"/>
      <x:c r="M149" s="22"/>
      <x:c r="N149" s="25" t="str">
        <x:f t="shared" si="15">IF(O149="","",IF(O149="OK",IF(L149="No",0,IF($B$7="Margin",I149,G149)*$B$26*IF(K149="",1,K149) + M149) ,0))</x:f>
      </x:c>
      <x:c r="O149" t="str">
        <x:f>IF(COUNTA(A149:F149,H149,K149:M149)=0,"",IF(OR(A149="",B149="",D149="",E149="",H149=""),"MISSING INFO",IF(OR(NOT(ISNUMBER(E149)),NOT(ISNUMBER(F149)),NOT(ISNUMBER(H149)),AND(K149&lt;&gt;"",NOT(ISNUMBER(K149))),AND(M149&lt;&gt;"",NOT(ISNUMBER(M149)))), "CHECK INPUTS",IF(OR(E149&lt;=0,F149&lt;0,F149&gt;E149,H149&lt;0,H149&gt;E149-F149,AND(K149&lt;&gt;"",OR(K149&lt;0,K149&gt;1)),AND(M149&lt;&gt;"",M149&gt;0)), "CHECK INPUTS",IF(COUNTIF($D$38:$D$237,D149)&gt;1,"DUPLICATE ID",IF(AND(L149&lt;&gt;"",L149&lt;&gt;"Yes",L149&lt;&gt;"No"),"CHECK ELIGIBILITY",IF(L149="No","INELIGIBLE","OK")))))))</x:f>
      </x:c>
    </x:row>
    <x:row r="150">
      <x:c r="A150" s="14"/>
      <x:c r="B150" s="14"/>
      <x:c r="C150" s="14"/>
      <x:c r="D150" s="14"/>
      <x:c r="E150" s="22"/>
      <x:c r="F150" s="22"/>
      <x:c r="G150" s="18" t="n">
        <x:f t="shared" si="12">E150-F150</x:f>
        <x:v>0</x:v>
      </x:c>
      <x:c r="H150" s="22"/>
      <x:c r="I150" s="18" t="n">
        <x:f t="shared" si="13">G150-H150</x:f>
        <x:v>0</x:v>
      </x:c>
      <x:c r="J150" s="23" t="n">
        <x:f t="shared" si="14">IF(G150=0,0,I150/G150)</x:f>
        <x:v>0</x:v>
      </x:c>
      <x:c r="K150" s="24"/>
      <x:c r="L150" s="14"/>
      <x:c r="M150" s="22"/>
      <x:c r="N150" s="25" t="str">
        <x:f t="shared" si="15">IF(O150="","",IF(O150="OK",IF(L150="No",0,IF($B$7="Margin",I150,G150)*$B$26*IF(K150="",1,K150) + M150) ,0))</x:f>
      </x:c>
      <x:c r="O150" t="str">
        <x:f>IF(COUNTA(A150:F150,H150,K150:M150)=0,"",IF(OR(A150="",B150="",D150="",E150="",H150=""),"MISSING INFO",IF(OR(NOT(ISNUMBER(E150)),NOT(ISNUMBER(F150)),NOT(ISNUMBER(H150)),AND(K150&lt;&gt;"",NOT(ISNUMBER(K150))),AND(M150&lt;&gt;"",NOT(ISNUMBER(M150)))), "CHECK INPUTS",IF(OR(E150&lt;=0,F150&lt;0,F150&gt;E150,H150&lt;0,H150&gt;E150-F150,AND(K150&lt;&gt;"",OR(K150&lt;0,K150&gt;1)),AND(M150&lt;&gt;"",M150&gt;0)), "CHECK INPUTS",IF(COUNTIF($D$38:$D$237,D150)&gt;1,"DUPLICATE ID",IF(AND(L150&lt;&gt;"",L150&lt;&gt;"Yes",L150&lt;&gt;"No"),"CHECK ELIGIBILITY",IF(L150="No","INELIGIBLE","OK")))))))</x:f>
      </x:c>
    </x:row>
    <x:row r="151">
      <x:c r="A151" s="14"/>
      <x:c r="B151" s="14"/>
      <x:c r="C151" s="14"/>
      <x:c r="D151" s="14"/>
      <x:c r="E151" s="22"/>
      <x:c r="F151" s="22"/>
      <x:c r="G151" s="18" t="n">
        <x:f t="shared" si="12">E151-F151</x:f>
        <x:v>0</x:v>
      </x:c>
      <x:c r="H151" s="22"/>
      <x:c r="I151" s="18" t="n">
        <x:f t="shared" si="13">G151-H151</x:f>
        <x:v>0</x:v>
      </x:c>
      <x:c r="J151" s="23" t="n">
        <x:f t="shared" si="14">IF(G151=0,0,I151/G151)</x:f>
        <x:v>0</x:v>
      </x:c>
      <x:c r="K151" s="24"/>
      <x:c r="L151" s="14"/>
      <x:c r="M151" s="22"/>
      <x:c r="N151" s="25" t="str">
        <x:f t="shared" si="15">IF(O151="","",IF(O151="OK",IF(L151="No",0,IF($B$7="Margin",I151,G151)*$B$26*IF(K151="",1,K151) + M151) ,0))</x:f>
      </x:c>
      <x:c r="O151" t="str">
        <x:f>IF(COUNTA(A151:F151,H151,K151:M151)=0,"",IF(OR(A151="",B151="",D151="",E151="",H151=""),"MISSING INFO",IF(OR(NOT(ISNUMBER(E151)),NOT(ISNUMBER(F151)),NOT(ISNUMBER(H151)),AND(K151&lt;&gt;"",NOT(ISNUMBER(K151))),AND(M151&lt;&gt;"",NOT(ISNUMBER(M151)))), "CHECK INPUTS",IF(OR(E151&lt;=0,F151&lt;0,F151&gt;E151,H151&lt;0,H151&gt;E151-F151,AND(K151&lt;&gt;"",OR(K151&lt;0,K151&gt;1)),AND(M151&lt;&gt;"",M151&gt;0)), "CHECK INPUTS",IF(COUNTIF($D$38:$D$237,D151)&gt;1,"DUPLICATE ID",IF(AND(L151&lt;&gt;"",L151&lt;&gt;"Yes",L151&lt;&gt;"No"),"CHECK ELIGIBILITY",IF(L151="No","INELIGIBLE","OK")))))))</x:f>
      </x:c>
    </x:row>
    <x:row r="152">
      <x:c r="A152" s="14"/>
      <x:c r="B152" s="14"/>
      <x:c r="C152" s="14"/>
      <x:c r="D152" s="14"/>
      <x:c r="E152" s="22"/>
      <x:c r="F152" s="22"/>
      <x:c r="G152" s="18" t="n">
        <x:f t="shared" si="12">E152-F152</x:f>
        <x:v>0</x:v>
      </x:c>
      <x:c r="H152" s="22"/>
      <x:c r="I152" s="18" t="n">
        <x:f t="shared" si="13">G152-H152</x:f>
        <x:v>0</x:v>
      </x:c>
      <x:c r="J152" s="23" t="n">
        <x:f t="shared" si="14">IF(G152=0,0,I152/G152)</x:f>
        <x:v>0</x:v>
      </x:c>
      <x:c r="K152" s="24"/>
      <x:c r="L152" s="14"/>
      <x:c r="M152" s="22"/>
      <x:c r="N152" s="25" t="str">
        <x:f t="shared" si="15">IF(O152="","",IF(O152="OK",IF(L152="No",0,IF($B$7="Margin",I152,G152)*$B$26*IF(K152="",1,K152) + M152) ,0))</x:f>
      </x:c>
      <x:c r="O152" t="str">
        <x:f>IF(COUNTA(A152:F152,H152,K152:M152)=0,"",IF(OR(A152="",B152="",D152="",E152="",H152=""),"MISSING INFO",IF(OR(NOT(ISNUMBER(E152)),NOT(ISNUMBER(F152)),NOT(ISNUMBER(H152)),AND(K152&lt;&gt;"",NOT(ISNUMBER(K152))),AND(M152&lt;&gt;"",NOT(ISNUMBER(M152)))), "CHECK INPUTS",IF(OR(E152&lt;=0,F152&lt;0,F152&gt;E152,H152&lt;0,H152&gt;E152-F152,AND(K152&lt;&gt;"",OR(K152&lt;0,K152&gt;1)),AND(M152&lt;&gt;"",M152&gt;0)), "CHECK INPUTS",IF(COUNTIF($D$38:$D$237,D152)&gt;1,"DUPLICATE ID",IF(AND(L152&lt;&gt;"",L152&lt;&gt;"Yes",L152&lt;&gt;"No"),"CHECK ELIGIBILITY",IF(L152="No","INELIGIBLE","OK")))))))</x:f>
      </x:c>
    </x:row>
    <x:row r="153">
      <x:c r="A153" s="14"/>
      <x:c r="B153" s="14"/>
      <x:c r="C153" s="14"/>
      <x:c r="D153" s="14"/>
      <x:c r="E153" s="22"/>
      <x:c r="F153" s="22"/>
      <x:c r="G153" s="18" t="n">
        <x:f t="shared" si="12">E153-F153</x:f>
        <x:v>0</x:v>
      </x:c>
      <x:c r="H153" s="22"/>
      <x:c r="I153" s="18" t="n">
        <x:f t="shared" si="13">G153-H153</x:f>
        <x:v>0</x:v>
      </x:c>
      <x:c r="J153" s="23" t="n">
        <x:f t="shared" si="14">IF(G153=0,0,I153/G153)</x:f>
        <x:v>0</x:v>
      </x:c>
      <x:c r="K153" s="24"/>
      <x:c r="L153" s="14"/>
      <x:c r="M153" s="22"/>
      <x:c r="N153" s="25" t="str">
        <x:f t="shared" si="15">IF(O153="","",IF(O153="OK",IF(L153="No",0,IF($B$7="Margin",I153,G153)*$B$26*IF(K153="",1,K153) + M153) ,0))</x:f>
      </x:c>
      <x:c r="O153" t="str">
        <x:f>IF(COUNTA(A153:F153,H153,K153:M153)=0,"",IF(OR(A153="",B153="",D153="",E153="",H153=""),"MISSING INFO",IF(OR(NOT(ISNUMBER(E153)),NOT(ISNUMBER(F153)),NOT(ISNUMBER(H153)),AND(K153&lt;&gt;"",NOT(ISNUMBER(K153))),AND(M153&lt;&gt;"",NOT(ISNUMBER(M153)))), "CHECK INPUTS",IF(OR(E153&lt;=0,F153&lt;0,F153&gt;E153,H153&lt;0,H153&gt;E153-F153,AND(K153&lt;&gt;"",OR(K153&lt;0,K153&gt;1)),AND(M153&lt;&gt;"",M153&gt;0)), "CHECK INPUTS",IF(COUNTIF($D$38:$D$237,D153)&gt;1,"DUPLICATE ID",IF(AND(L153&lt;&gt;"",L153&lt;&gt;"Yes",L153&lt;&gt;"No"),"CHECK ELIGIBILITY",IF(L153="No","INELIGIBLE","OK")))))))</x:f>
      </x:c>
    </x:row>
    <x:row r="154">
      <x:c r="A154" s="14"/>
      <x:c r="B154" s="14"/>
      <x:c r="C154" s="14"/>
      <x:c r="D154" s="14"/>
      <x:c r="E154" s="22"/>
      <x:c r="F154" s="22"/>
      <x:c r="G154" s="18" t="n">
        <x:f t="shared" si="12">E154-F154</x:f>
        <x:v>0</x:v>
      </x:c>
      <x:c r="H154" s="22"/>
      <x:c r="I154" s="18" t="n">
        <x:f t="shared" si="13">G154-H154</x:f>
        <x:v>0</x:v>
      </x:c>
      <x:c r="J154" s="23" t="n">
        <x:f t="shared" si="14">IF(G154=0,0,I154/G154)</x:f>
        <x:v>0</x:v>
      </x:c>
      <x:c r="K154" s="24"/>
      <x:c r="L154" s="14"/>
      <x:c r="M154" s="22"/>
      <x:c r="N154" s="25" t="str">
        <x:f t="shared" si="15">IF(O154="","",IF(O154="OK",IF(L154="No",0,IF($B$7="Margin",I154,G154)*$B$26*IF(K154="",1,K154) + M154) ,0))</x:f>
      </x:c>
      <x:c r="O154" t="str">
        <x:f>IF(COUNTA(A154:F154,H154,K154:M154)=0,"",IF(OR(A154="",B154="",D154="",E154="",H154=""),"MISSING INFO",IF(OR(NOT(ISNUMBER(E154)),NOT(ISNUMBER(F154)),NOT(ISNUMBER(H154)),AND(K154&lt;&gt;"",NOT(ISNUMBER(K154))),AND(M154&lt;&gt;"",NOT(ISNUMBER(M154)))), "CHECK INPUTS",IF(OR(E154&lt;=0,F154&lt;0,F154&gt;E154,H154&lt;0,H154&gt;E154-F154,AND(K154&lt;&gt;"",OR(K154&lt;0,K154&gt;1)),AND(M154&lt;&gt;"",M154&gt;0)), "CHECK INPUTS",IF(COUNTIF($D$38:$D$237,D154)&gt;1,"DUPLICATE ID",IF(AND(L154&lt;&gt;"",L154&lt;&gt;"Yes",L154&lt;&gt;"No"),"CHECK ELIGIBILITY",IF(L154="No","INELIGIBLE","OK")))))))</x:f>
      </x:c>
    </x:row>
    <x:row r="155">
      <x:c r="A155" s="14"/>
      <x:c r="B155" s="14"/>
      <x:c r="C155" s="14"/>
      <x:c r="D155" s="14"/>
      <x:c r="E155" s="22"/>
      <x:c r="F155" s="22"/>
      <x:c r="G155" s="18" t="n">
        <x:f t="shared" si="12">E155-F155</x:f>
        <x:v>0</x:v>
      </x:c>
      <x:c r="H155" s="22"/>
      <x:c r="I155" s="18" t="n">
        <x:f t="shared" si="13">G155-H155</x:f>
        <x:v>0</x:v>
      </x:c>
      <x:c r="J155" s="23" t="n">
        <x:f t="shared" si="14">IF(G155=0,0,I155/G155)</x:f>
        <x:v>0</x:v>
      </x:c>
      <x:c r="K155" s="24"/>
      <x:c r="L155" s="14"/>
      <x:c r="M155" s="22"/>
      <x:c r="N155" s="25" t="str">
        <x:f t="shared" si="15">IF(O155="","",IF(O155="OK",IF(L155="No",0,IF($B$7="Margin",I155,G155)*$B$26*IF(K155="",1,K155) + M155) ,0))</x:f>
      </x:c>
      <x:c r="O155" t="str">
        <x:f>IF(COUNTA(A155:F155,H155,K155:M155)=0,"",IF(OR(A155="",B155="",D155="",E155="",H155=""),"MISSING INFO",IF(OR(NOT(ISNUMBER(E155)),NOT(ISNUMBER(F155)),NOT(ISNUMBER(H155)),AND(K155&lt;&gt;"",NOT(ISNUMBER(K155))),AND(M155&lt;&gt;"",NOT(ISNUMBER(M155)))), "CHECK INPUTS",IF(OR(E155&lt;=0,F155&lt;0,F155&gt;E155,H155&lt;0,H155&gt;E155-F155,AND(K155&lt;&gt;"",OR(K155&lt;0,K155&gt;1)),AND(M155&lt;&gt;"",M155&gt;0)), "CHECK INPUTS",IF(COUNTIF($D$38:$D$237,D155)&gt;1,"DUPLICATE ID",IF(AND(L155&lt;&gt;"",L155&lt;&gt;"Yes",L155&lt;&gt;"No"),"CHECK ELIGIBILITY",IF(L155="No","INELIGIBLE","OK")))))))</x:f>
      </x:c>
    </x:row>
    <x:row r="156">
      <x:c r="A156" s="14"/>
      <x:c r="B156" s="14"/>
      <x:c r="C156" s="14"/>
      <x:c r="D156" s="14"/>
      <x:c r="E156" s="22"/>
      <x:c r="F156" s="22"/>
      <x:c r="G156" s="18" t="n">
        <x:f t="shared" si="12">E156-F156</x:f>
        <x:v>0</x:v>
      </x:c>
      <x:c r="H156" s="22"/>
      <x:c r="I156" s="18" t="n">
        <x:f t="shared" si="13">G156-H156</x:f>
        <x:v>0</x:v>
      </x:c>
      <x:c r="J156" s="23" t="n">
        <x:f t="shared" si="14">IF(G156=0,0,I156/G156)</x:f>
        <x:v>0</x:v>
      </x:c>
      <x:c r="K156" s="24"/>
      <x:c r="L156" s="14"/>
      <x:c r="M156" s="22"/>
      <x:c r="N156" s="25" t="str">
        <x:f t="shared" si="15">IF(O156="","",IF(O156="OK",IF(L156="No",0,IF($B$7="Margin",I156,G156)*$B$26*IF(K156="",1,K156) + M156) ,0))</x:f>
      </x:c>
      <x:c r="O156" t="str">
        <x:f>IF(COUNTA(A156:F156,H156,K156:M156)=0,"",IF(OR(A156="",B156="",D156="",E156="",H156=""),"MISSING INFO",IF(OR(NOT(ISNUMBER(E156)),NOT(ISNUMBER(F156)),NOT(ISNUMBER(H156)),AND(K156&lt;&gt;"",NOT(ISNUMBER(K156))),AND(M156&lt;&gt;"",NOT(ISNUMBER(M156)))), "CHECK INPUTS",IF(OR(E156&lt;=0,F156&lt;0,F156&gt;E156,H156&lt;0,H156&gt;E156-F156,AND(K156&lt;&gt;"",OR(K156&lt;0,K156&gt;1)),AND(M156&lt;&gt;"",M156&gt;0)), "CHECK INPUTS",IF(COUNTIF($D$38:$D$237,D156)&gt;1,"DUPLICATE ID",IF(AND(L156&lt;&gt;"",L156&lt;&gt;"Yes",L156&lt;&gt;"No"),"CHECK ELIGIBILITY",IF(L156="No","INELIGIBLE","OK")))))))</x:f>
      </x:c>
    </x:row>
    <x:row r="157">
      <x:c r="A157" s="14"/>
      <x:c r="B157" s="14"/>
      <x:c r="C157" s="14"/>
      <x:c r="D157" s="14"/>
      <x:c r="E157" s="22"/>
      <x:c r="F157" s="22"/>
      <x:c r="G157" s="18" t="n">
        <x:f t="shared" si="12">E157-F157</x:f>
        <x:v>0</x:v>
      </x:c>
      <x:c r="H157" s="22"/>
      <x:c r="I157" s="18" t="n">
        <x:f t="shared" si="13">G157-H157</x:f>
        <x:v>0</x:v>
      </x:c>
      <x:c r="J157" s="23" t="n">
        <x:f t="shared" si="14">IF(G157=0,0,I157/G157)</x:f>
        <x:v>0</x:v>
      </x:c>
      <x:c r="K157" s="24"/>
      <x:c r="L157" s="14"/>
      <x:c r="M157" s="22"/>
      <x:c r="N157" s="25" t="str">
        <x:f t="shared" si="15">IF(O157="","",IF(O157="OK",IF(L157="No",0,IF($B$7="Margin",I157,G157)*$B$26*IF(K157="",1,K157) + M157) ,0))</x:f>
      </x:c>
      <x:c r="O157" t="str">
        <x:f>IF(COUNTA(A157:F157,H157,K157:M157)=0,"",IF(OR(A157="",B157="",D157="",E157="",H157=""),"MISSING INFO",IF(OR(NOT(ISNUMBER(E157)),NOT(ISNUMBER(F157)),NOT(ISNUMBER(H157)),AND(K157&lt;&gt;"",NOT(ISNUMBER(K157))),AND(M157&lt;&gt;"",NOT(ISNUMBER(M157)))), "CHECK INPUTS",IF(OR(E157&lt;=0,F157&lt;0,F157&gt;E157,H157&lt;0,H157&gt;E157-F157,AND(K157&lt;&gt;"",OR(K157&lt;0,K157&gt;1)),AND(M157&lt;&gt;"",M157&gt;0)), "CHECK INPUTS",IF(COUNTIF($D$38:$D$237,D157)&gt;1,"DUPLICATE ID",IF(AND(L157&lt;&gt;"",L157&lt;&gt;"Yes",L157&lt;&gt;"No"),"CHECK ELIGIBILITY",IF(L157="No","INELIGIBLE","OK")))))))</x:f>
      </x:c>
    </x:row>
    <x:row r="158">
      <x:c r="A158" s="14"/>
      <x:c r="B158" s="14"/>
      <x:c r="C158" s="14"/>
      <x:c r="D158" s="14"/>
      <x:c r="E158" s="22"/>
      <x:c r="F158" s="22"/>
      <x:c r="G158" s="18" t="n">
        <x:f t="shared" si="12">E158-F158</x:f>
        <x:v>0</x:v>
      </x:c>
      <x:c r="H158" s="22"/>
      <x:c r="I158" s="18" t="n">
        <x:f t="shared" si="13">G158-H158</x:f>
        <x:v>0</x:v>
      </x:c>
      <x:c r="J158" s="23" t="n">
        <x:f t="shared" si="14">IF(G158=0,0,I158/G158)</x:f>
        <x:v>0</x:v>
      </x:c>
      <x:c r="K158" s="24"/>
      <x:c r="L158" s="14"/>
      <x:c r="M158" s="22"/>
      <x:c r="N158" s="25" t="str">
        <x:f t="shared" si="15">IF(O158="","",IF(O158="OK",IF(L158="No",0,IF($B$7="Margin",I158,G158)*$B$26*IF(K158="",1,K158) + M158) ,0))</x:f>
      </x:c>
      <x:c r="O158" t="str">
        <x:f>IF(COUNTA(A158:F158,H158,K158:M158)=0,"",IF(OR(A158="",B158="",D158="",E158="",H158=""),"MISSING INFO",IF(OR(NOT(ISNUMBER(E158)),NOT(ISNUMBER(F158)),NOT(ISNUMBER(H158)),AND(K158&lt;&gt;"",NOT(ISNUMBER(K158))),AND(M158&lt;&gt;"",NOT(ISNUMBER(M158)))), "CHECK INPUTS",IF(OR(E158&lt;=0,F158&lt;0,F158&gt;E158,H158&lt;0,H158&gt;E158-F158,AND(K158&lt;&gt;"",OR(K158&lt;0,K158&gt;1)),AND(M158&lt;&gt;"",M158&gt;0)), "CHECK INPUTS",IF(COUNTIF($D$38:$D$237,D158)&gt;1,"DUPLICATE ID",IF(AND(L158&lt;&gt;"",L158&lt;&gt;"Yes",L158&lt;&gt;"No"),"CHECK ELIGIBILITY",IF(L158="No","INELIGIBLE","OK")))))))</x:f>
      </x:c>
    </x:row>
    <x:row r="159">
      <x:c r="A159" s="14"/>
      <x:c r="B159" s="14"/>
      <x:c r="C159" s="14"/>
      <x:c r="D159" s="14"/>
      <x:c r="E159" s="22"/>
      <x:c r="F159" s="22"/>
      <x:c r="G159" s="18" t="n">
        <x:f t="shared" si="12">E159-F159</x:f>
        <x:v>0</x:v>
      </x:c>
      <x:c r="H159" s="22"/>
      <x:c r="I159" s="18" t="n">
        <x:f t="shared" si="13">G159-H159</x:f>
        <x:v>0</x:v>
      </x:c>
      <x:c r="J159" s="23" t="n">
        <x:f t="shared" si="14">IF(G159=0,0,I159/G159)</x:f>
        <x:v>0</x:v>
      </x:c>
      <x:c r="K159" s="24"/>
      <x:c r="L159" s="14"/>
      <x:c r="M159" s="22"/>
      <x:c r="N159" s="25" t="str">
        <x:f t="shared" si="15">IF(O159="","",IF(O159="OK",IF(L159="No",0,IF($B$7="Margin",I159,G159)*$B$26*IF(K159="",1,K159) + M159) ,0))</x:f>
      </x:c>
      <x:c r="O159" t="str">
        <x:f>IF(COUNTA(A159:F159,H159,K159:M159)=0,"",IF(OR(A159="",B159="",D159="",E159="",H159=""),"MISSING INFO",IF(OR(NOT(ISNUMBER(E159)),NOT(ISNUMBER(F159)),NOT(ISNUMBER(H159)),AND(K159&lt;&gt;"",NOT(ISNUMBER(K159))),AND(M159&lt;&gt;"",NOT(ISNUMBER(M159)))), "CHECK INPUTS",IF(OR(E159&lt;=0,F159&lt;0,F159&gt;E159,H159&lt;0,H159&gt;E159-F159,AND(K159&lt;&gt;"",OR(K159&lt;0,K159&gt;1)),AND(M159&lt;&gt;"",M159&gt;0)), "CHECK INPUTS",IF(COUNTIF($D$38:$D$237,D159)&gt;1,"DUPLICATE ID",IF(AND(L159&lt;&gt;"",L159&lt;&gt;"Yes",L159&lt;&gt;"No"),"CHECK ELIGIBILITY",IF(L159="No","INELIGIBLE","OK")))))))</x:f>
      </x:c>
    </x:row>
    <x:row r="160">
      <x:c r="A160" s="14"/>
      <x:c r="B160" s="14"/>
      <x:c r="C160" s="14"/>
      <x:c r="D160" s="14"/>
      <x:c r="E160" s="22"/>
      <x:c r="F160" s="22"/>
      <x:c r="G160" s="18" t="n">
        <x:f t="shared" si="12">E160-F160</x:f>
        <x:v>0</x:v>
      </x:c>
      <x:c r="H160" s="22"/>
      <x:c r="I160" s="18" t="n">
        <x:f t="shared" si="13">G160-H160</x:f>
        <x:v>0</x:v>
      </x:c>
      <x:c r="J160" s="23" t="n">
        <x:f t="shared" si="14">IF(G160=0,0,I160/G160)</x:f>
        <x:v>0</x:v>
      </x:c>
      <x:c r="K160" s="24"/>
      <x:c r="L160" s="14"/>
      <x:c r="M160" s="22"/>
      <x:c r="N160" s="25" t="str">
        <x:f t="shared" si="15">IF(O160="","",IF(O160="OK",IF(L160="No",0,IF($B$7="Margin",I160,G160)*$B$26*IF(K160="",1,K160) + M160) ,0))</x:f>
      </x:c>
      <x:c r="O160" t="str">
        <x:f>IF(COUNTA(A160:F160,H160,K160:M160)=0,"",IF(OR(A160="",B160="",D160="",E160="",H160=""),"MISSING INFO",IF(OR(NOT(ISNUMBER(E160)),NOT(ISNUMBER(F160)),NOT(ISNUMBER(H160)),AND(K160&lt;&gt;"",NOT(ISNUMBER(K160))),AND(M160&lt;&gt;"",NOT(ISNUMBER(M160)))), "CHECK INPUTS",IF(OR(E160&lt;=0,F160&lt;0,F160&gt;E160,H160&lt;0,H160&gt;E160-F160,AND(K160&lt;&gt;"",OR(K160&lt;0,K160&gt;1)),AND(M160&lt;&gt;"",M160&gt;0)), "CHECK INPUTS",IF(COUNTIF($D$38:$D$237,D160)&gt;1,"DUPLICATE ID",IF(AND(L160&lt;&gt;"",L160&lt;&gt;"Yes",L160&lt;&gt;"No"),"CHECK ELIGIBILITY",IF(L160="No","INELIGIBLE","OK")))))))</x:f>
      </x:c>
    </x:row>
    <x:row r="161">
      <x:c r="A161" s="14"/>
      <x:c r="B161" s="14"/>
      <x:c r="C161" s="14"/>
      <x:c r="D161" s="14"/>
      <x:c r="E161" s="22"/>
      <x:c r="F161" s="22"/>
      <x:c r="G161" s="18" t="n">
        <x:f t="shared" si="12">E161-F161</x:f>
        <x:v>0</x:v>
      </x:c>
      <x:c r="H161" s="22"/>
      <x:c r="I161" s="18" t="n">
        <x:f t="shared" si="13">G161-H161</x:f>
        <x:v>0</x:v>
      </x:c>
      <x:c r="J161" s="23" t="n">
        <x:f t="shared" si="14">IF(G161=0,0,I161/G161)</x:f>
        <x:v>0</x:v>
      </x:c>
      <x:c r="K161" s="24"/>
      <x:c r="L161" s="14"/>
      <x:c r="M161" s="22"/>
      <x:c r="N161" s="25" t="str">
        <x:f t="shared" si="15">IF(O161="","",IF(O161="OK",IF(L161="No",0,IF($B$7="Margin",I161,G161)*$B$26*IF(K161="",1,K161) + M161) ,0))</x:f>
      </x:c>
      <x:c r="O161" t="str">
        <x:f>IF(COUNTA(A161:F161,H161,K161:M161)=0,"",IF(OR(A161="",B161="",D161="",E161="",H161=""),"MISSING INFO",IF(OR(NOT(ISNUMBER(E161)),NOT(ISNUMBER(F161)),NOT(ISNUMBER(H161)),AND(K161&lt;&gt;"",NOT(ISNUMBER(K161))),AND(M161&lt;&gt;"",NOT(ISNUMBER(M161)))), "CHECK INPUTS",IF(OR(E161&lt;=0,F161&lt;0,F161&gt;E161,H161&lt;0,H161&gt;E161-F161,AND(K161&lt;&gt;"",OR(K161&lt;0,K161&gt;1)),AND(M161&lt;&gt;"",M161&gt;0)), "CHECK INPUTS",IF(COUNTIF($D$38:$D$237,D161)&gt;1,"DUPLICATE ID",IF(AND(L161&lt;&gt;"",L161&lt;&gt;"Yes",L161&lt;&gt;"No"),"CHECK ELIGIBILITY",IF(L161="No","INELIGIBLE","OK")))))))</x:f>
      </x:c>
    </x:row>
    <x:row r="162">
      <x:c r="A162" s="14"/>
      <x:c r="B162" s="14"/>
      <x:c r="C162" s="14"/>
      <x:c r="D162" s="14"/>
      <x:c r="E162" s="22"/>
      <x:c r="F162" s="22"/>
      <x:c r="G162" s="18" t="n">
        <x:f t="shared" si="12">E162-F162</x:f>
        <x:v>0</x:v>
      </x:c>
      <x:c r="H162" s="22"/>
      <x:c r="I162" s="18" t="n">
        <x:f t="shared" si="13">G162-H162</x:f>
        <x:v>0</x:v>
      </x:c>
      <x:c r="J162" s="23" t="n">
        <x:f t="shared" si="14">IF(G162=0,0,I162/G162)</x:f>
        <x:v>0</x:v>
      </x:c>
      <x:c r="K162" s="24"/>
      <x:c r="L162" s="14"/>
      <x:c r="M162" s="22"/>
      <x:c r="N162" s="25" t="str">
        <x:f t="shared" si="15">IF(O162="","",IF(O162="OK",IF(L162="No",0,IF($B$7="Margin",I162,G162)*$B$26*IF(K162="",1,K162) + M162) ,0))</x:f>
      </x:c>
      <x:c r="O162" t="str">
        <x:f>IF(COUNTA(A162:F162,H162,K162:M162)=0,"",IF(OR(A162="",B162="",D162="",E162="",H162=""),"MISSING INFO",IF(OR(NOT(ISNUMBER(E162)),NOT(ISNUMBER(F162)),NOT(ISNUMBER(H162)),AND(K162&lt;&gt;"",NOT(ISNUMBER(K162))),AND(M162&lt;&gt;"",NOT(ISNUMBER(M162)))), "CHECK INPUTS",IF(OR(E162&lt;=0,F162&lt;0,F162&gt;E162,H162&lt;0,H162&gt;E162-F162,AND(K162&lt;&gt;"",OR(K162&lt;0,K162&gt;1)),AND(M162&lt;&gt;"",M162&gt;0)), "CHECK INPUTS",IF(COUNTIF($D$38:$D$237,D162)&gt;1,"DUPLICATE ID",IF(AND(L162&lt;&gt;"",L162&lt;&gt;"Yes",L162&lt;&gt;"No"),"CHECK ELIGIBILITY",IF(L162="No","INELIGIBLE","OK")))))))</x:f>
      </x:c>
    </x:row>
    <x:row r="163">
      <x:c r="A163" s="14"/>
      <x:c r="B163" s="14"/>
      <x:c r="C163" s="14"/>
      <x:c r="D163" s="14"/>
      <x:c r="E163" s="22"/>
      <x:c r="F163" s="22"/>
      <x:c r="G163" s="18" t="n">
        <x:f t="shared" si="12">E163-F163</x:f>
        <x:v>0</x:v>
      </x:c>
      <x:c r="H163" s="22"/>
      <x:c r="I163" s="18" t="n">
        <x:f t="shared" si="13">G163-H163</x:f>
        <x:v>0</x:v>
      </x:c>
      <x:c r="J163" s="23" t="n">
        <x:f t="shared" si="14">IF(G163=0,0,I163/G163)</x:f>
        <x:v>0</x:v>
      </x:c>
      <x:c r="K163" s="24"/>
      <x:c r="L163" s="14"/>
      <x:c r="M163" s="22"/>
      <x:c r="N163" s="25" t="str">
        <x:f t="shared" si="15">IF(O163="","",IF(O163="OK",IF(L163="No",0,IF($B$7="Margin",I163,G163)*$B$26*IF(K163="",1,K163) + M163) ,0))</x:f>
      </x:c>
      <x:c r="O163" t="str">
        <x:f>IF(COUNTA(A163:F163,H163,K163:M163)=0,"",IF(OR(A163="",B163="",D163="",E163="",H163=""),"MISSING INFO",IF(OR(NOT(ISNUMBER(E163)),NOT(ISNUMBER(F163)),NOT(ISNUMBER(H163)),AND(K163&lt;&gt;"",NOT(ISNUMBER(K163))),AND(M163&lt;&gt;"",NOT(ISNUMBER(M163)))), "CHECK INPUTS",IF(OR(E163&lt;=0,F163&lt;0,F163&gt;E163,H163&lt;0,H163&gt;E163-F163,AND(K163&lt;&gt;"",OR(K163&lt;0,K163&gt;1)),AND(M163&lt;&gt;"",M163&gt;0)), "CHECK INPUTS",IF(COUNTIF($D$38:$D$237,D163)&gt;1,"DUPLICATE ID",IF(AND(L163&lt;&gt;"",L163&lt;&gt;"Yes",L163&lt;&gt;"No"),"CHECK ELIGIBILITY",IF(L163="No","INELIGIBLE","OK")))))))</x:f>
      </x:c>
    </x:row>
    <x:row r="164">
      <x:c r="A164" s="14"/>
      <x:c r="B164" s="14"/>
      <x:c r="C164" s="14"/>
      <x:c r="D164" s="14"/>
      <x:c r="E164" s="22"/>
      <x:c r="F164" s="22"/>
      <x:c r="G164" s="18" t="n">
        <x:f t="shared" si="12">E164-F164</x:f>
        <x:v>0</x:v>
      </x:c>
      <x:c r="H164" s="22"/>
      <x:c r="I164" s="18" t="n">
        <x:f t="shared" si="13">G164-H164</x:f>
        <x:v>0</x:v>
      </x:c>
      <x:c r="J164" s="23" t="n">
        <x:f t="shared" si="14">IF(G164=0,0,I164/G164)</x:f>
        <x:v>0</x:v>
      </x:c>
      <x:c r="K164" s="24"/>
      <x:c r="L164" s="14"/>
      <x:c r="M164" s="22"/>
      <x:c r="N164" s="25" t="str">
        <x:f t="shared" si="15">IF(O164="","",IF(O164="OK",IF(L164="No",0,IF($B$7="Margin",I164,G164)*$B$26*IF(K164="",1,K164) + M164) ,0))</x:f>
      </x:c>
      <x:c r="O164" t="str">
        <x:f>IF(COUNTA(A164:F164,H164,K164:M164)=0,"",IF(OR(A164="",B164="",D164="",E164="",H164=""),"MISSING INFO",IF(OR(NOT(ISNUMBER(E164)),NOT(ISNUMBER(F164)),NOT(ISNUMBER(H164)),AND(K164&lt;&gt;"",NOT(ISNUMBER(K164))),AND(M164&lt;&gt;"",NOT(ISNUMBER(M164)))), "CHECK INPUTS",IF(OR(E164&lt;=0,F164&lt;0,F164&gt;E164,H164&lt;0,H164&gt;E164-F164,AND(K164&lt;&gt;"",OR(K164&lt;0,K164&gt;1)),AND(M164&lt;&gt;"",M164&gt;0)), "CHECK INPUTS",IF(COUNTIF($D$38:$D$237,D164)&gt;1,"DUPLICATE ID",IF(AND(L164&lt;&gt;"",L164&lt;&gt;"Yes",L164&lt;&gt;"No"),"CHECK ELIGIBILITY",IF(L164="No","INELIGIBLE","OK")))))))</x:f>
      </x:c>
    </x:row>
    <x:row r="165">
      <x:c r="A165" s="14"/>
      <x:c r="B165" s="14"/>
      <x:c r="C165" s="14"/>
      <x:c r="D165" s="14"/>
      <x:c r="E165" s="22"/>
      <x:c r="F165" s="22"/>
      <x:c r="G165" s="18" t="n">
        <x:f t="shared" si="12">E165-F165</x:f>
        <x:v>0</x:v>
      </x:c>
      <x:c r="H165" s="22"/>
      <x:c r="I165" s="18" t="n">
        <x:f t="shared" si="13">G165-H165</x:f>
        <x:v>0</x:v>
      </x:c>
      <x:c r="J165" s="23" t="n">
        <x:f t="shared" si="14">IF(G165=0,0,I165/G165)</x:f>
        <x:v>0</x:v>
      </x:c>
      <x:c r="K165" s="24"/>
      <x:c r="L165" s="14"/>
      <x:c r="M165" s="22"/>
      <x:c r="N165" s="25" t="str">
        <x:f t="shared" si="15">IF(O165="","",IF(O165="OK",IF(L165="No",0,IF($B$7="Margin",I165,G165)*$B$26*IF(K165="",1,K165) + M165) ,0))</x:f>
      </x:c>
      <x:c r="O165" t="str">
        <x:f>IF(COUNTA(A165:F165,H165,K165:M165)=0,"",IF(OR(A165="",B165="",D165="",E165="",H165=""),"MISSING INFO",IF(OR(NOT(ISNUMBER(E165)),NOT(ISNUMBER(F165)),NOT(ISNUMBER(H165)),AND(K165&lt;&gt;"",NOT(ISNUMBER(K165))),AND(M165&lt;&gt;"",NOT(ISNUMBER(M165)))), "CHECK INPUTS",IF(OR(E165&lt;=0,F165&lt;0,F165&gt;E165,H165&lt;0,H165&gt;E165-F165,AND(K165&lt;&gt;"",OR(K165&lt;0,K165&gt;1)),AND(M165&lt;&gt;"",M165&gt;0)), "CHECK INPUTS",IF(COUNTIF($D$38:$D$237,D165)&gt;1,"DUPLICATE ID",IF(AND(L165&lt;&gt;"",L165&lt;&gt;"Yes",L165&lt;&gt;"No"),"CHECK ELIGIBILITY",IF(L165="No","INELIGIBLE","OK")))))))</x:f>
      </x:c>
    </x:row>
    <x:row r="166">
      <x:c r="A166" s="14"/>
      <x:c r="B166" s="14"/>
      <x:c r="C166" s="14"/>
      <x:c r="D166" s="14"/>
      <x:c r="E166" s="22"/>
      <x:c r="F166" s="22"/>
      <x:c r="G166" s="18" t="n">
        <x:f t="shared" ref="G166:G197" si="16">E166-F166</x:f>
        <x:v>0</x:v>
      </x:c>
      <x:c r="H166" s="22"/>
      <x:c r="I166" s="18" t="n">
        <x:f t="shared" ref="I166:I197" si="17">G166-H166</x:f>
        <x:v>0</x:v>
      </x:c>
      <x:c r="J166" s="23" t="n">
        <x:f t="shared" ref="J166:J197" si="18">IF(G166=0,0,I166/G166)</x:f>
        <x:v>0</x:v>
      </x:c>
      <x:c r="K166" s="24"/>
      <x:c r="L166" s="14"/>
      <x:c r="M166" s="22"/>
      <x:c r="N166" s="25" t="str">
        <x:f t="shared" ref="N166:N197" si="19">IF(O166="","",IF(O166="OK",IF(L166="No",0,IF($B$7="Margin",I166,G166)*$B$26*IF(K166="",1,K166) + M166) ,0))</x:f>
      </x:c>
      <x:c r="O166" t="str">
        <x:f>IF(COUNTA(A166:F166,H166,K166:M166)=0,"",IF(OR(A166="",B166="",D166="",E166="",H166=""),"MISSING INFO",IF(OR(NOT(ISNUMBER(E166)),NOT(ISNUMBER(F166)),NOT(ISNUMBER(H166)),AND(K166&lt;&gt;"",NOT(ISNUMBER(K166))),AND(M166&lt;&gt;"",NOT(ISNUMBER(M166)))), "CHECK INPUTS",IF(OR(E166&lt;=0,F166&lt;0,F166&gt;E166,H166&lt;0,H166&gt;E166-F166,AND(K166&lt;&gt;"",OR(K166&lt;0,K166&gt;1)),AND(M166&lt;&gt;"",M166&gt;0)), "CHECK INPUTS",IF(COUNTIF($D$38:$D$237,D166)&gt;1,"DUPLICATE ID",IF(AND(L166&lt;&gt;"",L166&lt;&gt;"Yes",L166&lt;&gt;"No"),"CHECK ELIGIBILITY",IF(L166="No","INELIGIBLE","OK")))))))</x:f>
      </x:c>
    </x:row>
    <x:row r="167">
      <x:c r="A167" s="14"/>
      <x:c r="B167" s="14"/>
      <x:c r="C167" s="14"/>
      <x:c r="D167" s="14"/>
      <x:c r="E167" s="22"/>
      <x:c r="F167" s="22"/>
      <x:c r="G167" s="18" t="n">
        <x:f t="shared" si="16">E167-F167</x:f>
        <x:v>0</x:v>
      </x:c>
      <x:c r="H167" s="22"/>
      <x:c r="I167" s="18" t="n">
        <x:f t="shared" si="17">G167-H167</x:f>
        <x:v>0</x:v>
      </x:c>
      <x:c r="J167" s="23" t="n">
        <x:f t="shared" si="18">IF(G167=0,0,I167/G167)</x:f>
        <x:v>0</x:v>
      </x:c>
      <x:c r="K167" s="24"/>
      <x:c r="L167" s="14"/>
      <x:c r="M167" s="22"/>
      <x:c r="N167" s="25" t="str">
        <x:f t="shared" si="19">IF(O167="","",IF(O167="OK",IF(L167="No",0,IF($B$7="Margin",I167,G167)*$B$26*IF(K167="",1,K167) + M167) ,0))</x:f>
      </x:c>
      <x:c r="O167" t="str">
        <x:f>IF(COUNTA(A167:F167,H167,K167:M167)=0,"",IF(OR(A167="",B167="",D167="",E167="",H167=""),"MISSING INFO",IF(OR(NOT(ISNUMBER(E167)),NOT(ISNUMBER(F167)),NOT(ISNUMBER(H167)),AND(K167&lt;&gt;"",NOT(ISNUMBER(K167))),AND(M167&lt;&gt;"",NOT(ISNUMBER(M167)))), "CHECK INPUTS",IF(OR(E167&lt;=0,F167&lt;0,F167&gt;E167,H167&lt;0,H167&gt;E167-F167,AND(K167&lt;&gt;"",OR(K167&lt;0,K167&gt;1)),AND(M167&lt;&gt;"",M167&gt;0)), "CHECK INPUTS",IF(COUNTIF($D$38:$D$237,D167)&gt;1,"DUPLICATE ID",IF(AND(L167&lt;&gt;"",L167&lt;&gt;"Yes",L167&lt;&gt;"No"),"CHECK ELIGIBILITY",IF(L167="No","INELIGIBLE","OK")))))))</x:f>
      </x:c>
    </x:row>
    <x:row r="168">
      <x:c r="A168" s="14"/>
      <x:c r="B168" s="14"/>
      <x:c r="C168" s="14"/>
      <x:c r="D168" s="14"/>
      <x:c r="E168" s="22"/>
      <x:c r="F168" s="22"/>
      <x:c r="G168" s="18" t="n">
        <x:f t="shared" si="16">E168-F168</x:f>
        <x:v>0</x:v>
      </x:c>
      <x:c r="H168" s="22"/>
      <x:c r="I168" s="18" t="n">
        <x:f t="shared" si="17">G168-H168</x:f>
        <x:v>0</x:v>
      </x:c>
      <x:c r="J168" s="23" t="n">
        <x:f t="shared" si="18">IF(G168=0,0,I168/G168)</x:f>
        <x:v>0</x:v>
      </x:c>
      <x:c r="K168" s="24"/>
      <x:c r="L168" s="14"/>
      <x:c r="M168" s="22"/>
      <x:c r="N168" s="25" t="str">
        <x:f t="shared" si="19">IF(O168="","",IF(O168="OK",IF(L168="No",0,IF($B$7="Margin",I168,G168)*$B$26*IF(K168="",1,K168) + M168) ,0))</x:f>
      </x:c>
      <x:c r="O168" t="str">
        <x:f>IF(COUNTA(A168:F168,H168,K168:M168)=0,"",IF(OR(A168="",B168="",D168="",E168="",H168=""),"MISSING INFO",IF(OR(NOT(ISNUMBER(E168)),NOT(ISNUMBER(F168)),NOT(ISNUMBER(H168)),AND(K168&lt;&gt;"",NOT(ISNUMBER(K168))),AND(M168&lt;&gt;"",NOT(ISNUMBER(M168)))), "CHECK INPUTS",IF(OR(E168&lt;=0,F168&lt;0,F168&gt;E168,H168&lt;0,H168&gt;E168-F168,AND(K168&lt;&gt;"",OR(K168&lt;0,K168&gt;1)),AND(M168&lt;&gt;"",M168&gt;0)), "CHECK INPUTS",IF(COUNTIF($D$38:$D$237,D168)&gt;1,"DUPLICATE ID",IF(AND(L168&lt;&gt;"",L168&lt;&gt;"Yes",L168&lt;&gt;"No"),"CHECK ELIGIBILITY",IF(L168="No","INELIGIBLE","OK")))))))</x:f>
      </x:c>
    </x:row>
    <x:row r="169">
      <x:c r="A169" s="14"/>
      <x:c r="B169" s="14"/>
      <x:c r="C169" s="14"/>
      <x:c r="D169" s="14"/>
      <x:c r="E169" s="22"/>
      <x:c r="F169" s="22"/>
      <x:c r="G169" s="18" t="n">
        <x:f t="shared" si="16">E169-F169</x:f>
        <x:v>0</x:v>
      </x:c>
      <x:c r="H169" s="22"/>
      <x:c r="I169" s="18" t="n">
        <x:f t="shared" si="17">G169-H169</x:f>
        <x:v>0</x:v>
      </x:c>
      <x:c r="J169" s="23" t="n">
        <x:f t="shared" si="18">IF(G169=0,0,I169/G169)</x:f>
        <x:v>0</x:v>
      </x:c>
      <x:c r="K169" s="24"/>
      <x:c r="L169" s="14"/>
      <x:c r="M169" s="22"/>
      <x:c r="N169" s="25" t="str">
        <x:f t="shared" si="19">IF(O169="","",IF(O169="OK",IF(L169="No",0,IF($B$7="Margin",I169,G169)*$B$26*IF(K169="",1,K169) + M169) ,0))</x:f>
      </x:c>
      <x:c r="O169" t="str">
        <x:f>IF(COUNTA(A169:F169,H169,K169:M169)=0,"",IF(OR(A169="",B169="",D169="",E169="",H169=""),"MISSING INFO",IF(OR(NOT(ISNUMBER(E169)),NOT(ISNUMBER(F169)),NOT(ISNUMBER(H169)),AND(K169&lt;&gt;"",NOT(ISNUMBER(K169))),AND(M169&lt;&gt;"",NOT(ISNUMBER(M169)))), "CHECK INPUTS",IF(OR(E169&lt;=0,F169&lt;0,F169&gt;E169,H169&lt;0,H169&gt;E169-F169,AND(K169&lt;&gt;"",OR(K169&lt;0,K169&gt;1)),AND(M169&lt;&gt;"",M169&gt;0)), "CHECK INPUTS",IF(COUNTIF($D$38:$D$237,D169)&gt;1,"DUPLICATE ID",IF(AND(L169&lt;&gt;"",L169&lt;&gt;"Yes",L169&lt;&gt;"No"),"CHECK ELIGIBILITY",IF(L169="No","INELIGIBLE","OK")))))))</x:f>
      </x:c>
    </x:row>
    <x:row r="170">
      <x:c r="A170" s="14"/>
      <x:c r="B170" s="14"/>
      <x:c r="C170" s="14"/>
      <x:c r="D170" s="14"/>
      <x:c r="E170" s="22"/>
      <x:c r="F170" s="22"/>
      <x:c r="G170" s="18" t="n">
        <x:f t="shared" si="16">E170-F170</x:f>
        <x:v>0</x:v>
      </x:c>
      <x:c r="H170" s="22"/>
      <x:c r="I170" s="18" t="n">
        <x:f t="shared" si="17">G170-H170</x:f>
        <x:v>0</x:v>
      </x:c>
      <x:c r="J170" s="23" t="n">
        <x:f t="shared" si="18">IF(G170=0,0,I170/G170)</x:f>
        <x:v>0</x:v>
      </x:c>
      <x:c r="K170" s="24"/>
      <x:c r="L170" s="14"/>
      <x:c r="M170" s="22"/>
      <x:c r="N170" s="25" t="str">
        <x:f t="shared" si="19">IF(O170="","",IF(O170="OK",IF(L170="No",0,IF($B$7="Margin",I170,G170)*$B$26*IF(K170="",1,K170) + M170) ,0))</x:f>
      </x:c>
      <x:c r="O170" t="str">
        <x:f>IF(COUNTA(A170:F170,H170,K170:M170)=0,"",IF(OR(A170="",B170="",D170="",E170="",H170=""),"MISSING INFO",IF(OR(NOT(ISNUMBER(E170)),NOT(ISNUMBER(F170)),NOT(ISNUMBER(H170)),AND(K170&lt;&gt;"",NOT(ISNUMBER(K170))),AND(M170&lt;&gt;"",NOT(ISNUMBER(M170)))), "CHECK INPUTS",IF(OR(E170&lt;=0,F170&lt;0,F170&gt;E170,H170&lt;0,H170&gt;E170-F170,AND(K170&lt;&gt;"",OR(K170&lt;0,K170&gt;1)),AND(M170&lt;&gt;"",M170&gt;0)), "CHECK INPUTS",IF(COUNTIF($D$38:$D$237,D170)&gt;1,"DUPLICATE ID",IF(AND(L170&lt;&gt;"",L170&lt;&gt;"Yes",L170&lt;&gt;"No"),"CHECK ELIGIBILITY",IF(L170="No","INELIGIBLE","OK")))))))</x:f>
      </x:c>
    </x:row>
    <x:row r="171">
      <x:c r="A171" s="14"/>
      <x:c r="B171" s="14"/>
      <x:c r="C171" s="14"/>
      <x:c r="D171" s="14"/>
      <x:c r="E171" s="22"/>
      <x:c r="F171" s="22"/>
      <x:c r="G171" s="18" t="n">
        <x:f t="shared" si="16">E171-F171</x:f>
        <x:v>0</x:v>
      </x:c>
      <x:c r="H171" s="22"/>
      <x:c r="I171" s="18" t="n">
        <x:f t="shared" si="17">G171-H171</x:f>
        <x:v>0</x:v>
      </x:c>
      <x:c r="J171" s="23" t="n">
        <x:f t="shared" si="18">IF(G171=0,0,I171/G171)</x:f>
        <x:v>0</x:v>
      </x:c>
      <x:c r="K171" s="24"/>
      <x:c r="L171" s="14"/>
      <x:c r="M171" s="22"/>
      <x:c r="N171" s="25" t="str">
        <x:f t="shared" si="19">IF(O171="","",IF(O171="OK",IF(L171="No",0,IF($B$7="Margin",I171,G171)*$B$26*IF(K171="",1,K171) + M171) ,0))</x:f>
      </x:c>
      <x:c r="O171" t="str">
        <x:f>IF(COUNTA(A171:F171,H171,K171:M171)=0,"",IF(OR(A171="",B171="",D171="",E171="",H171=""),"MISSING INFO",IF(OR(NOT(ISNUMBER(E171)),NOT(ISNUMBER(F171)),NOT(ISNUMBER(H171)),AND(K171&lt;&gt;"",NOT(ISNUMBER(K171))),AND(M171&lt;&gt;"",NOT(ISNUMBER(M171)))), "CHECK INPUTS",IF(OR(E171&lt;=0,F171&lt;0,F171&gt;E171,H171&lt;0,H171&gt;E171-F171,AND(K171&lt;&gt;"",OR(K171&lt;0,K171&gt;1)),AND(M171&lt;&gt;"",M171&gt;0)), "CHECK INPUTS",IF(COUNTIF($D$38:$D$237,D171)&gt;1,"DUPLICATE ID",IF(AND(L171&lt;&gt;"",L171&lt;&gt;"Yes",L171&lt;&gt;"No"),"CHECK ELIGIBILITY",IF(L171="No","INELIGIBLE","OK")))))))</x:f>
      </x:c>
    </x:row>
    <x:row r="172">
      <x:c r="A172" s="14"/>
      <x:c r="B172" s="14"/>
      <x:c r="C172" s="14"/>
      <x:c r="D172" s="14"/>
      <x:c r="E172" s="22"/>
      <x:c r="F172" s="22"/>
      <x:c r="G172" s="18" t="n">
        <x:f t="shared" si="16">E172-F172</x:f>
        <x:v>0</x:v>
      </x:c>
      <x:c r="H172" s="22"/>
      <x:c r="I172" s="18" t="n">
        <x:f t="shared" si="17">G172-H172</x:f>
        <x:v>0</x:v>
      </x:c>
      <x:c r="J172" s="23" t="n">
        <x:f t="shared" si="18">IF(G172=0,0,I172/G172)</x:f>
        <x:v>0</x:v>
      </x:c>
      <x:c r="K172" s="24"/>
      <x:c r="L172" s="14"/>
      <x:c r="M172" s="22"/>
      <x:c r="N172" s="25" t="str">
        <x:f t="shared" si="19">IF(O172="","",IF(O172="OK",IF(L172="No",0,IF($B$7="Margin",I172,G172)*$B$26*IF(K172="",1,K172) + M172) ,0))</x:f>
      </x:c>
      <x:c r="O172" t="str">
        <x:f>IF(COUNTA(A172:F172,H172,K172:M172)=0,"",IF(OR(A172="",B172="",D172="",E172="",H172=""),"MISSING INFO",IF(OR(NOT(ISNUMBER(E172)),NOT(ISNUMBER(F172)),NOT(ISNUMBER(H172)),AND(K172&lt;&gt;"",NOT(ISNUMBER(K172))),AND(M172&lt;&gt;"",NOT(ISNUMBER(M172)))), "CHECK INPUTS",IF(OR(E172&lt;=0,F172&lt;0,F172&gt;E172,H172&lt;0,H172&gt;E172-F172,AND(K172&lt;&gt;"",OR(K172&lt;0,K172&gt;1)),AND(M172&lt;&gt;"",M172&gt;0)), "CHECK INPUTS",IF(COUNTIF($D$38:$D$237,D172)&gt;1,"DUPLICATE ID",IF(AND(L172&lt;&gt;"",L172&lt;&gt;"Yes",L172&lt;&gt;"No"),"CHECK ELIGIBILITY",IF(L172="No","INELIGIBLE","OK")))))))</x:f>
      </x:c>
    </x:row>
    <x:row r="173">
      <x:c r="A173" s="14"/>
      <x:c r="B173" s="14"/>
      <x:c r="C173" s="14"/>
      <x:c r="D173" s="14"/>
      <x:c r="E173" s="22"/>
      <x:c r="F173" s="22"/>
      <x:c r="G173" s="18" t="n">
        <x:f t="shared" si="16">E173-F173</x:f>
        <x:v>0</x:v>
      </x:c>
      <x:c r="H173" s="22"/>
      <x:c r="I173" s="18" t="n">
        <x:f t="shared" si="17">G173-H173</x:f>
        <x:v>0</x:v>
      </x:c>
      <x:c r="J173" s="23" t="n">
        <x:f t="shared" si="18">IF(G173=0,0,I173/G173)</x:f>
        <x:v>0</x:v>
      </x:c>
      <x:c r="K173" s="24"/>
      <x:c r="L173" s="14"/>
      <x:c r="M173" s="22"/>
      <x:c r="N173" s="25" t="str">
        <x:f t="shared" si="19">IF(O173="","",IF(O173="OK",IF(L173="No",0,IF($B$7="Margin",I173,G173)*$B$26*IF(K173="",1,K173) + M173) ,0))</x:f>
      </x:c>
      <x:c r="O173" t="str">
        <x:f>IF(COUNTA(A173:F173,H173,K173:M173)=0,"",IF(OR(A173="",B173="",D173="",E173="",H173=""),"MISSING INFO",IF(OR(NOT(ISNUMBER(E173)),NOT(ISNUMBER(F173)),NOT(ISNUMBER(H173)),AND(K173&lt;&gt;"",NOT(ISNUMBER(K173))),AND(M173&lt;&gt;"",NOT(ISNUMBER(M173)))), "CHECK INPUTS",IF(OR(E173&lt;=0,F173&lt;0,F173&gt;E173,H173&lt;0,H173&gt;E173-F173,AND(K173&lt;&gt;"",OR(K173&lt;0,K173&gt;1)),AND(M173&lt;&gt;"",M173&gt;0)), "CHECK INPUTS",IF(COUNTIF($D$38:$D$237,D173)&gt;1,"DUPLICATE ID",IF(AND(L173&lt;&gt;"",L173&lt;&gt;"Yes",L173&lt;&gt;"No"),"CHECK ELIGIBILITY",IF(L173="No","INELIGIBLE","OK")))))))</x:f>
      </x:c>
    </x:row>
    <x:row r="174">
      <x:c r="A174" s="14"/>
      <x:c r="B174" s="14"/>
      <x:c r="C174" s="14"/>
      <x:c r="D174" s="14"/>
      <x:c r="E174" s="22"/>
      <x:c r="F174" s="22"/>
      <x:c r="G174" s="18" t="n">
        <x:f t="shared" si="16">E174-F174</x:f>
        <x:v>0</x:v>
      </x:c>
      <x:c r="H174" s="22"/>
      <x:c r="I174" s="18" t="n">
        <x:f t="shared" si="17">G174-H174</x:f>
        <x:v>0</x:v>
      </x:c>
      <x:c r="J174" s="23" t="n">
        <x:f t="shared" si="18">IF(G174=0,0,I174/G174)</x:f>
        <x:v>0</x:v>
      </x:c>
      <x:c r="K174" s="24"/>
      <x:c r="L174" s="14"/>
      <x:c r="M174" s="22"/>
      <x:c r="N174" s="25" t="str">
        <x:f t="shared" si="19">IF(O174="","",IF(O174="OK",IF(L174="No",0,IF($B$7="Margin",I174,G174)*$B$26*IF(K174="",1,K174) + M174) ,0))</x:f>
      </x:c>
      <x:c r="O174" t="str">
        <x:f>IF(COUNTA(A174:F174,H174,K174:M174)=0,"",IF(OR(A174="",B174="",D174="",E174="",H174=""),"MISSING INFO",IF(OR(NOT(ISNUMBER(E174)),NOT(ISNUMBER(F174)),NOT(ISNUMBER(H174)),AND(K174&lt;&gt;"",NOT(ISNUMBER(K174))),AND(M174&lt;&gt;"",NOT(ISNUMBER(M174)))), "CHECK INPUTS",IF(OR(E174&lt;=0,F174&lt;0,F174&gt;E174,H174&lt;0,H174&gt;E174-F174,AND(K174&lt;&gt;"",OR(K174&lt;0,K174&gt;1)),AND(M174&lt;&gt;"",M174&gt;0)), "CHECK INPUTS",IF(COUNTIF($D$38:$D$237,D174)&gt;1,"DUPLICATE ID",IF(AND(L174&lt;&gt;"",L174&lt;&gt;"Yes",L174&lt;&gt;"No"),"CHECK ELIGIBILITY",IF(L174="No","INELIGIBLE","OK")))))))</x:f>
      </x:c>
    </x:row>
    <x:row r="175">
      <x:c r="A175" s="14"/>
      <x:c r="B175" s="14"/>
      <x:c r="C175" s="14"/>
      <x:c r="D175" s="14"/>
      <x:c r="E175" s="22"/>
      <x:c r="F175" s="22"/>
      <x:c r="G175" s="18" t="n">
        <x:f t="shared" si="16">E175-F175</x:f>
        <x:v>0</x:v>
      </x:c>
      <x:c r="H175" s="22"/>
      <x:c r="I175" s="18" t="n">
        <x:f t="shared" si="17">G175-H175</x:f>
        <x:v>0</x:v>
      </x:c>
      <x:c r="J175" s="23" t="n">
        <x:f t="shared" si="18">IF(G175=0,0,I175/G175)</x:f>
        <x:v>0</x:v>
      </x:c>
      <x:c r="K175" s="24"/>
      <x:c r="L175" s="14"/>
      <x:c r="M175" s="22"/>
      <x:c r="N175" s="25" t="str">
        <x:f t="shared" si="19">IF(O175="","",IF(O175="OK",IF(L175="No",0,IF($B$7="Margin",I175,G175)*$B$26*IF(K175="",1,K175) + M175) ,0))</x:f>
      </x:c>
      <x:c r="O175" t="str">
        <x:f>IF(COUNTA(A175:F175,H175,K175:M175)=0,"",IF(OR(A175="",B175="",D175="",E175="",H175=""),"MISSING INFO",IF(OR(NOT(ISNUMBER(E175)),NOT(ISNUMBER(F175)),NOT(ISNUMBER(H175)),AND(K175&lt;&gt;"",NOT(ISNUMBER(K175))),AND(M175&lt;&gt;"",NOT(ISNUMBER(M175)))), "CHECK INPUTS",IF(OR(E175&lt;=0,F175&lt;0,F175&gt;E175,H175&lt;0,H175&gt;E175-F175,AND(K175&lt;&gt;"",OR(K175&lt;0,K175&gt;1)),AND(M175&lt;&gt;"",M175&gt;0)), "CHECK INPUTS",IF(COUNTIF($D$38:$D$237,D175)&gt;1,"DUPLICATE ID",IF(AND(L175&lt;&gt;"",L175&lt;&gt;"Yes",L175&lt;&gt;"No"),"CHECK ELIGIBILITY",IF(L175="No","INELIGIBLE","OK")))))))</x:f>
      </x:c>
    </x:row>
    <x:row r="176">
      <x:c r="A176" s="14"/>
      <x:c r="B176" s="14"/>
      <x:c r="C176" s="14"/>
      <x:c r="D176" s="14"/>
      <x:c r="E176" s="22"/>
      <x:c r="F176" s="22"/>
      <x:c r="G176" s="18" t="n">
        <x:f t="shared" si="16">E176-F176</x:f>
        <x:v>0</x:v>
      </x:c>
      <x:c r="H176" s="22"/>
      <x:c r="I176" s="18" t="n">
        <x:f t="shared" si="17">G176-H176</x:f>
        <x:v>0</x:v>
      </x:c>
      <x:c r="J176" s="23" t="n">
        <x:f t="shared" si="18">IF(G176=0,0,I176/G176)</x:f>
        <x:v>0</x:v>
      </x:c>
      <x:c r="K176" s="24"/>
      <x:c r="L176" s="14"/>
      <x:c r="M176" s="22"/>
      <x:c r="N176" s="25" t="str">
        <x:f t="shared" si="19">IF(O176="","",IF(O176="OK",IF(L176="No",0,IF($B$7="Margin",I176,G176)*$B$26*IF(K176="",1,K176) + M176) ,0))</x:f>
      </x:c>
      <x:c r="O176" t="str">
        <x:f>IF(COUNTA(A176:F176,H176,K176:M176)=0,"",IF(OR(A176="",B176="",D176="",E176="",H176=""),"MISSING INFO",IF(OR(NOT(ISNUMBER(E176)),NOT(ISNUMBER(F176)),NOT(ISNUMBER(H176)),AND(K176&lt;&gt;"",NOT(ISNUMBER(K176))),AND(M176&lt;&gt;"",NOT(ISNUMBER(M176)))), "CHECK INPUTS",IF(OR(E176&lt;=0,F176&lt;0,F176&gt;E176,H176&lt;0,H176&gt;E176-F176,AND(K176&lt;&gt;"",OR(K176&lt;0,K176&gt;1)),AND(M176&lt;&gt;"",M176&gt;0)), "CHECK INPUTS",IF(COUNTIF($D$38:$D$237,D176)&gt;1,"DUPLICATE ID",IF(AND(L176&lt;&gt;"",L176&lt;&gt;"Yes",L176&lt;&gt;"No"),"CHECK ELIGIBILITY",IF(L176="No","INELIGIBLE","OK")))))))</x:f>
      </x:c>
    </x:row>
    <x:row r="177">
      <x:c r="A177" s="14"/>
      <x:c r="B177" s="14"/>
      <x:c r="C177" s="14"/>
      <x:c r="D177" s="14"/>
      <x:c r="E177" s="22"/>
      <x:c r="F177" s="22"/>
      <x:c r="G177" s="18" t="n">
        <x:f t="shared" si="16">E177-F177</x:f>
        <x:v>0</x:v>
      </x:c>
      <x:c r="H177" s="22"/>
      <x:c r="I177" s="18" t="n">
        <x:f t="shared" si="17">G177-H177</x:f>
        <x:v>0</x:v>
      </x:c>
      <x:c r="J177" s="23" t="n">
        <x:f t="shared" si="18">IF(G177=0,0,I177/G177)</x:f>
        <x:v>0</x:v>
      </x:c>
      <x:c r="K177" s="24"/>
      <x:c r="L177" s="14"/>
      <x:c r="M177" s="22"/>
      <x:c r="N177" s="25" t="str">
        <x:f t="shared" si="19">IF(O177="","",IF(O177="OK",IF(L177="No",0,IF($B$7="Margin",I177,G177)*$B$26*IF(K177="",1,K177) + M177) ,0))</x:f>
      </x:c>
      <x:c r="O177" t="str">
        <x:f>IF(COUNTA(A177:F177,H177,K177:M177)=0,"",IF(OR(A177="",B177="",D177="",E177="",H177=""),"MISSING INFO",IF(OR(NOT(ISNUMBER(E177)),NOT(ISNUMBER(F177)),NOT(ISNUMBER(H177)),AND(K177&lt;&gt;"",NOT(ISNUMBER(K177))),AND(M177&lt;&gt;"",NOT(ISNUMBER(M177)))), "CHECK INPUTS",IF(OR(E177&lt;=0,F177&lt;0,F177&gt;E177,H177&lt;0,H177&gt;E177-F177,AND(K177&lt;&gt;"",OR(K177&lt;0,K177&gt;1)),AND(M177&lt;&gt;"",M177&gt;0)), "CHECK INPUTS",IF(COUNTIF($D$38:$D$237,D177)&gt;1,"DUPLICATE ID",IF(AND(L177&lt;&gt;"",L177&lt;&gt;"Yes",L177&lt;&gt;"No"),"CHECK ELIGIBILITY",IF(L177="No","INELIGIBLE","OK")))))))</x:f>
      </x:c>
    </x:row>
    <x:row r="178">
      <x:c r="A178" s="14"/>
      <x:c r="B178" s="14"/>
      <x:c r="C178" s="14"/>
      <x:c r="D178" s="14"/>
      <x:c r="E178" s="22"/>
      <x:c r="F178" s="22"/>
      <x:c r="G178" s="18" t="n">
        <x:f t="shared" si="16">E178-F178</x:f>
        <x:v>0</x:v>
      </x:c>
      <x:c r="H178" s="22"/>
      <x:c r="I178" s="18" t="n">
        <x:f t="shared" si="17">G178-H178</x:f>
        <x:v>0</x:v>
      </x:c>
      <x:c r="J178" s="23" t="n">
        <x:f t="shared" si="18">IF(G178=0,0,I178/G178)</x:f>
        <x:v>0</x:v>
      </x:c>
      <x:c r="K178" s="24"/>
      <x:c r="L178" s="14"/>
      <x:c r="M178" s="22"/>
      <x:c r="N178" s="25" t="str">
        <x:f t="shared" si="19">IF(O178="","",IF(O178="OK",IF(L178="No",0,IF($B$7="Margin",I178,G178)*$B$26*IF(K178="",1,K178) + M178) ,0))</x:f>
      </x:c>
      <x:c r="O178" t="str">
        <x:f>IF(COUNTA(A178:F178,H178,K178:M178)=0,"",IF(OR(A178="",B178="",D178="",E178="",H178=""),"MISSING INFO",IF(OR(NOT(ISNUMBER(E178)),NOT(ISNUMBER(F178)),NOT(ISNUMBER(H178)),AND(K178&lt;&gt;"",NOT(ISNUMBER(K178))),AND(M178&lt;&gt;"",NOT(ISNUMBER(M178)))), "CHECK INPUTS",IF(OR(E178&lt;=0,F178&lt;0,F178&gt;E178,H178&lt;0,H178&gt;E178-F178,AND(K178&lt;&gt;"",OR(K178&lt;0,K178&gt;1)),AND(M178&lt;&gt;"",M178&gt;0)), "CHECK INPUTS",IF(COUNTIF($D$38:$D$237,D178)&gt;1,"DUPLICATE ID",IF(AND(L178&lt;&gt;"",L178&lt;&gt;"Yes",L178&lt;&gt;"No"),"CHECK ELIGIBILITY",IF(L178="No","INELIGIBLE","OK")))))))</x:f>
      </x:c>
    </x:row>
    <x:row r="179">
      <x:c r="A179" s="14"/>
      <x:c r="B179" s="14"/>
      <x:c r="C179" s="14"/>
      <x:c r="D179" s="14"/>
      <x:c r="E179" s="22"/>
      <x:c r="F179" s="22"/>
      <x:c r="G179" s="18" t="n">
        <x:f t="shared" si="16">E179-F179</x:f>
        <x:v>0</x:v>
      </x:c>
      <x:c r="H179" s="22"/>
      <x:c r="I179" s="18" t="n">
        <x:f t="shared" si="17">G179-H179</x:f>
        <x:v>0</x:v>
      </x:c>
      <x:c r="J179" s="23" t="n">
        <x:f t="shared" si="18">IF(G179=0,0,I179/G179)</x:f>
        <x:v>0</x:v>
      </x:c>
      <x:c r="K179" s="24"/>
      <x:c r="L179" s="14"/>
      <x:c r="M179" s="22"/>
      <x:c r="N179" s="25" t="str">
        <x:f t="shared" si="19">IF(O179="","",IF(O179="OK",IF(L179="No",0,IF($B$7="Margin",I179,G179)*$B$26*IF(K179="",1,K179) + M179) ,0))</x:f>
      </x:c>
      <x:c r="O179" t="str">
        <x:f>IF(COUNTA(A179:F179,H179,K179:M179)=0,"",IF(OR(A179="",B179="",D179="",E179="",H179=""),"MISSING INFO",IF(OR(NOT(ISNUMBER(E179)),NOT(ISNUMBER(F179)),NOT(ISNUMBER(H179)),AND(K179&lt;&gt;"",NOT(ISNUMBER(K179))),AND(M179&lt;&gt;"",NOT(ISNUMBER(M179)))), "CHECK INPUTS",IF(OR(E179&lt;=0,F179&lt;0,F179&gt;E179,H179&lt;0,H179&gt;E179-F179,AND(K179&lt;&gt;"",OR(K179&lt;0,K179&gt;1)),AND(M179&lt;&gt;"",M179&gt;0)), "CHECK INPUTS",IF(COUNTIF($D$38:$D$237,D179)&gt;1,"DUPLICATE ID",IF(AND(L179&lt;&gt;"",L179&lt;&gt;"Yes",L179&lt;&gt;"No"),"CHECK ELIGIBILITY",IF(L179="No","INELIGIBLE","OK")))))))</x:f>
      </x:c>
    </x:row>
    <x:row r="180">
      <x:c r="A180" s="14"/>
      <x:c r="B180" s="14"/>
      <x:c r="C180" s="14"/>
      <x:c r="D180" s="14"/>
      <x:c r="E180" s="22"/>
      <x:c r="F180" s="22"/>
      <x:c r="G180" s="18" t="n">
        <x:f t="shared" si="16">E180-F180</x:f>
        <x:v>0</x:v>
      </x:c>
      <x:c r="H180" s="22"/>
      <x:c r="I180" s="18" t="n">
        <x:f t="shared" si="17">G180-H180</x:f>
        <x:v>0</x:v>
      </x:c>
      <x:c r="J180" s="23" t="n">
        <x:f t="shared" si="18">IF(G180=0,0,I180/G180)</x:f>
        <x:v>0</x:v>
      </x:c>
      <x:c r="K180" s="24"/>
      <x:c r="L180" s="14"/>
      <x:c r="M180" s="22"/>
      <x:c r="N180" s="25" t="str">
        <x:f t="shared" si="19">IF(O180="","",IF(O180="OK",IF(L180="No",0,IF($B$7="Margin",I180,G180)*$B$26*IF(K180="",1,K180) + M180) ,0))</x:f>
      </x:c>
      <x:c r="O180" t="str">
        <x:f>IF(COUNTA(A180:F180,H180,K180:M180)=0,"",IF(OR(A180="",B180="",D180="",E180="",H180=""),"MISSING INFO",IF(OR(NOT(ISNUMBER(E180)),NOT(ISNUMBER(F180)),NOT(ISNUMBER(H180)),AND(K180&lt;&gt;"",NOT(ISNUMBER(K180))),AND(M180&lt;&gt;"",NOT(ISNUMBER(M180)))), "CHECK INPUTS",IF(OR(E180&lt;=0,F180&lt;0,F180&gt;E180,H180&lt;0,H180&gt;E180-F180,AND(K180&lt;&gt;"",OR(K180&lt;0,K180&gt;1)),AND(M180&lt;&gt;"",M180&gt;0)), "CHECK INPUTS",IF(COUNTIF($D$38:$D$237,D180)&gt;1,"DUPLICATE ID",IF(AND(L180&lt;&gt;"",L180&lt;&gt;"Yes",L180&lt;&gt;"No"),"CHECK ELIGIBILITY",IF(L180="No","INELIGIBLE","OK")))))))</x:f>
      </x:c>
    </x:row>
    <x:row r="181">
      <x:c r="A181" s="14"/>
      <x:c r="B181" s="14"/>
      <x:c r="C181" s="14"/>
      <x:c r="D181" s="14"/>
      <x:c r="E181" s="22"/>
      <x:c r="F181" s="22"/>
      <x:c r="G181" s="18" t="n">
        <x:f t="shared" si="16">E181-F181</x:f>
        <x:v>0</x:v>
      </x:c>
      <x:c r="H181" s="22"/>
      <x:c r="I181" s="18" t="n">
        <x:f t="shared" si="17">G181-H181</x:f>
        <x:v>0</x:v>
      </x:c>
      <x:c r="J181" s="23" t="n">
        <x:f t="shared" si="18">IF(G181=0,0,I181/G181)</x:f>
        <x:v>0</x:v>
      </x:c>
      <x:c r="K181" s="24"/>
      <x:c r="L181" s="14"/>
      <x:c r="M181" s="22"/>
      <x:c r="N181" s="25" t="str">
        <x:f t="shared" si="19">IF(O181="","",IF(O181="OK",IF(L181="No",0,IF($B$7="Margin",I181,G181)*$B$26*IF(K181="",1,K181) + M181) ,0))</x:f>
      </x:c>
      <x:c r="O181" t="str">
        <x:f>IF(COUNTA(A181:F181,H181,K181:M181)=0,"",IF(OR(A181="",B181="",D181="",E181="",H181=""),"MISSING INFO",IF(OR(NOT(ISNUMBER(E181)),NOT(ISNUMBER(F181)),NOT(ISNUMBER(H181)),AND(K181&lt;&gt;"",NOT(ISNUMBER(K181))),AND(M181&lt;&gt;"",NOT(ISNUMBER(M181)))), "CHECK INPUTS",IF(OR(E181&lt;=0,F181&lt;0,F181&gt;E181,H181&lt;0,H181&gt;E181-F181,AND(K181&lt;&gt;"",OR(K181&lt;0,K181&gt;1)),AND(M181&lt;&gt;"",M181&gt;0)), "CHECK INPUTS",IF(COUNTIF($D$38:$D$237,D181)&gt;1,"DUPLICATE ID",IF(AND(L181&lt;&gt;"",L181&lt;&gt;"Yes",L181&lt;&gt;"No"),"CHECK ELIGIBILITY",IF(L181="No","INELIGIBLE","OK")))))))</x:f>
      </x:c>
    </x:row>
    <x:row r="182">
      <x:c r="A182" s="14"/>
      <x:c r="B182" s="14"/>
      <x:c r="C182" s="14"/>
      <x:c r="D182" s="14"/>
      <x:c r="E182" s="22"/>
      <x:c r="F182" s="22"/>
      <x:c r="G182" s="18" t="n">
        <x:f t="shared" si="16">E182-F182</x:f>
        <x:v>0</x:v>
      </x:c>
      <x:c r="H182" s="22"/>
      <x:c r="I182" s="18" t="n">
        <x:f t="shared" si="17">G182-H182</x:f>
        <x:v>0</x:v>
      </x:c>
      <x:c r="J182" s="23" t="n">
        <x:f t="shared" si="18">IF(G182=0,0,I182/G182)</x:f>
        <x:v>0</x:v>
      </x:c>
      <x:c r="K182" s="24"/>
      <x:c r="L182" s="14"/>
      <x:c r="M182" s="22"/>
      <x:c r="N182" s="25" t="str">
        <x:f t="shared" si="19">IF(O182="","",IF(O182="OK",IF(L182="No",0,IF($B$7="Margin",I182,G182)*$B$26*IF(K182="",1,K182) + M182) ,0))</x:f>
      </x:c>
      <x:c r="O182" t="str">
        <x:f>IF(COUNTA(A182:F182,H182,K182:M182)=0,"",IF(OR(A182="",B182="",D182="",E182="",H182=""),"MISSING INFO",IF(OR(NOT(ISNUMBER(E182)),NOT(ISNUMBER(F182)),NOT(ISNUMBER(H182)),AND(K182&lt;&gt;"",NOT(ISNUMBER(K182))),AND(M182&lt;&gt;"",NOT(ISNUMBER(M182)))), "CHECK INPUTS",IF(OR(E182&lt;=0,F182&lt;0,F182&gt;E182,H182&lt;0,H182&gt;E182-F182,AND(K182&lt;&gt;"",OR(K182&lt;0,K182&gt;1)),AND(M182&lt;&gt;"",M182&gt;0)), "CHECK INPUTS",IF(COUNTIF($D$38:$D$237,D182)&gt;1,"DUPLICATE ID",IF(AND(L182&lt;&gt;"",L182&lt;&gt;"Yes",L182&lt;&gt;"No"),"CHECK ELIGIBILITY",IF(L182="No","INELIGIBLE","OK")))))))</x:f>
      </x:c>
    </x:row>
    <x:row r="183">
      <x:c r="A183" s="14"/>
      <x:c r="B183" s="14"/>
      <x:c r="C183" s="14"/>
      <x:c r="D183" s="14"/>
      <x:c r="E183" s="22"/>
      <x:c r="F183" s="22"/>
      <x:c r="G183" s="18" t="n">
        <x:f t="shared" si="16">E183-F183</x:f>
        <x:v>0</x:v>
      </x:c>
      <x:c r="H183" s="22"/>
      <x:c r="I183" s="18" t="n">
        <x:f t="shared" si="17">G183-H183</x:f>
        <x:v>0</x:v>
      </x:c>
      <x:c r="J183" s="23" t="n">
        <x:f t="shared" si="18">IF(G183=0,0,I183/G183)</x:f>
        <x:v>0</x:v>
      </x:c>
      <x:c r="K183" s="24"/>
      <x:c r="L183" s="14"/>
      <x:c r="M183" s="22"/>
      <x:c r="N183" s="25" t="str">
        <x:f t="shared" si="19">IF(O183="","",IF(O183="OK",IF(L183="No",0,IF($B$7="Margin",I183,G183)*$B$26*IF(K183="",1,K183) + M183) ,0))</x:f>
      </x:c>
      <x:c r="O183" t="str">
        <x:f>IF(COUNTA(A183:F183,H183,K183:M183)=0,"",IF(OR(A183="",B183="",D183="",E183="",H183=""),"MISSING INFO",IF(OR(NOT(ISNUMBER(E183)),NOT(ISNUMBER(F183)),NOT(ISNUMBER(H183)),AND(K183&lt;&gt;"",NOT(ISNUMBER(K183))),AND(M183&lt;&gt;"",NOT(ISNUMBER(M183)))), "CHECK INPUTS",IF(OR(E183&lt;=0,F183&lt;0,F183&gt;E183,H183&lt;0,H183&gt;E183-F183,AND(K183&lt;&gt;"",OR(K183&lt;0,K183&gt;1)),AND(M183&lt;&gt;"",M183&gt;0)), "CHECK INPUTS",IF(COUNTIF($D$38:$D$237,D183)&gt;1,"DUPLICATE ID",IF(AND(L183&lt;&gt;"",L183&lt;&gt;"Yes",L183&lt;&gt;"No"),"CHECK ELIGIBILITY",IF(L183="No","INELIGIBLE","OK")))))))</x:f>
      </x:c>
    </x:row>
    <x:row r="184">
      <x:c r="A184" s="14"/>
      <x:c r="B184" s="14"/>
      <x:c r="C184" s="14"/>
      <x:c r="D184" s="14"/>
      <x:c r="E184" s="22"/>
      <x:c r="F184" s="22"/>
      <x:c r="G184" s="18" t="n">
        <x:f t="shared" si="16">E184-F184</x:f>
        <x:v>0</x:v>
      </x:c>
      <x:c r="H184" s="22"/>
      <x:c r="I184" s="18" t="n">
        <x:f t="shared" si="17">G184-H184</x:f>
        <x:v>0</x:v>
      </x:c>
      <x:c r="J184" s="23" t="n">
        <x:f t="shared" si="18">IF(G184=0,0,I184/G184)</x:f>
        <x:v>0</x:v>
      </x:c>
      <x:c r="K184" s="24"/>
      <x:c r="L184" s="14"/>
      <x:c r="M184" s="22"/>
      <x:c r="N184" s="25" t="str">
        <x:f t="shared" si="19">IF(O184="","",IF(O184="OK",IF(L184="No",0,IF($B$7="Margin",I184,G184)*$B$26*IF(K184="",1,K184) + M184) ,0))</x:f>
      </x:c>
      <x:c r="O184" t="str">
        <x:f>IF(COUNTA(A184:F184,H184,K184:M184)=0,"",IF(OR(A184="",B184="",D184="",E184="",H184=""),"MISSING INFO",IF(OR(NOT(ISNUMBER(E184)),NOT(ISNUMBER(F184)),NOT(ISNUMBER(H184)),AND(K184&lt;&gt;"",NOT(ISNUMBER(K184))),AND(M184&lt;&gt;"",NOT(ISNUMBER(M184)))), "CHECK INPUTS",IF(OR(E184&lt;=0,F184&lt;0,F184&gt;E184,H184&lt;0,H184&gt;E184-F184,AND(K184&lt;&gt;"",OR(K184&lt;0,K184&gt;1)),AND(M184&lt;&gt;"",M184&gt;0)), "CHECK INPUTS",IF(COUNTIF($D$38:$D$237,D184)&gt;1,"DUPLICATE ID",IF(AND(L184&lt;&gt;"",L184&lt;&gt;"Yes",L184&lt;&gt;"No"),"CHECK ELIGIBILITY",IF(L184="No","INELIGIBLE","OK")))))))</x:f>
      </x:c>
    </x:row>
    <x:row r="185">
      <x:c r="A185" s="14"/>
      <x:c r="B185" s="14"/>
      <x:c r="C185" s="14"/>
      <x:c r="D185" s="14"/>
      <x:c r="E185" s="22"/>
      <x:c r="F185" s="22"/>
      <x:c r="G185" s="18" t="n">
        <x:f t="shared" si="16">E185-F185</x:f>
        <x:v>0</x:v>
      </x:c>
      <x:c r="H185" s="22"/>
      <x:c r="I185" s="18" t="n">
        <x:f t="shared" si="17">G185-H185</x:f>
        <x:v>0</x:v>
      </x:c>
      <x:c r="J185" s="23" t="n">
        <x:f t="shared" si="18">IF(G185=0,0,I185/G185)</x:f>
        <x:v>0</x:v>
      </x:c>
      <x:c r="K185" s="24"/>
      <x:c r="L185" s="14"/>
      <x:c r="M185" s="22"/>
      <x:c r="N185" s="25" t="str">
        <x:f t="shared" si="19">IF(O185="","",IF(O185="OK",IF(L185="No",0,IF($B$7="Margin",I185,G185)*$B$26*IF(K185="",1,K185) + M185) ,0))</x:f>
      </x:c>
      <x:c r="O185" t="str">
        <x:f>IF(COUNTA(A185:F185,H185,K185:M185)=0,"",IF(OR(A185="",B185="",D185="",E185="",H185=""),"MISSING INFO",IF(OR(NOT(ISNUMBER(E185)),NOT(ISNUMBER(F185)),NOT(ISNUMBER(H185)),AND(K185&lt;&gt;"",NOT(ISNUMBER(K185))),AND(M185&lt;&gt;"",NOT(ISNUMBER(M185)))), "CHECK INPUTS",IF(OR(E185&lt;=0,F185&lt;0,F185&gt;E185,H185&lt;0,H185&gt;E185-F185,AND(K185&lt;&gt;"",OR(K185&lt;0,K185&gt;1)),AND(M185&lt;&gt;"",M185&gt;0)), "CHECK INPUTS",IF(COUNTIF($D$38:$D$237,D185)&gt;1,"DUPLICATE ID",IF(AND(L185&lt;&gt;"",L185&lt;&gt;"Yes",L185&lt;&gt;"No"),"CHECK ELIGIBILITY",IF(L185="No","INELIGIBLE","OK")))))))</x:f>
      </x:c>
    </x:row>
    <x:row r="186">
      <x:c r="A186" s="14"/>
      <x:c r="B186" s="14"/>
      <x:c r="C186" s="14"/>
      <x:c r="D186" s="14"/>
      <x:c r="E186" s="22"/>
      <x:c r="F186" s="22"/>
      <x:c r="G186" s="18" t="n">
        <x:f t="shared" si="16">E186-F186</x:f>
        <x:v>0</x:v>
      </x:c>
      <x:c r="H186" s="22"/>
      <x:c r="I186" s="18" t="n">
        <x:f t="shared" si="17">G186-H186</x:f>
        <x:v>0</x:v>
      </x:c>
      <x:c r="J186" s="23" t="n">
        <x:f t="shared" si="18">IF(G186=0,0,I186/G186)</x:f>
        <x:v>0</x:v>
      </x:c>
      <x:c r="K186" s="24"/>
      <x:c r="L186" s="14"/>
      <x:c r="M186" s="22"/>
      <x:c r="N186" s="25" t="str">
        <x:f t="shared" si="19">IF(O186="","",IF(O186="OK",IF(L186="No",0,IF($B$7="Margin",I186,G186)*$B$26*IF(K186="",1,K186) + M186) ,0))</x:f>
      </x:c>
      <x:c r="O186" t="str">
        <x:f>IF(COUNTA(A186:F186,H186,K186:M186)=0,"",IF(OR(A186="",B186="",D186="",E186="",H186=""),"MISSING INFO",IF(OR(NOT(ISNUMBER(E186)),NOT(ISNUMBER(F186)),NOT(ISNUMBER(H186)),AND(K186&lt;&gt;"",NOT(ISNUMBER(K186))),AND(M186&lt;&gt;"",NOT(ISNUMBER(M186)))), "CHECK INPUTS",IF(OR(E186&lt;=0,F186&lt;0,F186&gt;E186,H186&lt;0,H186&gt;E186-F186,AND(K186&lt;&gt;"",OR(K186&lt;0,K186&gt;1)),AND(M186&lt;&gt;"",M186&gt;0)), "CHECK INPUTS",IF(COUNTIF($D$38:$D$237,D186)&gt;1,"DUPLICATE ID",IF(AND(L186&lt;&gt;"",L186&lt;&gt;"Yes",L186&lt;&gt;"No"),"CHECK ELIGIBILITY",IF(L186="No","INELIGIBLE","OK")))))))</x:f>
      </x:c>
    </x:row>
    <x:row r="187">
      <x:c r="A187" s="14"/>
      <x:c r="B187" s="14"/>
      <x:c r="C187" s="14"/>
      <x:c r="D187" s="14"/>
      <x:c r="E187" s="22"/>
      <x:c r="F187" s="22"/>
      <x:c r="G187" s="18" t="n">
        <x:f t="shared" si="16">E187-F187</x:f>
        <x:v>0</x:v>
      </x:c>
      <x:c r="H187" s="22"/>
      <x:c r="I187" s="18" t="n">
        <x:f t="shared" si="17">G187-H187</x:f>
        <x:v>0</x:v>
      </x:c>
      <x:c r="J187" s="23" t="n">
        <x:f t="shared" si="18">IF(G187=0,0,I187/G187)</x:f>
        <x:v>0</x:v>
      </x:c>
      <x:c r="K187" s="24"/>
      <x:c r="L187" s="14"/>
      <x:c r="M187" s="22"/>
      <x:c r="N187" s="25" t="str">
        <x:f t="shared" si="19">IF(O187="","",IF(O187="OK",IF(L187="No",0,IF($B$7="Margin",I187,G187)*$B$26*IF(K187="",1,K187) + M187) ,0))</x:f>
      </x:c>
      <x:c r="O187" t="str">
        <x:f>IF(COUNTA(A187:F187,H187,K187:M187)=0,"",IF(OR(A187="",B187="",D187="",E187="",H187=""),"MISSING INFO",IF(OR(NOT(ISNUMBER(E187)),NOT(ISNUMBER(F187)),NOT(ISNUMBER(H187)),AND(K187&lt;&gt;"",NOT(ISNUMBER(K187))),AND(M187&lt;&gt;"",NOT(ISNUMBER(M187)))), "CHECK INPUTS",IF(OR(E187&lt;=0,F187&lt;0,F187&gt;E187,H187&lt;0,H187&gt;E187-F187,AND(K187&lt;&gt;"",OR(K187&lt;0,K187&gt;1)),AND(M187&lt;&gt;"",M187&gt;0)), "CHECK INPUTS",IF(COUNTIF($D$38:$D$237,D187)&gt;1,"DUPLICATE ID",IF(AND(L187&lt;&gt;"",L187&lt;&gt;"Yes",L187&lt;&gt;"No"),"CHECK ELIGIBILITY",IF(L187="No","INELIGIBLE","OK")))))))</x:f>
      </x:c>
    </x:row>
    <x:row r="188">
      <x:c r="A188" s="14"/>
      <x:c r="B188" s="14"/>
      <x:c r="C188" s="14"/>
      <x:c r="D188" s="14"/>
      <x:c r="E188" s="22"/>
      <x:c r="F188" s="22"/>
      <x:c r="G188" s="18" t="n">
        <x:f t="shared" si="16">E188-F188</x:f>
        <x:v>0</x:v>
      </x:c>
      <x:c r="H188" s="22"/>
      <x:c r="I188" s="18" t="n">
        <x:f t="shared" si="17">G188-H188</x:f>
        <x:v>0</x:v>
      </x:c>
      <x:c r="J188" s="23" t="n">
        <x:f t="shared" si="18">IF(G188=0,0,I188/G188)</x:f>
        <x:v>0</x:v>
      </x:c>
      <x:c r="K188" s="24"/>
      <x:c r="L188" s="14"/>
      <x:c r="M188" s="22"/>
      <x:c r="N188" s="25" t="str">
        <x:f t="shared" si="19">IF(O188="","",IF(O188="OK",IF(L188="No",0,IF($B$7="Margin",I188,G188)*$B$26*IF(K188="",1,K188) + M188) ,0))</x:f>
      </x:c>
      <x:c r="O188" t="str">
        <x:f>IF(COUNTA(A188:F188,H188,K188:M188)=0,"",IF(OR(A188="",B188="",D188="",E188="",H188=""),"MISSING INFO",IF(OR(NOT(ISNUMBER(E188)),NOT(ISNUMBER(F188)),NOT(ISNUMBER(H188)),AND(K188&lt;&gt;"",NOT(ISNUMBER(K188))),AND(M188&lt;&gt;"",NOT(ISNUMBER(M188)))), "CHECK INPUTS",IF(OR(E188&lt;=0,F188&lt;0,F188&gt;E188,H188&lt;0,H188&gt;E188-F188,AND(K188&lt;&gt;"",OR(K188&lt;0,K188&gt;1)),AND(M188&lt;&gt;"",M188&gt;0)), "CHECK INPUTS",IF(COUNTIF($D$38:$D$237,D188)&gt;1,"DUPLICATE ID",IF(AND(L188&lt;&gt;"",L188&lt;&gt;"Yes",L188&lt;&gt;"No"),"CHECK ELIGIBILITY",IF(L188="No","INELIGIBLE","OK")))))))</x:f>
      </x:c>
    </x:row>
    <x:row r="189">
      <x:c r="A189" s="14"/>
      <x:c r="B189" s="14"/>
      <x:c r="C189" s="14"/>
      <x:c r="D189" s="14"/>
      <x:c r="E189" s="22"/>
      <x:c r="F189" s="22"/>
      <x:c r="G189" s="18" t="n">
        <x:f t="shared" si="16">E189-F189</x:f>
        <x:v>0</x:v>
      </x:c>
      <x:c r="H189" s="22"/>
      <x:c r="I189" s="18" t="n">
        <x:f t="shared" si="17">G189-H189</x:f>
        <x:v>0</x:v>
      </x:c>
      <x:c r="J189" s="23" t="n">
        <x:f t="shared" si="18">IF(G189=0,0,I189/G189)</x:f>
        <x:v>0</x:v>
      </x:c>
      <x:c r="K189" s="24"/>
      <x:c r="L189" s="14"/>
      <x:c r="M189" s="22"/>
      <x:c r="N189" s="25" t="str">
        <x:f t="shared" si="19">IF(O189="","",IF(O189="OK",IF(L189="No",0,IF($B$7="Margin",I189,G189)*$B$26*IF(K189="",1,K189) + M189) ,0))</x:f>
      </x:c>
      <x:c r="O189" t="str">
        <x:f>IF(COUNTA(A189:F189,H189,K189:M189)=0,"",IF(OR(A189="",B189="",D189="",E189="",H189=""),"MISSING INFO",IF(OR(NOT(ISNUMBER(E189)),NOT(ISNUMBER(F189)),NOT(ISNUMBER(H189)),AND(K189&lt;&gt;"",NOT(ISNUMBER(K189))),AND(M189&lt;&gt;"",NOT(ISNUMBER(M189)))), "CHECK INPUTS",IF(OR(E189&lt;=0,F189&lt;0,F189&gt;E189,H189&lt;0,H189&gt;E189-F189,AND(K189&lt;&gt;"",OR(K189&lt;0,K189&gt;1)),AND(M189&lt;&gt;"",M189&gt;0)), "CHECK INPUTS",IF(COUNTIF($D$38:$D$237,D189)&gt;1,"DUPLICATE ID",IF(AND(L189&lt;&gt;"",L189&lt;&gt;"Yes",L189&lt;&gt;"No"),"CHECK ELIGIBILITY",IF(L189="No","INELIGIBLE","OK")))))))</x:f>
      </x:c>
    </x:row>
    <x:row r="190">
      <x:c r="A190" s="14"/>
      <x:c r="B190" s="14"/>
      <x:c r="C190" s="14"/>
      <x:c r="D190" s="14"/>
      <x:c r="E190" s="22"/>
      <x:c r="F190" s="22"/>
      <x:c r="G190" s="18" t="n">
        <x:f t="shared" si="16">E190-F190</x:f>
        <x:v>0</x:v>
      </x:c>
      <x:c r="H190" s="22"/>
      <x:c r="I190" s="18" t="n">
        <x:f t="shared" si="17">G190-H190</x:f>
        <x:v>0</x:v>
      </x:c>
      <x:c r="J190" s="23" t="n">
        <x:f t="shared" si="18">IF(G190=0,0,I190/G190)</x:f>
        <x:v>0</x:v>
      </x:c>
      <x:c r="K190" s="24"/>
      <x:c r="L190" s="14"/>
      <x:c r="M190" s="22"/>
      <x:c r="N190" s="25" t="str">
        <x:f t="shared" si="19">IF(O190="","",IF(O190="OK",IF(L190="No",0,IF($B$7="Margin",I190,G190)*$B$26*IF(K190="",1,K190) + M190) ,0))</x:f>
      </x:c>
      <x:c r="O190" t="str">
        <x:f>IF(COUNTA(A190:F190,H190,K190:M190)=0,"",IF(OR(A190="",B190="",D190="",E190="",H190=""),"MISSING INFO",IF(OR(NOT(ISNUMBER(E190)),NOT(ISNUMBER(F190)),NOT(ISNUMBER(H190)),AND(K190&lt;&gt;"",NOT(ISNUMBER(K190))),AND(M190&lt;&gt;"",NOT(ISNUMBER(M190)))), "CHECK INPUTS",IF(OR(E190&lt;=0,F190&lt;0,F190&gt;E190,H190&lt;0,H190&gt;E190-F190,AND(K190&lt;&gt;"",OR(K190&lt;0,K190&gt;1)),AND(M190&lt;&gt;"",M190&gt;0)), "CHECK INPUTS",IF(COUNTIF($D$38:$D$237,D190)&gt;1,"DUPLICATE ID",IF(AND(L190&lt;&gt;"",L190&lt;&gt;"Yes",L190&lt;&gt;"No"),"CHECK ELIGIBILITY",IF(L190="No","INELIGIBLE","OK")))))))</x:f>
      </x:c>
    </x:row>
    <x:row r="191">
      <x:c r="A191" s="14"/>
      <x:c r="B191" s="14"/>
      <x:c r="C191" s="14"/>
      <x:c r="D191" s="14"/>
      <x:c r="E191" s="22"/>
      <x:c r="F191" s="22"/>
      <x:c r="G191" s="18" t="n">
        <x:f t="shared" si="16">E191-F191</x:f>
        <x:v>0</x:v>
      </x:c>
      <x:c r="H191" s="22"/>
      <x:c r="I191" s="18" t="n">
        <x:f t="shared" si="17">G191-H191</x:f>
        <x:v>0</x:v>
      </x:c>
      <x:c r="J191" s="23" t="n">
        <x:f t="shared" si="18">IF(G191=0,0,I191/G191)</x:f>
        <x:v>0</x:v>
      </x:c>
      <x:c r="K191" s="24"/>
      <x:c r="L191" s="14"/>
      <x:c r="M191" s="22"/>
      <x:c r="N191" s="25" t="str">
        <x:f t="shared" si="19">IF(O191="","",IF(O191="OK",IF(L191="No",0,IF($B$7="Margin",I191,G191)*$B$26*IF(K191="",1,K191) + M191) ,0))</x:f>
      </x:c>
      <x:c r="O191" t="str">
        <x:f>IF(COUNTA(A191:F191,H191,K191:M191)=0,"",IF(OR(A191="",B191="",D191="",E191="",H191=""),"MISSING INFO",IF(OR(NOT(ISNUMBER(E191)),NOT(ISNUMBER(F191)),NOT(ISNUMBER(H191)),AND(K191&lt;&gt;"",NOT(ISNUMBER(K191))),AND(M191&lt;&gt;"",NOT(ISNUMBER(M191)))), "CHECK INPUTS",IF(OR(E191&lt;=0,F191&lt;0,F191&gt;E191,H191&lt;0,H191&gt;E191-F191,AND(K191&lt;&gt;"",OR(K191&lt;0,K191&gt;1)),AND(M191&lt;&gt;"",M191&gt;0)), "CHECK INPUTS",IF(COUNTIF($D$38:$D$237,D191)&gt;1,"DUPLICATE ID",IF(AND(L191&lt;&gt;"",L191&lt;&gt;"Yes",L191&lt;&gt;"No"),"CHECK ELIGIBILITY",IF(L191="No","INELIGIBLE","OK")))))))</x:f>
      </x:c>
    </x:row>
    <x:row r="192">
      <x:c r="A192" s="14"/>
      <x:c r="B192" s="14"/>
      <x:c r="C192" s="14"/>
      <x:c r="D192" s="14"/>
      <x:c r="E192" s="22"/>
      <x:c r="F192" s="22"/>
      <x:c r="G192" s="18" t="n">
        <x:f t="shared" si="16">E192-F192</x:f>
        <x:v>0</x:v>
      </x:c>
      <x:c r="H192" s="22"/>
      <x:c r="I192" s="18" t="n">
        <x:f t="shared" si="17">G192-H192</x:f>
        <x:v>0</x:v>
      </x:c>
      <x:c r="J192" s="23" t="n">
        <x:f t="shared" si="18">IF(G192=0,0,I192/G192)</x:f>
        <x:v>0</x:v>
      </x:c>
      <x:c r="K192" s="24"/>
      <x:c r="L192" s="14"/>
      <x:c r="M192" s="22"/>
      <x:c r="N192" s="25" t="str">
        <x:f t="shared" si="19">IF(O192="","",IF(O192="OK",IF(L192="No",0,IF($B$7="Margin",I192,G192)*$B$26*IF(K192="",1,K192) + M192) ,0))</x:f>
      </x:c>
      <x:c r="O192" t="str">
        <x:f>IF(COUNTA(A192:F192,H192,K192:M192)=0,"",IF(OR(A192="",B192="",D192="",E192="",H192=""),"MISSING INFO",IF(OR(NOT(ISNUMBER(E192)),NOT(ISNUMBER(F192)),NOT(ISNUMBER(H192)),AND(K192&lt;&gt;"",NOT(ISNUMBER(K192))),AND(M192&lt;&gt;"",NOT(ISNUMBER(M192)))), "CHECK INPUTS",IF(OR(E192&lt;=0,F192&lt;0,F192&gt;E192,H192&lt;0,H192&gt;E192-F192,AND(K192&lt;&gt;"",OR(K192&lt;0,K192&gt;1)),AND(M192&lt;&gt;"",M192&gt;0)), "CHECK INPUTS",IF(COUNTIF($D$38:$D$237,D192)&gt;1,"DUPLICATE ID",IF(AND(L192&lt;&gt;"",L192&lt;&gt;"Yes",L192&lt;&gt;"No"),"CHECK ELIGIBILITY",IF(L192="No","INELIGIBLE","OK")))))))</x:f>
      </x:c>
    </x:row>
    <x:row r="193">
      <x:c r="A193" s="14"/>
      <x:c r="B193" s="14"/>
      <x:c r="C193" s="14"/>
      <x:c r="D193" s="14"/>
      <x:c r="E193" s="22"/>
      <x:c r="F193" s="22"/>
      <x:c r="G193" s="18" t="n">
        <x:f t="shared" si="16">E193-F193</x:f>
        <x:v>0</x:v>
      </x:c>
      <x:c r="H193" s="22"/>
      <x:c r="I193" s="18" t="n">
        <x:f t="shared" si="17">G193-H193</x:f>
        <x:v>0</x:v>
      </x:c>
      <x:c r="J193" s="23" t="n">
        <x:f t="shared" si="18">IF(G193=0,0,I193/G193)</x:f>
        <x:v>0</x:v>
      </x:c>
      <x:c r="K193" s="24"/>
      <x:c r="L193" s="14"/>
      <x:c r="M193" s="22"/>
      <x:c r="N193" s="25" t="str">
        <x:f t="shared" si="19">IF(O193="","",IF(O193="OK",IF(L193="No",0,IF($B$7="Margin",I193,G193)*$B$26*IF(K193="",1,K193) + M193) ,0))</x:f>
      </x:c>
      <x:c r="O193" t="str">
        <x:f>IF(COUNTA(A193:F193,H193,K193:M193)=0,"",IF(OR(A193="",B193="",D193="",E193="",H193=""),"MISSING INFO",IF(OR(NOT(ISNUMBER(E193)),NOT(ISNUMBER(F193)),NOT(ISNUMBER(H193)),AND(K193&lt;&gt;"",NOT(ISNUMBER(K193))),AND(M193&lt;&gt;"",NOT(ISNUMBER(M193)))), "CHECK INPUTS",IF(OR(E193&lt;=0,F193&lt;0,F193&gt;E193,H193&lt;0,H193&gt;E193-F193,AND(K193&lt;&gt;"",OR(K193&lt;0,K193&gt;1)),AND(M193&lt;&gt;"",M193&gt;0)), "CHECK INPUTS",IF(COUNTIF($D$38:$D$237,D193)&gt;1,"DUPLICATE ID",IF(AND(L193&lt;&gt;"",L193&lt;&gt;"Yes",L193&lt;&gt;"No"),"CHECK ELIGIBILITY",IF(L193="No","INELIGIBLE","OK")))))))</x:f>
      </x:c>
    </x:row>
    <x:row r="194">
      <x:c r="A194" s="14"/>
      <x:c r="B194" s="14"/>
      <x:c r="C194" s="14"/>
      <x:c r="D194" s="14"/>
      <x:c r="E194" s="22"/>
      <x:c r="F194" s="22"/>
      <x:c r="G194" s="18" t="n">
        <x:f t="shared" si="16">E194-F194</x:f>
        <x:v>0</x:v>
      </x:c>
      <x:c r="H194" s="22"/>
      <x:c r="I194" s="18" t="n">
        <x:f t="shared" si="17">G194-H194</x:f>
        <x:v>0</x:v>
      </x:c>
      <x:c r="J194" s="23" t="n">
        <x:f t="shared" si="18">IF(G194=0,0,I194/G194)</x:f>
        <x:v>0</x:v>
      </x:c>
      <x:c r="K194" s="24"/>
      <x:c r="L194" s="14"/>
      <x:c r="M194" s="22"/>
      <x:c r="N194" s="25" t="str">
        <x:f t="shared" si="19">IF(O194="","",IF(O194="OK",IF(L194="No",0,IF($B$7="Margin",I194,G194)*$B$26*IF(K194="",1,K194) + M194) ,0))</x:f>
      </x:c>
      <x:c r="O194" t="str">
        <x:f>IF(COUNTA(A194:F194,H194,K194:M194)=0,"",IF(OR(A194="",B194="",D194="",E194="",H194=""),"MISSING INFO",IF(OR(NOT(ISNUMBER(E194)),NOT(ISNUMBER(F194)),NOT(ISNUMBER(H194)),AND(K194&lt;&gt;"",NOT(ISNUMBER(K194))),AND(M194&lt;&gt;"",NOT(ISNUMBER(M194)))), "CHECK INPUTS",IF(OR(E194&lt;=0,F194&lt;0,F194&gt;E194,H194&lt;0,H194&gt;E194-F194,AND(K194&lt;&gt;"",OR(K194&lt;0,K194&gt;1)),AND(M194&lt;&gt;"",M194&gt;0)), "CHECK INPUTS",IF(COUNTIF($D$38:$D$237,D194)&gt;1,"DUPLICATE ID",IF(AND(L194&lt;&gt;"",L194&lt;&gt;"Yes",L194&lt;&gt;"No"),"CHECK ELIGIBILITY",IF(L194="No","INELIGIBLE","OK")))))))</x:f>
      </x:c>
    </x:row>
    <x:row r="195">
      <x:c r="A195" s="14"/>
      <x:c r="B195" s="14"/>
      <x:c r="C195" s="14"/>
      <x:c r="D195" s="14"/>
      <x:c r="E195" s="22"/>
      <x:c r="F195" s="22"/>
      <x:c r="G195" s="18" t="n">
        <x:f t="shared" si="16">E195-F195</x:f>
        <x:v>0</x:v>
      </x:c>
      <x:c r="H195" s="22"/>
      <x:c r="I195" s="18" t="n">
        <x:f t="shared" si="17">G195-H195</x:f>
        <x:v>0</x:v>
      </x:c>
      <x:c r="J195" s="23" t="n">
        <x:f t="shared" si="18">IF(G195=0,0,I195/G195)</x:f>
        <x:v>0</x:v>
      </x:c>
      <x:c r="K195" s="24"/>
      <x:c r="L195" s="14"/>
      <x:c r="M195" s="22"/>
      <x:c r="N195" s="25" t="str">
        <x:f t="shared" si="19">IF(O195="","",IF(O195="OK",IF(L195="No",0,IF($B$7="Margin",I195,G195)*$B$26*IF(K195="",1,K195) + M195) ,0))</x:f>
      </x:c>
      <x:c r="O195" t="str">
        <x:f>IF(COUNTA(A195:F195,H195,K195:M195)=0,"",IF(OR(A195="",B195="",D195="",E195="",H195=""),"MISSING INFO",IF(OR(NOT(ISNUMBER(E195)),NOT(ISNUMBER(F195)),NOT(ISNUMBER(H195)),AND(K195&lt;&gt;"",NOT(ISNUMBER(K195))),AND(M195&lt;&gt;"",NOT(ISNUMBER(M195)))), "CHECK INPUTS",IF(OR(E195&lt;=0,F195&lt;0,F195&gt;E195,H195&lt;0,H195&gt;E195-F195,AND(K195&lt;&gt;"",OR(K195&lt;0,K195&gt;1)),AND(M195&lt;&gt;"",M195&gt;0)), "CHECK INPUTS",IF(COUNTIF($D$38:$D$237,D195)&gt;1,"DUPLICATE ID",IF(AND(L195&lt;&gt;"",L195&lt;&gt;"Yes",L195&lt;&gt;"No"),"CHECK ELIGIBILITY",IF(L195="No","INELIGIBLE","OK")))))))</x:f>
      </x:c>
    </x:row>
    <x:row r="196">
      <x:c r="A196" s="14"/>
      <x:c r="B196" s="14"/>
      <x:c r="C196" s="14"/>
      <x:c r="D196" s="14"/>
      <x:c r="E196" s="22"/>
      <x:c r="F196" s="22"/>
      <x:c r="G196" s="18" t="n">
        <x:f t="shared" si="16">E196-F196</x:f>
        <x:v>0</x:v>
      </x:c>
      <x:c r="H196" s="22"/>
      <x:c r="I196" s="18" t="n">
        <x:f t="shared" si="17">G196-H196</x:f>
        <x:v>0</x:v>
      </x:c>
      <x:c r="J196" s="23" t="n">
        <x:f t="shared" si="18">IF(G196=0,0,I196/G196)</x:f>
        <x:v>0</x:v>
      </x:c>
      <x:c r="K196" s="24"/>
      <x:c r="L196" s="14"/>
      <x:c r="M196" s="22"/>
      <x:c r="N196" s="25" t="str">
        <x:f t="shared" si="19">IF(O196="","",IF(O196="OK",IF(L196="No",0,IF($B$7="Margin",I196,G196)*$B$26*IF(K196="",1,K196) + M196) ,0))</x:f>
      </x:c>
      <x:c r="O196" t="str">
        <x:f>IF(COUNTA(A196:F196,H196,K196:M196)=0,"",IF(OR(A196="",B196="",D196="",E196="",H196=""),"MISSING INFO",IF(OR(NOT(ISNUMBER(E196)),NOT(ISNUMBER(F196)),NOT(ISNUMBER(H196)),AND(K196&lt;&gt;"",NOT(ISNUMBER(K196))),AND(M196&lt;&gt;"",NOT(ISNUMBER(M196)))), "CHECK INPUTS",IF(OR(E196&lt;=0,F196&lt;0,F196&gt;E196,H196&lt;0,H196&gt;E196-F196,AND(K196&lt;&gt;"",OR(K196&lt;0,K196&gt;1)),AND(M196&lt;&gt;"",M196&gt;0)), "CHECK INPUTS",IF(COUNTIF($D$38:$D$237,D196)&gt;1,"DUPLICATE ID",IF(AND(L196&lt;&gt;"",L196&lt;&gt;"Yes",L196&lt;&gt;"No"),"CHECK ELIGIBILITY",IF(L196="No","INELIGIBLE","OK")))))))</x:f>
      </x:c>
    </x:row>
    <x:row r="197">
      <x:c r="A197" s="14"/>
      <x:c r="B197" s="14"/>
      <x:c r="C197" s="14"/>
      <x:c r="D197" s="14"/>
      <x:c r="E197" s="22"/>
      <x:c r="F197" s="22"/>
      <x:c r="G197" s="18" t="n">
        <x:f t="shared" si="16">E197-F197</x:f>
        <x:v>0</x:v>
      </x:c>
      <x:c r="H197" s="22"/>
      <x:c r="I197" s="18" t="n">
        <x:f t="shared" si="17">G197-H197</x:f>
        <x:v>0</x:v>
      </x:c>
      <x:c r="J197" s="23" t="n">
        <x:f t="shared" si="18">IF(G197=0,0,I197/G197)</x:f>
        <x:v>0</x:v>
      </x:c>
      <x:c r="K197" s="24"/>
      <x:c r="L197" s="14"/>
      <x:c r="M197" s="22"/>
      <x:c r="N197" s="25" t="str">
        <x:f t="shared" si="19">IF(O197="","",IF(O197="OK",IF(L197="No",0,IF($B$7="Margin",I197,G197)*$B$26*IF(K197="",1,K197) + M197) ,0))</x:f>
      </x:c>
      <x:c r="O197" t="str">
        <x:f>IF(COUNTA(A197:F197,H197,K197:M197)=0,"",IF(OR(A197="",B197="",D197="",E197="",H197=""),"MISSING INFO",IF(OR(NOT(ISNUMBER(E197)),NOT(ISNUMBER(F197)),NOT(ISNUMBER(H197)),AND(K197&lt;&gt;"",NOT(ISNUMBER(K197))),AND(M197&lt;&gt;"",NOT(ISNUMBER(M197)))), "CHECK INPUTS",IF(OR(E197&lt;=0,F197&lt;0,F197&gt;E197,H197&lt;0,H197&gt;E197-F197,AND(K197&lt;&gt;"",OR(K197&lt;0,K197&gt;1)),AND(M197&lt;&gt;"",M197&gt;0)), "CHECK INPUTS",IF(COUNTIF($D$38:$D$237,D197)&gt;1,"DUPLICATE ID",IF(AND(L197&lt;&gt;"",L197&lt;&gt;"Yes",L197&lt;&gt;"No"),"CHECK ELIGIBILITY",IF(L197="No","INELIGIBLE","OK")))))))</x:f>
      </x:c>
    </x:row>
    <x:row r="198">
      <x:c r="A198" s="14"/>
      <x:c r="B198" s="14"/>
      <x:c r="C198" s="14"/>
      <x:c r="D198" s="14"/>
      <x:c r="E198" s="22"/>
      <x:c r="F198" s="22"/>
      <x:c r="G198" s="18" t="n">
        <x:f t="shared" ref="G198:G229" si="20">E198-F198</x:f>
        <x:v>0</x:v>
      </x:c>
      <x:c r="H198" s="22"/>
      <x:c r="I198" s="18" t="n">
        <x:f t="shared" ref="I198:I229" si="21">G198-H198</x:f>
        <x:v>0</x:v>
      </x:c>
      <x:c r="J198" s="23" t="n">
        <x:f t="shared" ref="J198:J229" si="22">IF(G198=0,0,I198/G198)</x:f>
        <x:v>0</x:v>
      </x:c>
      <x:c r="K198" s="24"/>
      <x:c r="L198" s="14"/>
      <x:c r="M198" s="22"/>
      <x:c r="N198" s="25" t="str">
        <x:f t="shared" ref="N198:N229" si="23">IF(O198="","",IF(O198="OK",IF(L198="No",0,IF($B$7="Margin",I198,G198)*$B$26*IF(K198="",1,K198) + M198) ,0))</x:f>
      </x:c>
      <x:c r="O198" t="str">
        <x:f>IF(COUNTA(A198:F198,H198,K198:M198)=0,"",IF(OR(A198="",B198="",D198="",E198="",H198=""),"MISSING INFO",IF(OR(NOT(ISNUMBER(E198)),NOT(ISNUMBER(F198)),NOT(ISNUMBER(H198)),AND(K198&lt;&gt;"",NOT(ISNUMBER(K198))),AND(M198&lt;&gt;"",NOT(ISNUMBER(M198)))), "CHECK INPUTS",IF(OR(E198&lt;=0,F198&lt;0,F198&gt;E198,H198&lt;0,H198&gt;E198-F198,AND(K198&lt;&gt;"",OR(K198&lt;0,K198&gt;1)),AND(M198&lt;&gt;"",M198&gt;0)), "CHECK INPUTS",IF(COUNTIF($D$38:$D$237,D198)&gt;1,"DUPLICATE ID",IF(AND(L198&lt;&gt;"",L198&lt;&gt;"Yes",L198&lt;&gt;"No"),"CHECK ELIGIBILITY",IF(L198="No","INELIGIBLE","OK")))))))</x:f>
      </x:c>
    </x:row>
    <x:row r="199">
      <x:c r="A199" s="14"/>
      <x:c r="B199" s="14"/>
      <x:c r="C199" s="14"/>
      <x:c r="D199" s="14"/>
      <x:c r="E199" s="22"/>
      <x:c r="F199" s="22"/>
      <x:c r="G199" s="18" t="n">
        <x:f t="shared" si="20">E199-F199</x:f>
        <x:v>0</x:v>
      </x:c>
      <x:c r="H199" s="22"/>
      <x:c r="I199" s="18" t="n">
        <x:f t="shared" si="21">G199-H199</x:f>
        <x:v>0</x:v>
      </x:c>
      <x:c r="J199" s="23" t="n">
        <x:f t="shared" si="22">IF(G199=0,0,I199/G199)</x:f>
        <x:v>0</x:v>
      </x:c>
      <x:c r="K199" s="24"/>
      <x:c r="L199" s="14"/>
      <x:c r="M199" s="22"/>
      <x:c r="N199" s="25" t="str">
        <x:f t="shared" si="23">IF(O199="","",IF(O199="OK",IF(L199="No",0,IF($B$7="Margin",I199,G199)*$B$26*IF(K199="",1,K199) + M199) ,0))</x:f>
      </x:c>
      <x:c r="O199" t="str">
        <x:f>IF(COUNTA(A199:F199,H199,K199:M199)=0,"",IF(OR(A199="",B199="",D199="",E199="",H199=""),"MISSING INFO",IF(OR(NOT(ISNUMBER(E199)),NOT(ISNUMBER(F199)),NOT(ISNUMBER(H199)),AND(K199&lt;&gt;"",NOT(ISNUMBER(K199))),AND(M199&lt;&gt;"",NOT(ISNUMBER(M199)))), "CHECK INPUTS",IF(OR(E199&lt;=0,F199&lt;0,F199&gt;E199,H199&lt;0,H199&gt;E199-F199,AND(K199&lt;&gt;"",OR(K199&lt;0,K199&gt;1)),AND(M199&lt;&gt;"",M199&gt;0)), "CHECK INPUTS",IF(COUNTIF($D$38:$D$237,D199)&gt;1,"DUPLICATE ID",IF(AND(L199&lt;&gt;"",L199&lt;&gt;"Yes",L199&lt;&gt;"No"),"CHECK ELIGIBILITY",IF(L199="No","INELIGIBLE","OK")))))))</x:f>
      </x:c>
    </x:row>
    <x:row r="200">
      <x:c r="A200" s="14"/>
      <x:c r="B200" s="14"/>
      <x:c r="C200" s="14"/>
      <x:c r="D200" s="14"/>
      <x:c r="E200" s="22"/>
      <x:c r="F200" s="22"/>
      <x:c r="G200" s="18" t="n">
        <x:f t="shared" si="20">E200-F200</x:f>
        <x:v>0</x:v>
      </x:c>
      <x:c r="H200" s="22"/>
      <x:c r="I200" s="18" t="n">
        <x:f t="shared" si="21">G200-H200</x:f>
        <x:v>0</x:v>
      </x:c>
      <x:c r="J200" s="23" t="n">
        <x:f t="shared" si="22">IF(G200=0,0,I200/G200)</x:f>
        <x:v>0</x:v>
      </x:c>
      <x:c r="K200" s="24"/>
      <x:c r="L200" s="14"/>
      <x:c r="M200" s="22"/>
      <x:c r="N200" s="25" t="str">
        <x:f t="shared" si="23">IF(O200="","",IF(O200="OK",IF(L200="No",0,IF($B$7="Margin",I200,G200)*$B$26*IF(K200="",1,K200) + M200) ,0))</x:f>
      </x:c>
      <x:c r="O200" t="str">
        <x:f>IF(COUNTA(A200:F200,H200,K200:M200)=0,"",IF(OR(A200="",B200="",D200="",E200="",H200=""),"MISSING INFO",IF(OR(NOT(ISNUMBER(E200)),NOT(ISNUMBER(F200)),NOT(ISNUMBER(H200)),AND(K200&lt;&gt;"",NOT(ISNUMBER(K200))),AND(M200&lt;&gt;"",NOT(ISNUMBER(M200)))), "CHECK INPUTS",IF(OR(E200&lt;=0,F200&lt;0,F200&gt;E200,H200&lt;0,H200&gt;E200-F200,AND(K200&lt;&gt;"",OR(K200&lt;0,K200&gt;1)),AND(M200&lt;&gt;"",M200&gt;0)), "CHECK INPUTS",IF(COUNTIF($D$38:$D$237,D200)&gt;1,"DUPLICATE ID",IF(AND(L200&lt;&gt;"",L200&lt;&gt;"Yes",L200&lt;&gt;"No"),"CHECK ELIGIBILITY",IF(L200="No","INELIGIBLE","OK")))))))</x:f>
      </x:c>
    </x:row>
    <x:row r="201">
      <x:c r="A201" s="14"/>
      <x:c r="B201" s="14"/>
      <x:c r="C201" s="14"/>
      <x:c r="D201" s="14"/>
      <x:c r="E201" s="22"/>
      <x:c r="F201" s="22"/>
      <x:c r="G201" s="18" t="n">
        <x:f t="shared" si="20">E201-F201</x:f>
        <x:v>0</x:v>
      </x:c>
      <x:c r="H201" s="22"/>
      <x:c r="I201" s="18" t="n">
        <x:f t="shared" si="21">G201-H201</x:f>
        <x:v>0</x:v>
      </x:c>
      <x:c r="J201" s="23" t="n">
        <x:f t="shared" si="22">IF(G201=0,0,I201/G201)</x:f>
        <x:v>0</x:v>
      </x:c>
      <x:c r="K201" s="24"/>
      <x:c r="L201" s="14"/>
      <x:c r="M201" s="22"/>
      <x:c r="N201" s="25" t="str">
        <x:f t="shared" si="23">IF(O201="","",IF(O201="OK",IF(L201="No",0,IF($B$7="Margin",I201,G201)*$B$26*IF(K201="",1,K201) + M201) ,0))</x:f>
      </x:c>
      <x:c r="O201" t="str">
        <x:f>IF(COUNTA(A201:F201,H201,K201:M201)=0,"",IF(OR(A201="",B201="",D201="",E201="",H201=""),"MISSING INFO",IF(OR(NOT(ISNUMBER(E201)),NOT(ISNUMBER(F201)),NOT(ISNUMBER(H201)),AND(K201&lt;&gt;"",NOT(ISNUMBER(K201))),AND(M201&lt;&gt;"",NOT(ISNUMBER(M201)))), "CHECK INPUTS",IF(OR(E201&lt;=0,F201&lt;0,F201&gt;E201,H201&lt;0,H201&gt;E201-F201,AND(K201&lt;&gt;"",OR(K201&lt;0,K201&gt;1)),AND(M201&lt;&gt;"",M201&gt;0)), "CHECK INPUTS",IF(COUNTIF($D$38:$D$237,D201)&gt;1,"DUPLICATE ID",IF(AND(L201&lt;&gt;"",L201&lt;&gt;"Yes",L201&lt;&gt;"No"),"CHECK ELIGIBILITY",IF(L201="No","INELIGIBLE","OK")))))))</x:f>
      </x:c>
    </x:row>
    <x:row r="202">
      <x:c r="A202" s="14"/>
      <x:c r="B202" s="14"/>
      <x:c r="C202" s="14"/>
      <x:c r="D202" s="14"/>
      <x:c r="E202" s="22"/>
      <x:c r="F202" s="22"/>
      <x:c r="G202" s="18" t="n">
        <x:f t="shared" si="20">E202-F202</x:f>
        <x:v>0</x:v>
      </x:c>
      <x:c r="H202" s="22"/>
      <x:c r="I202" s="18" t="n">
        <x:f t="shared" si="21">G202-H202</x:f>
        <x:v>0</x:v>
      </x:c>
      <x:c r="J202" s="23" t="n">
        <x:f t="shared" si="22">IF(G202=0,0,I202/G202)</x:f>
        <x:v>0</x:v>
      </x:c>
      <x:c r="K202" s="24"/>
      <x:c r="L202" s="14"/>
      <x:c r="M202" s="22"/>
      <x:c r="N202" s="25" t="str">
        <x:f t="shared" si="23">IF(O202="","",IF(O202="OK",IF(L202="No",0,IF($B$7="Margin",I202,G202)*$B$26*IF(K202="",1,K202) + M202) ,0))</x:f>
      </x:c>
      <x:c r="O202" t="str">
        <x:f>IF(COUNTA(A202:F202,H202,K202:M202)=0,"",IF(OR(A202="",B202="",D202="",E202="",H202=""),"MISSING INFO",IF(OR(NOT(ISNUMBER(E202)),NOT(ISNUMBER(F202)),NOT(ISNUMBER(H202)),AND(K202&lt;&gt;"",NOT(ISNUMBER(K202))),AND(M202&lt;&gt;"",NOT(ISNUMBER(M202)))), "CHECK INPUTS",IF(OR(E202&lt;=0,F202&lt;0,F202&gt;E202,H202&lt;0,H202&gt;E202-F202,AND(K202&lt;&gt;"",OR(K202&lt;0,K202&gt;1)),AND(M202&lt;&gt;"",M202&gt;0)), "CHECK INPUTS",IF(COUNTIF($D$38:$D$237,D202)&gt;1,"DUPLICATE ID",IF(AND(L202&lt;&gt;"",L202&lt;&gt;"Yes",L202&lt;&gt;"No"),"CHECK ELIGIBILITY",IF(L202="No","INELIGIBLE","OK")))))))</x:f>
      </x:c>
    </x:row>
    <x:row r="203">
      <x:c r="A203" s="14"/>
      <x:c r="B203" s="14"/>
      <x:c r="C203" s="14"/>
      <x:c r="D203" s="14"/>
      <x:c r="E203" s="22"/>
      <x:c r="F203" s="22"/>
      <x:c r="G203" s="18" t="n">
        <x:f t="shared" si="20">E203-F203</x:f>
        <x:v>0</x:v>
      </x:c>
      <x:c r="H203" s="22"/>
      <x:c r="I203" s="18" t="n">
        <x:f t="shared" si="21">G203-H203</x:f>
        <x:v>0</x:v>
      </x:c>
      <x:c r="J203" s="23" t="n">
        <x:f t="shared" si="22">IF(G203=0,0,I203/G203)</x:f>
        <x:v>0</x:v>
      </x:c>
      <x:c r="K203" s="24"/>
      <x:c r="L203" s="14"/>
      <x:c r="M203" s="22"/>
      <x:c r="N203" s="25" t="str">
        <x:f t="shared" si="23">IF(O203="","",IF(O203="OK",IF(L203="No",0,IF($B$7="Margin",I203,G203)*$B$26*IF(K203="",1,K203) + M203) ,0))</x:f>
      </x:c>
      <x:c r="O203" t="str">
        <x:f>IF(COUNTA(A203:F203,H203,K203:M203)=0,"",IF(OR(A203="",B203="",D203="",E203="",H203=""),"MISSING INFO",IF(OR(NOT(ISNUMBER(E203)),NOT(ISNUMBER(F203)),NOT(ISNUMBER(H203)),AND(K203&lt;&gt;"",NOT(ISNUMBER(K203))),AND(M203&lt;&gt;"",NOT(ISNUMBER(M203)))), "CHECK INPUTS",IF(OR(E203&lt;=0,F203&lt;0,F203&gt;E203,H203&lt;0,H203&gt;E203-F203,AND(K203&lt;&gt;"",OR(K203&lt;0,K203&gt;1)),AND(M203&lt;&gt;"",M203&gt;0)), "CHECK INPUTS",IF(COUNTIF($D$38:$D$237,D203)&gt;1,"DUPLICATE ID",IF(AND(L203&lt;&gt;"",L203&lt;&gt;"Yes",L203&lt;&gt;"No"),"CHECK ELIGIBILITY",IF(L203="No","INELIGIBLE","OK")))))))</x:f>
      </x:c>
    </x:row>
    <x:row r="204">
      <x:c r="A204" s="14"/>
      <x:c r="B204" s="14"/>
      <x:c r="C204" s="14"/>
      <x:c r="D204" s="14"/>
      <x:c r="E204" s="22"/>
      <x:c r="F204" s="22"/>
      <x:c r="G204" s="18" t="n">
        <x:f t="shared" si="20">E204-F204</x:f>
        <x:v>0</x:v>
      </x:c>
      <x:c r="H204" s="22"/>
      <x:c r="I204" s="18" t="n">
        <x:f t="shared" si="21">G204-H204</x:f>
        <x:v>0</x:v>
      </x:c>
      <x:c r="J204" s="23" t="n">
        <x:f t="shared" si="22">IF(G204=0,0,I204/G204)</x:f>
        <x:v>0</x:v>
      </x:c>
      <x:c r="K204" s="24"/>
      <x:c r="L204" s="14"/>
      <x:c r="M204" s="22"/>
      <x:c r="N204" s="25" t="str">
        <x:f t="shared" si="23">IF(O204="","",IF(O204="OK",IF(L204="No",0,IF($B$7="Margin",I204,G204)*$B$26*IF(K204="",1,K204) + M204) ,0))</x:f>
      </x:c>
      <x:c r="O204" t="str">
        <x:f>IF(COUNTA(A204:F204,H204,K204:M204)=0,"",IF(OR(A204="",B204="",D204="",E204="",H204=""),"MISSING INFO",IF(OR(NOT(ISNUMBER(E204)),NOT(ISNUMBER(F204)),NOT(ISNUMBER(H204)),AND(K204&lt;&gt;"",NOT(ISNUMBER(K204))),AND(M204&lt;&gt;"",NOT(ISNUMBER(M204)))), "CHECK INPUTS",IF(OR(E204&lt;=0,F204&lt;0,F204&gt;E204,H204&lt;0,H204&gt;E204-F204,AND(K204&lt;&gt;"",OR(K204&lt;0,K204&gt;1)),AND(M204&lt;&gt;"",M204&gt;0)), "CHECK INPUTS",IF(COUNTIF($D$38:$D$237,D204)&gt;1,"DUPLICATE ID",IF(AND(L204&lt;&gt;"",L204&lt;&gt;"Yes",L204&lt;&gt;"No"),"CHECK ELIGIBILITY",IF(L204="No","INELIGIBLE","OK")))))))</x:f>
      </x:c>
    </x:row>
    <x:row r="205">
      <x:c r="A205" s="14"/>
      <x:c r="B205" s="14"/>
      <x:c r="C205" s="14"/>
      <x:c r="D205" s="14"/>
      <x:c r="E205" s="22"/>
      <x:c r="F205" s="22"/>
      <x:c r="G205" s="18" t="n">
        <x:f t="shared" si="20">E205-F205</x:f>
        <x:v>0</x:v>
      </x:c>
      <x:c r="H205" s="22"/>
      <x:c r="I205" s="18" t="n">
        <x:f t="shared" si="21">G205-H205</x:f>
        <x:v>0</x:v>
      </x:c>
      <x:c r="J205" s="23" t="n">
        <x:f t="shared" si="22">IF(G205=0,0,I205/G205)</x:f>
        <x:v>0</x:v>
      </x:c>
      <x:c r="K205" s="24"/>
      <x:c r="L205" s="14"/>
      <x:c r="M205" s="22"/>
      <x:c r="N205" s="25" t="str">
        <x:f t="shared" si="23">IF(O205="","",IF(O205="OK",IF(L205="No",0,IF($B$7="Margin",I205,G205)*$B$26*IF(K205="",1,K205) + M205) ,0))</x:f>
      </x:c>
      <x:c r="O205" t="str">
        <x:f>IF(COUNTA(A205:F205,H205,K205:M205)=0,"",IF(OR(A205="",B205="",D205="",E205="",H205=""),"MISSING INFO",IF(OR(NOT(ISNUMBER(E205)),NOT(ISNUMBER(F205)),NOT(ISNUMBER(H205)),AND(K205&lt;&gt;"",NOT(ISNUMBER(K205))),AND(M205&lt;&gt;"",NOT(ISNUMBER(M205)))), "CHECK INPUTS",IF(OR(E205&lt;=0,F205&lt;0,F205&gt;E205,H205&lt;0,H205&gt;E205-F205,AND(K205&lt;&gt;"",OR(K205&lt;0,K205&gt;1)),AND(M205&lt;&gt;"",M205&gt;0)), "CHECK INPUTS",IF(COUNTIF($D$38:$D$237,D205)&gt;1,"DUPLICATE ID",IF(AND(L205&lt;&gt;"",L205&lt;&gt;"Yes",L205&lt;&gt;"No"),"CHECK ELIGIBILITY",IF(L205="No","INELIGIBLE","OK")))))))</x:f>
      </x:c>
    </x:row>
    <x:row r="206">
      <x:c r="A206" s="14"/>
      <x:c r="B206" s="14"/>
      <x:c r="C206" s="14"/>
      <x:c r="D206" s="14"/>
      <x:c r="E206" s="22"/>
      <x:c r="F206" s="22"/>
      <x:c r="G206" s="18" t="n">
        <x:f t="shared" si="20">E206-F206</x:f>
        <x:v>0</x:v>
      </x:c>
      <x:c r="H206" s="22"/>
      <x:c r="I206" s="18" t="n">
        <x:f t="shared" si="21">G206-H206</x:f>
        <x:v>0</x:v>
      </x:c>
      <x:c r="J206" s="23" t="n">
        <x:f t="shared" si="22">IF(G206=0,0,I206/G206)</x:f>
        <x:v>0</x:v>
      </x:c>
      <x:c r="K206" s="24"/>
      <x:c r="L206" s="14"/>
      <x:c r="M206" s="22"/>
      <x:c r="N206" s="25" t="str">
        <x:f t="shared" si="23">IF(O206="","",IF(O206="OK",IF(L206="No",0,IF($B$7="Margin",I206,G206)*$B$26*IF(K206="",1,K206) + M206) ,0))</x:f>
      </x:c>
      <x:c r="O206" t="str">
        <x:f>IF(COUNTA(A206:F206,H206,K206:M206)=0,"",IF(OR(A206="",B206="",D206="",E206="",H206=""),"MISSING INFO",IF(OR(NOT(ISNUMBER(E206)),NOT(ISNUMBER(F206)),NOT(ISNUMBER(H206)),AND(K206&lt;&gt;"",NOT(ISNUMBER(K206))),AND(M206&lt;&gt;"",NOT(ISNUMBER(M206)))), "CHECK INPUTS",IF(OR(E206&lt;=0,F206&lt;0,F206&gt;E206,H206&lt;0,H206&gt;E206-F206,AND(K206&lt;&gt;"",OR(K206&lt;0,K206&gt;1)),AND(M206&lt;&gt;"",M206&gt;0)), "CHECK INPUTS",IF(COUNTIF($D$38:$D$237,D206)&gt;1,"DUPLICATE ID",IF(AND(L206&lt;&gt;"",L206&lt;&gt;"Yes",L206&lt;&gt;"No"),"CHECK ELIGIBILITY",IF(L206="No","INELIGIBLE","OK")))))))</x:f>
      </x:c>
    </x:row>
    <x:row r="207">
      <x:c r="A207" s="14"/>
      <x:c r="B207" s="14"/>
      <x:c r="C207" s="14"/>
      <x:c r="D207" s="14"/>
      <x:c r="E207" s="22"/>
      <x:c r="F207" s="22"/>
      <x:c r="G207" s="18" t="n">
        <x:f t="shared" si="20">E207-F207</x:f>
        <x:v>0</x:v>
      </x:c>
      <x:c r="H207" s="22"/>
      <x:c r="I207" s="18" t="n">
        <x:f t="shared" si="21">G207-H207</x:f>
        <x:v>0</x:v>
      </x:c>
      <x:c r="J207" s="23" t="n">
        <x:f t="shared" si="22">IF(G207=0,0,I207/G207)</x:f>
        <x:v>0</x:v>
      </x:c>
      <x:c r="K207" s="24"/>
      <x:c r="L207" s="14"/>
      <x:c r="M207" s="22"/>
      <x:c r="N207" s="25" t="str">
        <x:f t="shared" si="23">IF(O207="","",IF(O207="OK",IF(L207="No",0,IF($B$7="Margin",I207,G207)*$B$26*IF(K207="",1,K207) + M207) ,0))</x:f>
      </x:c>
      <x:c r="O207" t="str">
        <x:f>IF(COUNTA(A207:F207,H207,K207:M207)=0,"",IF(OR(A207="",B207="",D207="",E207="",H207=""),"MISSING INFO",IF(OR(NOT(ISNUMBER(E207)),NOT(ISNUMBER(F207)),NOT(ISNUMBER(H207)),AND(K207&lt;&gt;"",NOT(ISNUMBER(K207))),AND(M207&lt;&gt;"",NOT(ISNUMBER(M207)))), "CHECK INPUTS",IF(OR(E207&lt;=0,F207&lt;0,F207&gt;E207,H207&lt;0,H207&gt;E207-F207,AND(K207&lt;&gt;"",OR(K207&lt;0,K207&gt;1)),AND(M207&lt;&gt;"",M207&gt;0)), "CHECK INPUTS",IF(COUNTIF($D$38:$D$237,D207)&gt;1,"DUPLICATE ID",IF(AND(L207&lt;&gt;"",L207&lt;&gt;"Yes",L207&lt;&gt;"No"),"CHECK ELIGIBILITY",IF(L207="No","INELIGIBLE","OK")))))))</x:f>
      </x:c>
    </x:row>
    <x:row r="208">
      <x:c r="A208" s="14"/>
      <x:c r="B208" s="14"/>
      <x:c r="C208" s="14"/>
      <x:c r="D208" s="14"/>
      <x:c r="E208" s="22"/>
      <x:c r="F208" s="22"/>
      <x:c r="G208" s="18" t="n">
        <x:f t="shared" si="20">E208-F208</x:f>
        <x:v>0</x:v>
      </x:c>
      <x:c r="H208" s="22"/>
      <x:c r="I208" s="18" t="n">
        <x:f t="shared" si="21">G208-H208</x:f>
        <x:v>0</x:v>
      </x:c>
      <x:c r="J208" s="23" t="n">
        <x:f t="shared" si="22">IF(G208=0,0,I208/G208)</x:f>
        <x:v>0</x:v>
      </x:c>
      <x:c r="K208" s="24"/>
      <x:c r="L208" s="14"/>
      <x:c r="M208" s="22"/>
      <x:c r="N208" s="25" t="str">
        <x:f t="shared" si="23">IF(O208="","",IF(O208="OK",IF(L208="No",0,IF($B$7="Margin",I208,G208)*$B$26*IF(K208="",1,K208) + M208) ,0))</x:f>
      </x:c>
      <x:c r="O208" t="str">
        <x:f>IF(COUNTA(A208:F208,H208,K208:M208)=0,"",IF(OR(A208="",B208="",D208="",E208="",H208=""),"MISSING INFO",IF(OR(NOT(ISNUMBER(E208)),NOT(ISNUMBER(F208)),NOT(ISNUMBER(H208)),AND(K208&lt;&gt;"",NOT(ISNUMBER(K208))),AND(M208&lt;&gt;"",NOT(ISNUMBER(M208)))), "CHECK INPUTS",IF(OR(E208&lt;=0,F208&lt;0,F208&gt;E208,H208&lt;0,H208&gt;E208-F208,AND(K208&lt;&gt;"",OR(K208&lt;0,K208&gt;1)),AND(M208&lt;&gt;"",M208&gt;0)), "CHECK INPUTS",IF(COUNTIF($D$38:$D$237,D208)&gt;1,"DUPLICATE ID",IF(AND(L208&lt;&gt;"",L208&lt;&gt;"Yes",L208&lt;&gt;"No"),"CHECK ELIGIBILITY",IF(L208="No","INELIGIBLE","OK")))))))</x:f>
      </x:c>
    </x:row>
    <x:row r="209">
      <x:c r="A209" s="14"/>
      <x:c r="B209" s="14"/>
      <x:c r="C209" s="14"/>
      <x:c r="D209" s="14"/>
      <x:c r="E209" s="22"/>
      <x:c r="F209" s="22"/>
      <x:c r="G209" s="18" t="n">
        <x:f t="shared" si="20">E209-F209</x:f>
        <x:v>0</x:v>
      </x:c>
      <x:c r="H209" s="22"/>
      <x:c r="I209" s="18" t="n">
        <x:f t="shared" si="21">G209-H209</x:f>
        <x:v>0</x:v>
      </x:c>
      <x:c r="J209" s="23" t="n">
        <x:f t="shared" si="22">IF(G209=0,0,I209/G209)</x:f>
        <x:v>0</x:v>
      </x:c>
      <x:c r="K209" s="24"/>
      <x:c r="L209" s="14"/>
      <x:c r="M209" s="22"/>
      <x:c r="N209" s="25" t="str">
        <x:f t="shared" si="23">IF(O209="","",IF(O209="OK",IF(L209="No",0,IF($B$7="Margin",I209,G209)*$B$26*IF(K209="",1,K209) + M209) ,0))</x:f>
      </x:c>
      <x:c r="O209" t="str">
        <x:f>IF(COUNTA(A209:F209,H209,K209:M209)=0,"",IF(OR(A209="",B209="",D209="",E209="",H209=""),"MISSING INFO",IF(OR(NOT(ISNUMBER(E209)),NOT(ISNUMBER(F209)),NOT(ISNUMBER(H209)),AND(K209&lt;&gt;"",NOT(ISNUMBER(K209))),AND(M209&lt;&gt;"",NOT(ISNUMBER(M209)))), "CHECK INPUTS",IF(OR(E209&lt;=0,F209&lt;0,F209&gt;E209,H209&lt;0,H209&gt;E209-F209,AND(K209&lt;&gt;"",OR(K209&lt;0,K209&gt;1)),AND(M209&lt;&gt;"",M209&gt;0)), "CHECK INPUTS",IF(COUNTIF($D$38:$D$237,D209)&gt;1,"DUPLICATE ID",IF(AND(L209&lt;&gt;"",L209&lt;&gt;"Yes",L209&lt;&gt;"No"),"CHECK ELIGIBILITY",IF(L209="No","INELIGIBLE","OK")))))))</x:f>
      </x:c>
    </x:row>
    <x:row r="210">
      <x:c r="A210" s="14"/>
      <x:c r="B210" s="14"/>
      <x:c r="C210" s="14"/>
      <x:c r="D210" s="14"/>
      <x:c r="E210" s="22"/>
      <x:c r="F210" s="22"/>
      <x:c r="G210" s="18" t="n">
        <x:f t="shared" si="20">E210-F210</x:f>
        <x:v>0</x:v>
      </x:c>
      <x:c r="H210" s="22"/>
      <x:c r="I210" s="18" t="n">
        <x:f t="shared" si="21">G210-H210</x:f>
        <x:v>0</x:v>
      </x:c>
      <x:c r="J210" s="23" t="n">
        <x:f t="shared" si="22">IF(G210=0,0,I210/G210)</x:f>
        <x:v>0</x:v>
      </x:c>
      <x:c r="K210" s="24"/>
      <x:c r="L210" s="14"/>
      <x:c r="M210" s="22"/>
      <x:c r="N210" s="25" t="str">
        <x:f t="shared" si="23">IF(O210="","",IF(O210="OK",IF(L210="No",0,IF($B$7="Margin",I210,G210)*$B$26*IF(K210="",1,K210) + M210) ,0))</x:f>
      </x:c>
      <x:c r="O210" t="str">
        <x:f>IF(COUNTA(A210:F210,H210,K210:M210)=0,"",IF(OR(A210="",B210="",D210="",E210="",H210=""),"MISSING INFO",IF(OR(NOT(ISNUMBER(E210)),NOT(ISNUMBER(F210)),NOT(ISNUMBER(H210)),AND(K210&lt;&gt;"",NOT(ISNUMBER(K210))),AND(M210&lt;&gt;"",NOT(ISNUMBER(M210)))), "CHECK INPUTS",IF(OR(E210&lt;=0,F210&lt;0,F210&gt;E210,H210&lt;0,H210&gt;E210-F210,AND(K210&lt;&gt;"",OR(K210&lt;0,K210&gt;1)),AND(M210&lt;&gt;"",M210&gt;0)), "CHECK INPUTS",IF(COUNTIF($D$38:$D$237,D210)&gt;1,"DUPLICATE ID",IF(AND(L210&lt;&gt;"",L210&lt;&gt;"Yes",L210&lt;&gt;"No"),"CHECK ELIGIBILITY",IF(L210="No","INELIGIBLE","OK")))))))</x:f>
      </x:c>
    </x:row>
    <x:row r="211">
      <x:c r="A211" s="14"/>
      <x:c r="B211" s="14"/>
      <x:c r="C211" s="14"/>
      <x:c r="D211" s="14"/>
      <x:c r="E211" s="22"/>
      <x:c r="F211" s="22"/>
      <x:c r="G211" s="18" t="n">
        <x:f t="shared" si="20">E211-F211</x:f>
        <x:v>0</x:v>
      </x:c>
      <x:c r="H211" s="22"/>
      <x:c r="I211" s="18" t="n">
        <x:f t="shared" si="21">G211-H211</x:f>
        <x:v>0</x:v>
      </x:c>
      <x:c r="J211" s="23" t="n">
        <x:f t="shared" si="22">IF(G211=0,0,I211/G211)</x:f>
        <x:v>0</x:v>
      </x:c>
      <x:c r="K211" s="24"/>
      <x:c r="L211" s="14"/>
      <x:c r="M211" s="22"/>
      <x:c r="N211" s="25" t="str">
        <x:f t="shared" si="23">IF(O211="","",IF(O211="OK",IF(L211="No",0,IF($B$7="Margin",I211,G211)*$B$26*IF(K211="",1,K211) + M211) ,0))</x:f>
      </x:c>
      <x:c r="O211" t="str">
        <x:f>IF(COUNTA(A211:F211,H211,K211:M211)=0,"",IF(OR(A211="",B211="",D211="",E211="",H211=""),"MISSING INFO",IF(OR(NOT(ISNUMBER(E211)),NOT(ISNUMBER(F211)),NOT(ISNUMBER(H211)),AND(K211&lt;&gt;"",NOT(ISNUMBER(K211))),AND(M211&lt;&gt;"",NOT(ISNUMBER(M211)))), "CHECK INPUTS",IF(OR(E211&lt;=0,F211&lt;0,F211&gt;E211,H211&lt;0,H211&gt;E211-F211,AND(K211&lt;&gt;"",OR(K211&lt;0,K211&gt;1)),AND(M211&lt;&gt;"",M211&gt;0)), "CHECK INPUTS",IF(COUNTIF($D$38:$D$237,D211)&gt;1,"DUPLICATE ID",IF(AND(L211&lt;&gt;"",L211&lt;&gt;"Yes",L211&lt;&gt;"No"),"CHECK ELIGIBILITY",IF(L211="No","INELIGIBLE","OK")))))))</x:f>
      </x:c>
    </x:row>
    <x:row r="212">
      <x:c r="A212" s="14"/>
      <x:c r="B212" s="14"/>
      <x:c r="C212" s="14"/>
      <x:c r="D212" s="14"/>
      <x:c r="E212" s="22"/>
      <x:c r="F212" s="22"/>
      <x:c r="G212" s="18" t="n">
        <x:f t="shared" si="20">E212-F212</x:f>
        <x:v>0</x:v>
      </x:c>
      <x:c r="H212" s="22"/>
      <x:c r="I212" s="18" t="n">
        <x:f t="shared" si="21">G212-H212</x:f>
        <x:v>0</x:v>
      </x:c>
      <x:c r="J212" s="23" t="n">
        <x:f t="shared" si="22">IF(G212=0,0,I212/G212)</x:f>
        <x:v>0</x:v>
      </x:c>
      <x:c r="K212" s="24"/>
      <x:c r="L212" s="14"/>
      <x:c r="M212" s="22"/>
      <x:c r="N212" s="25" t="str">
        <x:f t="shared" si="23">IF(O212="","",IF(O212="OK",IF(L212="No",0,IF($B$7="Margin",I212,G212)*$B$26*IF(K212="",1,K212) + M212) ,0))</x:f>
      </x:c>
      <x:c r="O212" t="str">
        <x:f>IF(COUNTA(A212:F212,H212,K212:M212)=0,"",IF(OR(A212="",B212="",D212="",E212="",H212=""),"MISSING INFO",IF(OR(NOT(ISNUMBER(E212)),NOT(ISNUMBER(F212)),NOT(ISNUMBER(H212)),AND(K212&lt;&gt;"",NOT(ISNUMBER(K212))),AND(M212&lt;&gt;"",NOT(ISNUMBER(M212)))), "CHECK INPUTS",IF(OR(E212&lt;=0,F212&lt;0,F212&gt;E212,H212&lt;0,H212&gt;E212-F212,AND(K212&lt;&gt;"",OR(K212&lt;0,K212&gt;1)),AND(M212&lt;&gt;"",M212&gt;0)), "CHECK INPUTS",IF(COUNTIF($D$38:$D$237,D212)&gt;1,"DUPLICATE ID",IF(AND(L212&lt;&gt;"",L212&lt;&gt;"Yes",L212&lt;&gt;"No"),"CHECK ELIGIBILITY",IF(L212="No","INELIGIBLE","OK")))))))</x:f>
      </x:c>
    </x:row>
    <x:row r="213">
      <x:c r="A213" s="14"/>
      <x:c r="B213" s="14"/>
      <x:c r="C213" s="14"/>
      <x:c r="D213" s="14"/>
      <x:c r="E213" s="22"/>
      <x:c r="F213" s="22"/>
      <x:c r="G213" s="18" t="n">
        <x:f t="shared" si="20">E213-F213</x:f>
        <x:v>0</x:v>
      </x:c>
      <x:c r="H213" s="22"/>
      <x:c r="I213" s="18" t="n">
        <x:f t="shared" si="21">G213-H213</x:f>
        <x:v>0</x:v>
      </x:c>
      <x:c r="J213" s="23" t="n">
        <x:f t="shared" si="22">IF(G213=0,0,I213/G213)</x:f>
        <x:v>0</x:v>
      </x:c>
      <x:c r="K213" s="24"/>
      <x:c r="L213" s="14"/>
      <x:c r="M213" s="22"/>
      <x:c r="N213" s="25" t="str">
        <x:f t="shared" si="23">IF(O213="","",IF(O213="OK",IF(L213="No",0,IF($B$7="Margin",I213,G213)*$B$26*IF(K213="",1,K213) + M213) ,0))</x:f>
      </x:c>
      <x:c r="O213" t="str">
        <x:f>IF(COUNTA(A213:F213,H213,K213:M213)=0,"",IF(OR(A213="",B213="",D213="",E213="",H213=""),"MISSING INFO",IF(OR(NOT(ISNUMBER(E213)),NOT(ISNUMBER(F213)),NOT(ISNUMBER(H213)),AND(K213&lt;&gt;"",NOT(ISNUMBER(K213))),AND(M213&lt;&gt;"",NOT(ISNUMBER(M213)))), "CHECK INPUTS",IF(OR(E213&lt;=0,F213&lt;0,F213&gt;E213,H213&lt;0,H213&gt;E213-F213,AND(K213&lt;&gt;"",OR(K213&lt;0,K213&gt;1)),AND(M213&lt;&gt;"",M213&gt;0)), "CHECK INPUTS",IF(COUNTIF($D$38:$D$237,D213)&gt;1,"DUPLICATE ID",IF(AND(L213&lt;&gt;"",L213&lt;&gt;"Yes",L213&lt;&gt;"No"),"CHECK ELIGIBILITY",IF(L213="No","INELIGIBLE","OK")))))))</x:f>
      </x:c>
    </x:row>
    <x:row r="214">
      <x:c r="A214" s="14"/>
      <x:c r="B214" s="14"/>
      <x:c r="C214" s="14"/>
      <x:c r="D214" s="14"/>
      <x:c r="E214" s="22"/>
      <x:c r="F214" s="22"/>
      <x:c r="G214" s="18" t="n">
        <x:f t="shared" si="20">E214-F214</x:f>
        <x:v>0</x:v>
      </x:c>
      <x:c r="H214" s="22"/>
      <x:c r="I214" s="18" t="n">
        <x:f t="shared" si="21">G214-H214</x:f>
        <x:v>0</x:v>
      </x:c>
      <x:c r="J214" s="23" t="n">
        <x:f t="shared" si="22">IF(G214=0,0,I214/G214)</x:f>
        <x:v>0</x:v>
      </x:c>
      <x:c r="K214" s="24"/>
      <x:c r="L214" s="14"/>
      <x:c r="M214" s="22"/>
      <x:c r="N214" s="25" t="str">
        <x:f t="shared" si="23">IF(O214="","",IF(O214="OK",IF(L214="No",0,IF($B$7="Margin",I214,G214)*$B$26*IF(K214="",1,K214) + M214) ,0))</x:f>
      </x:c>
      <x:c r="O214" t="str">
        <x:f>IF(COUNTA(A214:F214,H214,K214:M214)=0,"",IF(OR(A214="",B214="",D214="",E214="",H214=""),"MISSING INFO",IF(OR(NOT(ISNUMBER(E214)),NOT(ISNUMBER(F214)),NOT(ISNUMBER(H214)),AND(K214&lt;&gt;"",NOT(ISNUMBER(K214))),AND(M214&lt;&gt;"",NOT(ISNUMBER(M214)))), "CHECK INPUTS",IF(OR(E214&lt;=0,F214&lt;0,F214&gt;E214,H214&lt;0,H214&gt;E214-F214,AND(K214&lt;&gt;"",OR(K214&lt;0,K214&gt;1)),AND(M214&lt;&gt;"",M214&gt;0)), "CHECK INPUTS",IF(COUNTIF($D$38:$D$237,D214)&gt;1,"DUPLICATE ID",IF(AND(L214&lt;&gt;"",L214&lt;&gt;"Yes",L214&lt;&gt;"No"),"CHECK ELIGIBILITY",IF(L214="No","INELIGIBLE","OK")))))))</x:f>
      </x:c>
    </x:row>
    <x:row r="215">
      <x:c r="A215" s="14"/>
      <x:c r="B215" s="14"/>
      <x:c r="C215" s="14"/>
      <x:c r="D215" s="14"/>
      <x:c r="E215" s="22"/>
      <x:c r="F215" s="22"/>
      <x:c r="G215" s="18" t="n">
        <x:f t="shared" si="20">E215-F215</x:f>
        <x:v>0</x:v>
      </x:c>
      <x:c r="H215" s="22"/>
      <x:c r="I215" s="18" t="n">
        <x:f t="shared" si="21">G215-H215</x:f>
        <x:v>0</x:v>
      </x:c>
      <x:c r="J215" s="23" t="n">
        <x:f t="shared" si="22">IF(G215=0,0,I215/G215)</x:f>
        <x:v>0</x:v>
      </x:c>
      <x:c r="K215" s="24"/>
      <x:c r="L215" s="14"/>
      <x:c r="M215" s="22"/>
      <x:c r="N215" s="25" t="str">
        <x:f t="shared" si="23">IF(O215="","",IF(O215="OK",IF(L215="No",0,IF($B$7="Margin",I215,G215)*$B$26*IF(K215="",1,K215) + M215) ,0))</x:f>
      </x:c>
      <x:c r="O215" t="str">
        <x:f>IF(COUNTA(A215:F215,H215,K215:M215)=0,"",IF(OR(A215="",B215="",D215="",E215="",H215=""),"MISSING INFO",IF(OR(NOT(ISNUMBER(E215)),NOT(ISNUMBER(F215)),NOT(ISNUMBER(H215)),AND(K215&lt;&gt;"",NOT(ISNUMBER(K215))),AND(M215&lt;&gt;"",NOT(ISNUMBER(M215)))), "CHECK INPUTS",IF(OR(E215&lt;=0,F215&lt;0,F215&gt;E215,H215&lt;0,H215&gt;E215-F215,AND(K215&lt;&gt;"",OR(K215&lt;0,K215&gt;1)),AND(M215&lt;&gt;"",M215&gt;0)), "CHECK INPUTS",IF(COUNTIF($D$38:$D$237,D215)&gt;1,"DUPLICATE ID",IF(AND(L215&lt;&gt;"",L215&lt;&gt;"Yes",L215&lt;&gt;"No"),"CHECK ELIGIBILITY",IF(L215="No","INELIGIBLE","OK")))))))</x:f>
      </x:c>
    </x:row>
    <x:row r="216">
      <x:c r="A216" s="14"/>
      <x:c r="B216" s="14"/>
      <x:c r="C216" s="14"/>
      <x:c r="D216" s="14"/>
      <x:c r="E216" s="22"/>
      <x:c r="F216" s="22"/>
      <x:c r="G216" s="18" t="n">
        <x:f t="shared" si="20">E216-F216</x:f>
        <x:v>0</x:v>
      </x:c>
      <x:c r="H216" s="22"/>
      <x:c r="I216" s="18" t="n">
        <x:f t="shared" si="21">G216-H216</x:f>
        <x:v>0</x:v>
      </x:c>
      <x:c r="J216" s="23" t="n">
        <x:f t="shared" si="22">IF(G216=0,0,I216/G216)</x:f>
        <x:v>0</x:v>
      </x:c>
      <x:c r="K216" s="24"/>
      <x:c r="L216" s="14"/>
      <x:c r="M216" s="22"/>
      <x:c r="N216" s="25" t="str">
        <x:f t="shared" si="23">IF(O216="","",IF(O216="OK",IF(L216="No",0,IF($B$7="Margin",I216,G216)*$B$26*IF(K216="",1,K216) + M216) ,0))</x:f>
      </x:c>
      <x:c r="O216" t="str">
        <x:f>IF(COUNTA(A216:F216,H216,K216:M216)=0,"",IF(OR(A216="",B216="",D216="",E216="",H216=""),"MISSING INFO",IF(OR(NOT(ISNUMBER(E216)),NOT(ISNUMBER(F216)),NOT(ISNUMBER(H216)),AND(K216&lt;&gt;"",NOT(ISNUMBER(K216))),AND(M216&lt;&gt;"",NOT(ISNUMBER(M216)))), "CHECK INPUTS",IF(OR(E216&lt;=0,F216&lt;0,F216&gt;E216,H216&lt;0,H216&gt;E216-F216,AND(K216&lt;&gt;"",OR(K216&lt;0,K216&gt;1)),AND(M216&lt;&gt;"",M216&gt;0)), "CHECK INPUTS",IF(COUNTIF($D$38:$D$237,D216)&gt;1,"DUPLICATE ID",IF(AND(L216&lt;&gt;"",L216&lt;&gt;"Yes",L216&lt;&gt;"No"),"CHECK ELIGIBILITY",IF(L216="No","INELIGIBLE","OK")))))))</x:f>
      </x:c>
    </x:row>
    <x:row r="217">
      <x:c r="A217" s="14"/>
      <x:c r="B217" s="14"/>
      <x:c r="C217" s="14"/>
      <x:c r="D217" s="14"/>
      <x:c r="E217" s="22"/>
      <x:c r="F217" s="22"/>
      <x:c r="G217" s="18" t="n">
        <x:f t="shared" si="20">E217-F217</x:f>
        <x:v>0</x:v>
      </x:c>
      <x:c r="H217" s="22"/>
      <x:c r="I217" s="18" t="n">
        <x:f t="shared" si="21">G217-H217</x:f>
        <x:v>0</x:v>
      </x:c>
      <x:c r="J217" s="23" t="n">
        <x:f t="shared" si="22">IF(G217=0,0,I217/G217)</x:f>
        <x:v>0</x:v>
      </x:c>
      <x:c r="K217" s="24"/>
      <x:c r="L217" s="14"/>
      <x:c r="M217" s="22"/>
      <x:c r="N217" s="25" t="str">
        <x:f t="shared" si="23">IF(O217="","",IF(O217="OK",IF(L217="No",0,IF($B$7="Margin",I217,G217)*$B$26*IF(K217="",1,K217) + M217) ,0))</x:f>
      </x:c>
      <x:c r="O217" t="str">
        <x:f>IF(COUNTA(A217:F217,H217,K217:M217)=0,"",IF(OR(A217="",B217="",D217="",E217="",H217=""),"MISSING INFO",IF(OR(NOT(ISNUMBER(E217)),NOT(ISNUMBER(F217)),NOT(ISNUMBER(H217)),AND(K217&lt;&gt;"",NOT(ISNUMBER(K217))),AND(M217&lt;&gt;"",NOT(ISNUMBER(M217)))), "CHECK INPUTS",IF(OR(E217&lt;=0,F217&lt;0,F217&gt;E217,H217&lt;0,H217&gt;E217-F217,AND(K217&lt;&gt;"",OR(K217&lt;0,K217&gt;1)),AND(M217&lt;&gt;"",M217&gt;0)), "CHECK INPUTS",IF(COUNTIF($D$38:$D$237,D217)&gt;1,"DUPLICATE ID",IF(AND(L217&lt;&gt;"",L217&lt;&gt;"Yes",L217&lt;&gt;"No"),"CHECK ELIGIBILITY",IF(L217="No","INELIGIBLE","OK")))))))</x:f>
      </x:c>
    </x:row>
    <x:row r="218">
      <x:c r="A218" s="14"/>
      <x:c r="B218" s="14"/>
      <x:c r="C218" s="14"/>
      <x:c r="D218" s="14"/>
      <x:c r="E218" s="22"/>
      <x:c r="F218" s="22"/>
      <x:c r="G218" s="18" t="n">
        <x:f t="shared" si="20">E218-F218</x:f>
        <x:v>0</x:v>
      </x:c>
      <x:c r="H218" s="22"/>
      <x:c r="I218" s="18" t="n">
        <x:f t="shared" si="21">G218-H218</x:f>
        <x:v>0</x:v>
      </x:c>
      <x:c r="J218" s="23" t="n">
        <x:f t="shared" si="22">IF(G218=0,0,I218/G218)</x:f>
        <x:v>0</x:v>
      </x:c>
      <x:c r="K218" s="24"/>
      <x:c r="L218" s="14"/>
      <x:c r="M218" s="22"/>
      <x:c r="N218" s="25" t="str">
        <x:f t="shared" si="23">IF(O218="","",IF(O218="OK",IF(L218="No",0,IF($B$7="Margin",I218,G218)*$B$26*IF(K218="",1,K218) + M218) ,0))</x:f>
      </x:c>
      <x:c r="O218" t="str">
        <x:f>IF(COUNTA(A218:F218,H218,K218:M218)=0,"",IF(OR(A218="",B218="",D218="",E218="",H218=""),"MISSING INFO",IF(OR(NOT(ISNUMBER(E218)),NOT(ISNUMBER(F218)),NOT(ISNUMBER(H218)),AND(K218&lt;&gt;"",NOT(ISNUMBER(K218))),AND(M218&lt;&gt;"",NOT(ISNUMBER(M218)))), "CHECK INPUTS",IF(OR(E218&lt;=0,F218&lt;0,F218&gt;E218,H218&lt;0,H218&gt;E218-F218,AND(K218&lt;&gt;"",OR(K218&lt;0,K218&gt;1)),AND(M218&lt;&gt;"",M218&gt;0)), "CHECK INPUTS",IF(COUNTIF($D$38:$D$237,D218)&gt;1,"DUPLICATE ID",IF(AND(L218&lt;&gt;"",L218&lt;&gt;"Yes",L218&lt;&gt;"No"),"CHECK ELIGIBILITY",IF(L218="No","INELIGIBLE","OK")))))))</x:f>
      </x:c>
    </x:row>
    <x:row r="219">
      <x:c r="A219" s="14"/>
      <x:c r="B219" s="14"/>
      <x:c r="C219" s="14"/>
      <x:c r="D219" s="14"/>
      <x:c r="E219" s="22"/>
      <x:c r="F219" s="22"/>
      <x:c r="G219" s="18" t="n">
        <x:f t="shared" si="20">E219-F219</x:f>
        <x:v>0</x:v>
      </x:c>
      <x:c r="H219" s="22"/>
      <x:c r="I219" s="18" t="n">
        <x:f t="shared" si="21">G219-H219</x:f>
        <x:v>0</x:v>
      </x:c>
      <x:c r="J219" s="23" t="n">
        <x:f t="shared" si="22">IF(G219=0,0,I219/G219)</x:f>
        <x:v>0</x:v>
      </x:c>
      <x:c r="K219" s="24"/>
      <x:c r="L219" s="14"/>
      <x:c r="M219" s="22"/>
      <x:c r="N219" s="25" t="str">
        <x:f t="shared" si="23">IF(O219="","",IF(O219="OK",IF(L219="No",0,IF($B$7="Margin",I219,G219)*$B$26*IF(K219="",1,K219) + M219) ,0))</x:f>
      </x:c>
      <x:c r="O219" t="str">
        <x:f>IF(COUNTA(A219:F219,H219,K219:M219)=0,"",IF(OR(A219="",B219="",D219="",E219="",H219=""),"MISSING INFO",IF(OR(NOT(ISNUMBER(E219)),NOT(ISNUMBER(F219)),NOT(ISNUMBER(H219)),AND(K219&lt;&gt;"",NOT(ISNUMBER(K219))),AND(M219&lt;&gt;"",NOT(ISNUMBER(M219)))), "CHECK INPUTS",IF(OR(E219&lt;=0,F219&lt;0,F219&gt;E219,H219&lt;0,H219&gt;E219-F219,AND(K219&lt;&gt;"",OR(K219&lt;0,K219&gt;1)),AND(M219&lt;&gt;"",M219&gt;0)), "CHECK INPUTS",IF(COUNTIF($D$38:$D$237,D219)&gt;1,"DUPLICATE ID",IF(AND(L219&lt;&gt;"",L219&lt;&gt;"Yes",L219&lt;&gt;"No"),"CHECK ELIGIBILITY",IF(L219="No","INELIGIBLE","OK")))))))</x:f>
      </x:c>
    </x:row>
    <x:row r="220">
      <x:c r="A220" s="14"/>
      <x:c r="B220" s="14"/>
      <x:c r="C220" s="14"/>
      <x:c r="D220" s="14"/>
      <x:c r="E220" s="22"/>
      <x:c r="F220" s="22"/>
      <x:c r="G220" s="18" t="n">
        <x:f t="shared" si="20">E220-F220</x:f>
        <x:v>0</x:v>
      </x:c>
      <x:c r="H220" s="22"/>
      <x:c r="I220" s="18" t="n">
        <x:f t="shared" si="21">G220-H220</x:f>
        <x:v>0</x:v>
      </x:c>
      <x:c r="J220" s="23" t="n">
        <x:f t="shared" si="22">IF(G220=0,0,I220/G220)</x:f>
        <x:v>0</x:v>
      </x:c>
      <x:c r="K220" s="24"/>
      <x:c r="L220" s="14"/>
      <x:c r="M220" s="22"/>
      <x:c r="N220" s="25" t="str">
        <x:f t="shared" si="23">IF(O220="","",IF(O220="OK",IF(L220="No",0,IF($B$7="Margin",I220,G220)*$B$26*IF(K220="",1,K220) + M220) ,0))</x:f>
      </x:c>
      <x:c r="O220" t="str">
        <x:f>IF(COUNTA(A220:F220,H220,K220:M220)=0,"",IF(OR(A220="",B220="",D220="",E220="",H220=""),"MISSING INFO",IF(OR(NOT(ISNUMBER(E220)),NOT(ISNUMBER(F220)),NOT(ISNUMBER(H220)),AND(K220&lt;&gt;"",NOT(ISNUMBER(K220))),AND(M220&lt;&gt;"",NOT(ISNUMBER(M220)))), "CHECK INPUTS",IF(OR(E220&lt;=0,F220&lt;0,F220&gt;E220,H220&lt;0,H220&gt;E220-F220,AND(K220&lt;&gt;"",OR(K220&lt;0,K220&gt;1)),AND(M220&lt;&gt;"",M220&gt;0)), "CHECK INPUTS",IF(COUNTIF($D$38:$D$237,D220)&gt;1,"DUPLICATE ID",IF(AND(L220&lt;&gt;"",L220&lt;&gt;"Yes",L220&lt;&gt;"No"),"CHECK ELIGIBILITY",IF(L220="No","INELIGIBLE","OK")))))))</x:f>
      </x:c>
    </x:row>
    <x:row r="221">
      <x:c r="A221" s="14"/>
      <x:c r="B221" s="14"/>
      <x:c r="C221" s="14"/>
      <x:c r="D221" s="14"/>
      <x:c r="E221" s="22"/>
      <x:c r="F221" s="22"/>
      <x:c r="G221" s="18" t="n">
        <x:f t="shared" si="20">E221-F221</x:f>
        <x:v>0</x:v>
      </x:c>
      <x:c r="H221" s="22"/>
      <x:c r="I221" s="18" t="n">
        <x:f t="shared" si="21">G221-H221</x:f>
        <x:v>0</x:v>
      </x:c>
      <x:c r="J221" s="23" t="n">
        <x:f t="shared" si="22">IF(G221=0,0,I221/G221)</x:f>
        <x:v>0</x:v>
      </x:c>
      <x:c r="K221" s="24"/>
      <x:c r="L221" s="14"/>
      <x:c r="M221" s="22"/>
      <x:c r="N221" s="25" t="str">
        <x:f t="shared" si="23">IF(O221="","",IF(O221="OK",IF(L221="No",0,IF($B$7="Margin",I221,G221)*$B$26*IF(K221="",1,K221) + M221) ,0))</x:f>
      </x:c>
      <x:c r="O221" t="str">
        <x:f>IF(COUNTA(A221:F221,H221,K221:M221)=0,"",IF(OR(A221="",B221="",D221="",E221="",H221=""),"MISSING INFO",IF(OR(NOT(ISNUMBER(E221)),NOT(ISNUMBER(F221)),NOT(ISNUMBER(H221)),AND(K221&lt;&gt;"",NOT(ISNUMBER(K221))),AND(M221&lt;&gt;"",NOT(ISNUMBER(M221)))), "CHECK INPUTS",IF(OR(E221&lt;=0,F221&lt;0,F221&gt;E221,H221&lt;0,H221&gt;E221-F221,AND(K221&lt;&gt;"",OR(K221&lt;0,K221&gt;1)),AND(M221&lt;&gt;"",M221&gt;0)), "CHECK INPUTS",IF(COUNTIF($D$38:$D$237,D221)&gt;1,"DUPLICATE ID",IF(AND(L221&lt;&gt;"",L221&lt;&gt;"Yes",L221&lt;&gt;"No"),"CHECK ELIGIBILITY",IF(L221="No","INELIGIBLE","OK")))))))</x:f>
      </x:c>
    </x:row>
    <x:row r="222">
      <x:c r="A222" s="14"/>
      <x:c r="B222" s="14"/>
      <x:c r="C222" s="14"/>
      <x:c r="D222" s="14"/>
      <x:c r="E222" s="22"/>
      <x:c r="F222" s="22"/>
      <x:c r="G222" s="18" t="n">
        <x:f t="shared" si="20">E222-F222</x:f>
        <x:v>0</x:v>
      </x:c>
      <x:c r="H222" s="22"/>
      <x:c r="I222" s="18" t="n">
        <x:f t="shared" si="21">G222-H222</x:f>
        <x:v>0</x:v>
      </x:c>
      <x:c r="J222" s="23" t="n">
        <x:f t="shared" si="22">IF(G222=0,0,I222/G222)</x:f>
        <x:v>0</x:v>
      </x:c>
      <x:c r="K222" s="24"/>
      <x:c r="L222" s="14"/>
      <x:c r="M222" s="22"/>
      <x:c r="N222" s="25" t="str">
        <x:f t="shared" si="23">IF(O222="","",IF(O222="OK",IF(L222="No",0,IF($B$7="Margin",I222,G222)*$B$26*IF(K222="",1,K222) + M222) ,0))</x:f>
      </x:c>
      <x:c r="O222" t="str">
        <x:f>IF(COUNTA(A222:F222,H222,K222:M222)=0,"",IF(OR(A222="",B222="",D222="",E222="",H222=""),"MISSING INFO",IF(OR(NOT(ISNUMBER(E222)),NOT(ISNUMBER(F222)),NOT(ISNUMBER(H222)),AND(K222&lt;&gt;"",NOT(ISNUMBER(K222))),AND(M222&lt;&gt;"",NOT(ISNUMBER(M222)))), "CHECK INPUTS",IF(OR(E222&lt;=0,F222&lt;0,F222&gt;E222,H222&lt;0,H222&gt;E222-F222,AND(K222&lt;&gt;"",OR(K222&lt;0,K222&gt;1)),AND(M222&lt;&gt;"",M222&gt;0)), "CHECK INPUTS",IF(COUNTIF($D$38:$D$237,D222)&gt;1,"DUPLICATE ID",IF(AND(L222&lt;&gt;"",L222&lt;&gt;"Yes",L222&lt;&gt;"No"),"CHECK ELIGIBILITY",IF(L222="No","INELIGIBLE","OK")))))))</x:f>
      </x:c>
    </x:row>
    <x:row r="223">
      <x:c r="A223" s="14"/>
      <x:c r="B223" s="14"/>
      <x:c r="C223" s="14"/>
      <x:c r="D223" s="14"/>
      <x:c r="E223" s="22"/>
      <x:c r="F223" s="22"/>
      <x:c r="G223" s="18" t="n">
        <x:f t="shared" si="20">E223-F223</x:f>
        <x:v>0</x:v>
      </x:c>
      <x:c r="H223" s="22"/>
      <x:c r="I223" s="18" t="n">
        <x:f t="shared" si="21">G223-H223</x:f>
        <x:v>0</x:v>
      </x:c>
      <x:c r="J223" s="23" t="n">
        <x:f t="shared" si="22">IF(G223=0,0,I223/G223)</x:f>
        <x:v>0</x:v>
      </x:c>
      <x:c r="K223" s="24"/>
      <x:c r="L223" s="14"/>
      <x:c r="M223" s="22"/>
      <x:c r="N223" s="25" t="str">
        <x:f t="shared" si="23">IF(O223="","",IF(O223="OK",IF(L223="No",0,IF($B$7="Margin",I223,G223)*$B$26*IF(K223="",1,K223) + M223) ,0))</x:f>
      </x:c>
      <x:c r="O223" t="str">
        <x:f>IF(COUNTA(A223:F223,H223,K223:M223)=0,"",IF(OR(A223="",B223="",D223="",E223="",H223=""),"MISSING INFO",IF(OR(NOT(ISNUMBER(E223)),NOT(ISNUMBER(F223)),NOT(ISNUMBER(H223)),AND(K223&lt;&gt;"",NOT(ISNUMBER(K223))),AND(M223&lt;&gt;"",NOT(ISNUMBER(M223)))), "CHECK INPUTS",IF(OR(E223&lt;=0,F223&lt;0,F223&gt;E223,H223&lt;0,H223&gt;E223-F223,AND(K223&lt;&gt;"",OR(K223&lt;0,K223&gt;1)),AND(M223&lt;&gt;"",M223&gt;0)), "CHECK INPUTS",IF(COUNTIF($D$38:$D$237,D223)&gt;1,"DUPLICATE ID",IF(AND(L223&lt;&gt;"",L223&lt;&gt;"Yes",L223&lt;&gt;"No"),"CHECK ELIGIBILITY",IF(L223="No","INELIGIBLE","OK")))))))</x:f>
      </x:c>
    </x:row>
    <x:row r="224">
      <x:c r="A224" s="14"/>
      <x:c r="B224" s="14"/>
      <x:c r="C224" s="14"/>
      <x:c r="D224" s="14"/>
      <x:c r="E224" s="22"/>
      <x:c r="F224" s="22"/>
      <x:c r="G224" s="18" t="n">
        <x:f t="shared" si="20">E224-F224</x:f>
        <x:v>0</x:v>
      </x:c>
      <x:c r="H224" s="22"/>
      <x:c r="I224" s="18" t="n">
        <x:f t="shared" si="21">G224-H224</x:f>
        <x:v>0</x:v>
      </x:c>
      <x:c r="J224" s="23" t="n">
        <x:f t="shared" si="22">IF(G224=0,0,I224/G224)</x:f>
        <x:v>0</x:v>
      </x:c>
      <x:c r="K224" s="24"/>
      <x:c r="L224" s="14"/>
      <x:c r="M224" s="22"/>
      <x:c r="N224" s="25" t="str">
        <x:f t="shared" si="23">IF(O224="","",IF(O224="OK",IF(L224="No",0,IF($B$7="Margin",I224,G224)*$B$26*IF(K224="",1,K224) + M224) ,0))</x:f>
      </x:c>
      <x:c r="O224" t="str">
        <x:f>IF(COUNTA(A224:F224,H224,K224:M224)=0,"",IF(OR(A224="",B224="",D224="",E224="",H224=""),"MISSING INFO",IF(OR(NOT(ISNUMBER(E224)),NOT(ISNUMBER(F224)),NOT(ISNUMBER(H224)),AND(K224&lt;&gt;"",NOT(ISNUMBER(K224))),AND(M224&lt;&gt;"",NOT(ISNUMBER(M224)))), "CHECK INPUTS",IF(OR(E224&lt;=0,F224&lt;0,F224&gt;E224,H224&lt;0,H224&gt;E224-F224,AND(K224&lt;&gt;"",OR(K224&lt;0,K224&gt;1)),AND(M224&lt;&gt;"",M224&gt;0)), "CHECK INPUTS",IF(COUNTIF($D$38:$D$237,D224)&gt;1,"DUPLICATE ID",IF(AND(L224&lt;&gt;"",L224&lt;&gt;"Yes",L224&lt;&gt;"No"),"CHECK ELIGIBILITY",IF(L224="No","INELIGIBLE","OK")))))))</x:f>
      </x:c>
    </x:row>
    <x:row r="225">
      <x:c r="A225" s="14"/>
      <x:c r="B225" s="14"/>
      <x:c r="C225" s="14"/>
      <x:c r="D225" s="14"/>
      <x:c r="E225" s="22"/>
      <x:c r="F225" s="22"/>
      <x:c r="G225" s="18" t="n">
        <x:f t="shared" si="20">E225-F225</x:f>
        <x:v>0</x:v>
      </x:c>
      <x:c r="H225" s="22"/>
      <x:c r="I225" s="18" t="n">
        <x:f t="shared" si="21">G225-H225</x:f>
        <x:v>0</x:v>
      </x:c>
      <x:c r="J225" s="23" t="n">
        <x:f t="shared" si="22">IF(G225=0,0,I225/G225)</x:f>
        <x:v>0</x:v>
      </x:c>
      <x:c r="K225" s="24"/>
      <x:c r="L225" s="14"/>
      <x:c r="M225" s="22"/>
      <x:c r="N225" s="25" t="str">
        <x:f t="shared" si="23">IF(O225="","",IF(O225="OK",IF(L225="No",0,IF($B$7="Margin",I225,G225)*$B$26*IF(K225="",1,K225) + M225) ,0))</x:f>
      </x:c>
      <x:c r="O225" t="str">
        <x:f>IF(COUNTA(A225:F225,H225,K225:M225)=0,"",IF(OR(A225="",B225="",D225="",E225="",H225=""),"MISSING INFO",IF(OR(NOT(ISNUMBER(E225)),NOT(ISNUMBER(F225)),NOT(ISNUMBER(H225)),AND(K225&lt;&gt;"",NOT(ISNUMBER(K225))),AND(M225&lt;&gt;"",NOT(ISNUMBER(M225)))), "CHECK INPUTS",IF(OR(E225&lt;=0,F225&lt;0,F225&gt;E225,H225&lt;0,H225&gt;E225-F225,AND(K225&lt;&gt;"",OR(K225&lt;0,K225&gt;1)),AND(M225&lt;&gt;"",M225&gt;0)), "CHECK INPUTS",IF(COUNTIF($D$38:$D$237,D225)&gt;1,"DUPLICATE ID",IF(AND(L225&lt;&gt;"",L225&lt;&gt;"Yes",L225&lt;&gt;"No"),"CHECK ELIGIBILITY",IF(L225="No","INELIGIBLE","OK")))))))</x:f>
      </x:c>
    </x:row>
    <x:row r="226">
      <x:c r="A226" s="14"/>
      <x:c r="B226" s="14"/>
      <x:c r="C226" s="14"/>
      <x:c r="D226" s="14"/>
      <x:c r="E226" s="22"/>
      <x:c r="F226" s="22"/>
      <x:c r="G226" s="18" t="n">
        <x:f t="shared" si="20">E226-F226</x:f>
        <x:v>0</x:v>
      </x:c>
      <x:c r="H226" s="22"/>
      <x:c r="I226" s="18" t="n">
        <x:f t="shared" si="21">G226-H226</x:f>
        <x:v>0</x:v>
      </x:c>
      <x:c r="J226" s="23" t="n">
        <x:f t="shared" si="22">IF(G226=0,0,I226/G226)</x:f>
        <x:v>0</x:v>
      </x:c>
      <x:c r="K226" s="24"/>
      <x:c r="L226" s="14"/>
      <x:c r="M226" s="22"/>
      <x:c r="N226" s="25" t="str">
        <x:f t="shared" si="23">IF(O226="","",IF(O226="OK",IF(L226="No",0,IF($B$7="Margin",I226,G226)*$B$26*IF(K226="",1,K226) + M226) ,0))</x:f>
      </x:c>
      <x:c r="O226" t="str">
        <x:f>IF(COUNTA(A226:F226,H226,K226:M226)=0,"",IF(OR(A226="",B226="",D226="",E226="",H226=""),"MISSING INFO",IF(OR(NOT(ISNUMBER(E226)),NOT(ISNUMBER(F226)),NOT(ISNUMBER(H226)),AND(K226&lt;&gt;"",NOT(ISNUMBER(K226))),AND(M226&lt;&gt;"",NOT(ISNUMBER(M226)))), "CHECK INPUTS",IF(OR(E226&lt;=0,F226&lt;0,F226&gt;E226,H226&lt;0,H226&gt;E226-F226,AND(K226&lt;&gt;"",OR(K226&lt;0,K226&gt;1)),AND(M226&lt;&gt;"",M226&gt;0)), "CHECK INPUTS",IF(COUNTIF($D$38:$D$237,D226)&gt;1,"DUPLICATE ID",IF(AND(L226&lt;&gt;"",L226&lt;&gt;"Yes",L226&lt;&gt;"No"),"CHECK ELIGIBILITY",IF(L226="No","INELIGIBLE","OK")))))))</x:f>
      </x:c>
    </x:row>
    <x:row r="227">
      <x:c r="A227" s="14"/>
      <x:c r="B227" s="14"/>
      <x:c r="C227" s="14"/>
      <x:c r="D227" s="14"/>
      <x:c r="E227" s="22"/>
      <x:c r="F227" s="22"/>
      <x:c r="G227" s="18" t="n">
        <x:f t="shared" si="20">E227-F227</x:f>
        <x:v>0</x:v>
      </x:c>
      <x:c r="H227" s="22"/>
      <x:c r="I227" s="18" t="n">
        <x:f t="shared" si="21">G227-H227</x:f>
        <x:v>0</x:v>
      </x:c>
      <x:c r="J227" s="23" t="n">
        <x:f t="shared" si="22">IF(G227=0,0,I227/G227)</x:f>
        <x:v>0</x:v>
      </x:c>
      <x:c r="K227" s="24"/>
      <x:c r="L227" s="14"/>
      <x:c r="M227" s="22"/>
      <x:c r="N227" s="25" t="str">
        <x:f t="shared" si="23">IF(O227="","",IF(O227="OK",IF(L227="No",0,IF($B$7="Margin",I227,G227)*$B$26*IF(K227="",1,K227) + M227) ,0))</x:f>
      </x:c>
      <x:c r="O227" t="str">
        <x:f>IF(COUNTA(A227:F227,H227,K227:M227)=0,"",IF(OR(A227="",B227="",D227="",E227="",H227=""),"MISSING INFO",IF(OR(NOT(ISNUMBER(E227)),NOT(ISNUMBER(F227)),NOT(ISNUMBER(H227)),AND(K227&lt;&gt;"",NOT(ISNUMBER(K227))),AND(M227&lt;&gt;"",NOT(ISNUMBER(M227)))), "CHECK INPUTS",IF(OR(E227&lt;=0,F227&lt;0,F227&gt;E227,H227&lt;0,H227&gt;E227-F227,AND(K227&lt;&gt;"",OR(K227&lt;0,K227&gt;1)),AND(M227&lt;&gt;"",M227&gt;0)), "CHECK INPUTS",IF(COUNTIF($D$38:$D$237,D227)&gt;1,"DUPLICATE ID",IF(AND(L227&lt;&gt;"",L227&lt;&gt;"Yes",L227&lt;&gt;"No"),"CHECK ELIGIBILITY",IF(L227="No","INELIGIBLE","OK")))))))</x:f>
      </x:c>
    </x:row>
    <x:row r="228">
      <x:c r="A228" s="14"/>
      <x:c r="B228" s="14"/>
      <x:c r="C228" s="14"/>
      <x:c r="D228" s="14"/>
      <x:c r="E228" s="22"/>
      <x:c r="F228" s="22"/>
      <x:c r="G228" s="18" t="n">
        <x:f t="shared" si="20">E228-F228</x:f>
        <x:v>0</x:v>
      </x:c>
      <x:c r="H228" s="22"/>
      <x:c r="I228" s="18" t="n">
        <x:f t="shared" si="21">G228-H228</x:f>
        <x:v>0</x:v>
      </x:c>
      <x:c r="J228" s="23" t="n">
        <x:f t="shared" si="22">IF(G228=0,0,I228/G228)</x:f>
        <x:v>0</x:v>
      </x:c>
      <x:c r="K228" s="24"/>
      <x:c r="L228" s="14"/>
      <x:c r="M228" s="22"/>
      <x:c r="N228" s="25" t="str">
        <x:f t="shared" si="23">IF(O228="","",IF(O228="OK",IF(L228="No",0,IF($B$7="Margin",I228,G228)*$B$26*IF(K228="",1,K228) + M228) ,0))</x:f>
      </x:c>
      <x:c r="O228" t="str">
        <x:f>IF(COUNTA(A228:F228,H228,K228:M228)=0,"",IF(OR(A228="",B228="",D228="",E228="",H228=""),"MISSING INFO",IF(OR(NOT(ISNUMBER(E228)),NOT(ISNUMBER(F228)),NOT(ISNUMBER(H228)),AND(K228&lt;&gt;"",NOT(ISNUMBER(K228))),AND(M228&lt;&gt;"",NOT(ISNUMBER(M228)))), "CHECK INPUTS",IF(OR(E228&lt;=0,F228&lt;0,F228&gt;E228,H228&lt;0,H228&gt;E228-F228,AND(K228&lt;&gt;"",OR(K228&lt;0,K228&gt;1)),AND(M228&lt;&gt;"",M228&gt;0)), "CHECK INPUTS",IF(COUNTIF($D$38:$D$237,D228)&gt;1,"DUPLICATE ID",IF(AND(L228&lt;&gt;"",L228&lt;&gt;"Yes",L228&lt;&gt;"No"),"CHECK ELIGIBILITY",IF(L228="No","INELIGIBLE","OK")))))))</x:f>
      </x:c>
    </x:row>
    <x:row r="229">
      <x:c r="A229" s="14"/>
      <x:c r="B229" s="14"/>
      <x:c r="C229" s="14"/>
      <x:c r="D229" s="14"/>
      <x:c r="E229" s="22"/>
      <x:c r="F229" s="22"/>
      <x:c r="G229" s="18" t="n">
        <x:f t="shared" si="20">E229-F229</x:f>
        <x:v>0</x:v>
      </x:c>
      <x:c r="H229" s="22"/>
      <x:c r="I229" s="18" t="n">
        <x:f t="shared" si="21">G229-H229</x:f>
        <x:v>0</x:v>
      </x:c>
      <x:c r="J229" s="23" t="n">
        <x:f t="shared" si="22">IF(G229=0,0,I229/G229)</x:f>
        <x:v>0</x:v>
      </x:c>
      <x:c r="K229" s="24"/>
      <x:c r="L229" s="14"/>
      <x:c r="M229" s="22"/>
      <x:c r="N229" s="25" t="str">
        <x:f t="shared" si="23">IF(O229="","",IF(O229="OK",IF(L229="No",0,IF($B$7="Margin",I229,G229)*$B$26*IF(K229="",1,K229) + M229) ,0))</x:f>
      </x:c>
      <x:c r="O229" t="str">
        <x:f>IF(COUNTA(A229:F229,H229,K229:M229)=0,"",IF(OR(A229="",B229="",D229="",E229="",H229=""),"MISSING INFO",IF(OR(NOT(ISNUMBER(E229)),NOT(ISNUMBER(F229)),NOT(ISNUMBER(H229)),AND(K229&lt;&gt;"",NOT(ISNUMBER(K229))),AND(M229&lt;&gt;"",NOT(ISNUMBER(M229)))), "CHECK INPUTS",IF(OR(E229&lt;=0,F229&lt;0,F229&gt;E229,H229&lt;0,H229&gt;E229-F229,AND(K229&lt;&gt;"",OR(K229&lt;0,K229&gt;1)),AND(M229&lt;&gt;"",M229&gt;0)), "CHECK INPUTS",IF(COUNTIF($D$38:$D$237,D229)&gt;1,"DUPLICATE ID",IF(AND(L229&lt;&gt;"",L229&lt;&gt;"Yes",L229&lt;&gt;"No"),"CHECK ELIGIBILITY",IF(L229="No","INELIGIBLE","OK")))))))</x:f>
      </x:c>
    </x:row>
    <x:row r="230">
      <x:c r="A230" s="14"/>
      <x:c r="B230" s="14"/>
      <x:c r="C230" s="14"/>
      <x:c r="D230" s="14"/>
      <x:c r="E230" s="22"/>
      <x:c r="F230" s="22"/>
      <x:c r="G230" s="18" t="n">
        <x:f t="shared" ref="G230:G237" si="24">E230-F230</x:f>
        <x:v>0</x:v>
      </x:c>
      <x:c r="H230" s="22"/>
      <x:c r="I230" s="18" t="n">
        <x:f t="shared" ref="I230:I237" si="25">G230-H230</x:f>
        <x:v>0</x:v>
      </x:c>
      <x:c r="J230" s="23" t="n">
        <x:f t="shared" ref="J230:J237" si="26">IF(G230=0,0,I230/G230)</x:f>
        <x:v>0</x:v>
      </x:c>
      <x:c r="K230" s="24"/>
      <x:c r="L230" s="14"/>
      <x:c r="M230" s="22"/>
      <x:c r="N230" s="25" t="str">
        <x:f t="shared" ref="N230:N237" si="27">IF(O230="","",IF(O230="OK",IF(L230="No",0,IF($B$7="Margin",I230,G230)*$B$26*IF(K230="",1,K230) + M230) ,0))</x:f>
      </x:c>
      <x:c r="O230" t="str">
        <x:f>IF(COUNTA(A230:F230,H230,K230:M230)=0,"",IF(OR(A230="",B230="",D230="",E230="",H230=""),"MISSING INFO",IF(OR(NOT(ISNUMBER(E230)),NOT(ISNUMBER(F230)),NOT(ISNUMBER(H230)),AND(K230&lt;&gt;"",NOT(ISNUMBER(K230))),AND(M230&lt;&gt;"",NOT(ISNUMBER(M230)))), "CHECK INPUTS",IF(OR(E230&lt;=0,F230&lt;0,F230&gt;E230,H230&lt;0,H230&gt;E230-F230,AND(K230&lt;&gt;"",OR(K230&lt;0,K230&gt;1)),AND(M230&lt;&gt;"",M230&gt;0)), "CHECK INPUTS",IF(COUNTIF($D$38:$D$237,D230)&gt;1,"DUPLICATE ID",IF(AND(L230&lt;&gt;"",L230&lt;&gt;"Yes",L230&lt;&gt;"No"),"CHECK ELIGIBILITY",IF(L230="No","INELIGIBLE","OK")))))))</x:f>
      </x:c>
    </x:row>
    <x:row r="231">
      <x:c r="A231" s="14"/>
      <x:c r="B231" s="14"/>
      <x:c r="C231" s="14"/>
      <x:c r="D231" s="14"/>
      <x:c r="E231" s="22"/>
      <x:c r="F231" s="22"/>
      <x:c r="G231" s="18" t="n">
        <x:f t="shared" si="24">E231-F231</x:f>
        <x:v>0</x:v>
      </x:c>
      <x:c r="H231" s="22"/>
      <x:c r="I231" s="18" t="n">
        <x:f t="shared" si="25">G231-H231</x:f>
        <x:v>0</x:v>
      </x:c>
      <x:c r="J231" s="23" t="n">
        <x:f t="shared" si="26">IF(G231=0,0,I231/G231)</x:f>
        <x:v>0</x:v>
      </x:c>
      <x:c r="K231" s="24"/>
      <x:c r="L231" s="14"/>
      <x:c r="M231" s="22"/>
      <x:c r="N231" s="25" t="str">
        <x:f t="shared" si="27">IF(O231="","",IF(O231="OK",IF(L231="No",0,IF($B$7="Margin",I231,G231)*$B$26*IF(K231="",1,K231) + M231) ,0))</x:f>
      </x:c>
      <x:c r="O231" t="str">
        <x:f>IF(COUNTA(A231:F231,H231,K231:M231)=0,"",IF(OR(A231="",B231="",D231="",E231="",H231=""),"MISSING INFO",IF(OR(NOT(ISNUMBER(E231)),NOT(ISNUMBER(F231)),NOT(ISNUMBER(H231)),AND(K231&lt;&gt;"",NOT(ISNUMBER(K231))),AND(M231&lt;&gt;"",NOT(ISNUMBER(M231)))), "CHECK INPUTS",IF(OR(E231&lt;=0,F231&lt;0,F231&gt;E231,H231&lt;0,H231&gt;E231-F231,AND(K231&lt;&gt;"",OR(K231&lt;0,K231&gt;1)),AND(M231&lt;&gt;"",M231&gt;0)), "CHECK INPUTS",IF(COUNTIF($D$38:$D$237,D231)&gt;1,"DUPLICATE ID",IF(AND(L231&lt;&gt;"",L231&lt;&gt;"Yes",L231&lt;&gt;"No"),"CHECK ELIGIBILITY",IF(L231="No","INELIGIBLE","OK")))))))</x:f>
      </x:c>
    </x:row>
    <x:row r="232">
      <x:c r="A232" s="14"/>
      <x:c r="B232" s="14"/>
      <x:c r="C232" s="14"/>
      <x:c r="D232" s="14"/>
      <x:c r="E232" s="22"/>
      <x:c r="F232" s="22"/>
      <x:c r="G232" s="18" t="n">
        <x:f t="shared" si="24">E232-F232</x:f>
        <x:v>0</x:v>
      </x:c>
      <x:c r="H232" s="22"/>
      <x:c r="I232" s="18" t="n">
        <x:f t="shared" si="25">G232-H232</x:f>
        <x:v>0</x:v>
      </x:c>
      <x:c r="J232" s="23" t="n">
        <x:f t="shared" si="26">IF(G232=0,0,I232/G232)</x:f>
        <x:v>0</x:v>
      </x:c>
      <x:c r="K232" s="24"/>
      <x:c r="L232" s="14"/>
      <x:c r="M232" s="22"/>
      <x:c r="N232" s="25" t="str">
        <x:f t="shared" si="27">IF(O232="","",IF(O232="OK",IF(L232="No",0,IF($B$7="Margin",I232,G232)*$B$26*IF(K232="",1,K232) + M232) ,0))</x:f>
      </x:c>
      <x:c r="O232" t="str">
        <x:f>IF(COUNTA(A232:F232,H232,K232:M232)=0,"",IF(OR(A232="",B232="",D232="",E232="",H232=""),"MISSING INFO",IF(OR(NOT(ISNUMBER(E232)),NOT(ISNUMBER(F232)),NOT(ISNUMBER(H232)),AND(K232&lt;&gt;"",NOT(ISNUMBER(K232))),AND(M232&lt;&gt;"",NOT(ISNUMBER(M232)))), "CHECK INPUTS",IF(OR(E232&lt;=0,F232&lt;0,F232&gt;E232,H232&lt;0,H232&gt;E232-F232,AND(K232&lt;&gt;"",OR(K232&lt;0,K232&gt;1)),AND(M232&lt;&gt;"",M232&gt;0)), "CHECK INPUTS",IF(COUNTIF($D$38:$D$237,D232)&gt;1,"DUPLICATE ID",IF(AND(L232&lt;&gt;"",L232&lt;&gt;"Yes",L232&lt;&gt;"No"),"CHECK ELIGIBILITY",IF(L232="No","INELIGIBLE","OK")))))))</x:f>
      </x:c>
    </x:row>
    <x:row r="233">
      <x:c r="A233" s="14"/>
      <x:c r="B233" s="14"/>
      <x:c r="C233" s="14"/>
      <x:c r="D233" s="14"/>
      <x:c r="E233" s="22"/>
      <x:c r="F233" s="22"/>
      <x:c r="G233" s="18" t="n">
        <x:f t="shared" si="24">E233-F233</x:f>
        <x:v>0</x:v>
      </x:c>
      <x:c r="H233" s="22"/>
      <x:c r="I233" s="18" t="n">
        <x:f t="shared" si="25">G233-H233</x:f>
        <x:v>0</x:v>
      </x:c>
      <x:c r="J233" s="23" t="n">
        <x:f t="shared" si="26">IF(G233=0,0,I233/G233)</x:f>
        <x:v>0</x:v>
      </x:c>
      <x:c r="K233" s="24"/>
      <x:c r="L233" s="14"/>
      <x:c r="M233" s="22"/>
      <x:c r="N233" s="25" t="str">
        <x:f t="shared" si="27">IF(O233="","",IF(O233="OK",IF(L233="No",0,IF($B$7="Margin",I233,G233)*$B$26*IF(K233="",1,K233) + M233) ,0))</x:f>
      </x:c>
      <x:c r="O233" t="str">
        <x:f>IF(COUNTA(A233:F233,H233,K233:M233)=0,"",IF(OR(A233="",B233="",D233="",E233="",H233=""),"MISSING INFO",IF(OR(NOT(ISNUMBER(E233)),NOT(ISNUMBER(F233)),NOT(ISNUMBER(H233)),AND(K233&lt;&gt;"",NOT(ISNUMBER(K233))),AND(M233&lt;&gt;"",NOT(ISNUMBER(M233)))), "CHECK INPUTS",IF(OR(E233&lt;=0,F233&lt;0,F233&gt;E233,H233&lt;0,H233&gt;E233-F233,AND(K233&lt;&gt;"",OR(K233&lt;0,K233&gt;1)),AND(M233&lt;&gt;"",M233&gt;0)), "CHECK INPUTS",IF(COUNTIF($D$38:$D$237,D233)&gt;1,"DUPLICATE ID",IF(AND(L233&lt;&gt;"",L233&lt;&gt;"Yes",L233&lt;&gt;"No"),"CHECK ELIGIBILITY",IF(L233="No","INELIGIBLE","OK")))))))</x:f>
      </x:c>
    </x:row>
    <x:row r="234">
      <x:c r="A234" s="14"/>
      <x:c r="B234" s="14"/>
      <x:c r="C234" s="14"/>
      <x:c r="D234" s="14"/>
      <x:c r="E234" s="22"/>
      <x:c r="F234" s="22"/>
      <x:c r="G234" s="18" t="n">
        <x:f t="shared" si="24">E234-F234</x:f>
        <x:v>0</x:v>
      </x:c>
      <x:c r="H234" s="22"/>
      <x:c r="I234" s="18" t="n">
        <x:f t="shared" si="25">G234-H234</x:f>
        <x:v>0</x:v>
      </x:c>
      <x:c r="J234" s="23" t="n">
        <x:f t="shared" si="26">IF(G234=0,0,I234/G234)</x:f>
        <x:v>0</x:v>
      </x:c>
      <x:c r="K234" s="24"/>
      <x:c r="L234" s="14"/>
      <x:c r="M234" s="22"/>
      <x:c r="N234" s="25" t="str">
        <x:f t="shared" si="27">IF(O234="","",IF(O234="OK",IF(L234="No",0,IF($B$7="Margin",I234,G234)*$B$26*IF(K234="",1,K234) + M234) ,0))</x:f>
      </x:c>
      <x:c r="O234" t="str">
        <x:f>IF(COUNTA(A234:F234,H234,K234:M234)=0,"",IF(OR(A234="",B234="",D234="",E234="",H234=""),"MISSING INFO",IF(OR(NOT(ISNUMBER(E234)),NOT(ISNUMBER(F234)),NOT(ISNUMBER(H234)),AND(K234&lt;&gt;"",NOT(ISNUMBER(K234))),AND(M234&lt;&gt;"",NOT(ISNUMBER(M234)))), "CHECK INPUTS",IF(OR(E234&lt;=0,F234&lt;0,F234&gt;E234,H234&lt;0,H234&gt;E234-F234,AND(K234&lt;&gt;"",OR(K234&lt;0,K234&gt;1)),AND(M234&lt;&gt;"",M234&gt;0)), "CHECK INPUTS",IF(COUNTIF($D$38:$D$237,D234)&gt;1,"DUPLICATE ID",IF(AND(L234&lt;&gt;"",L234&lt;&gt;"Yes",L234&lt;&gt;"No"),"CHECK ELIGIBILITY",IF(L234="No","INELIGIBLE","OK")))))))</x:f>
      </x:c>
    </x:row>
    <x:row r="235">
      <x:c r="A235" s="14"/>
      <x:c r="B235" s="14"/>
      <x:c r="C235" s="14"/>
      <x:c r="D235" s="14"/>
      <x:c r="E235" s="22"/>
      <x:c r="F235" s="22"/>
      <x:c r="G235" s="18" t="n">
        <x:f t="shared" si="24">E235-F235</x:f>
        <x:v>0</x:v>
      </x:c>
      <x:c r="H235" s="22"/>
      <x:c r="I235" s="18" t="n">
        <x:f t="shared" si="25">G235-H235</x:f>
        <x:v>0</x:v>
      </x:c>
      <x:c r="J235" s="23" t="n">
        <x:f t="shared" si="26">IF(G235=0,0,I235/G235)</x:f>
        <x:v>0</x:v>
      </x:c>
      <x:c r="K235" s="24"/>
      <x:c r="L235" s="14"/>
      <x:c r="M235" s="22"/>
      <x:c r="N235" s="25" t="str">
        <x:f t="shared" si="27">IF(O235="","",IF(O235="OK",IF(L235="No",0,IF($B$7="Margin",I235,G235)*$B$26*IF(K235="",1,K235) + M235) ,0))</x:f>
      </x:c>
      <x:c r="O235" t="str">
        <x:f>IF(COUNTA(A235:F235,H235,K235:M235)=0,"",IF(OR(A235="",B235="",D235="",E235="",H235=""),"MISSING INFO",IF(OR(NOT(ISNUMBER(E235)),NOT(ISNUMBER(F235)),NOT(ISNUMBER(H235)),AND(K235&lt;&gt;"",NOT(ISNUMBER(K235))),AND(M235&lt;&gt;"",NOT(ISNUMBER(M235)))), "CHECK INPUTS",IF(OR(E235&lt;=0,F235&lt;0,F235&gt;E235,H235&lt;0,H235&gt;E235-F235,AND(K235&lt;&gt;"",OR(K235&lt;0,K235&gt;1)),AND(M235&lt;&gt;"",M235&gt;0)), "CHECK INPUTS",IF(COUNTIF($D$38:$D$237,D235)&gt;1,"DUPLICATE ID",IF(AND(L235&lt;&gt;"",L235&lt;&gt;"Yes",L235&lt;&gt;"No"),"CHECK ELIGIBILITY",IF(L235="No","INELIGIBLE","OK")))))))</x:f>
      </x:c>
    </x:row>
    <x:row r="236">
      <x:c r="A236" s="14"/>
      <x:c r="B236" s="14"/>
      <x:c r="C236" s="14"/>
      <x:c r="D236" s="14"/>
      <x:c r="E236" s="22"/>
      <x:c r="F236" s="22"/>
      <x:c r="G236" s="18" t="n">
        <x:f t="shared" si="24">E236-F236</x:f>
        <x:v>0</x:v>
      </x:c>
      <x:c r="H236" s="22"/>
      <x:c r="I236" s="18" t="n">
        <x:f t="shared" si="25">G236-H236</x:f>
        <x:v>0</x:v>
      </x:c>
      <x:c r="J236" s="23" t="n">
        <x:f t="shared" si="26">IF(G236=0,0,I236/G236)</x:f>
        <x:v>0</x:v>
      </x:c>
      <x:c r="K236" s="24"/>
      <x:c r="L236" s="14"/>
      <x:c r="M236" s="22"/>
      <x:c r="N236" s="25" t="str">
        <x:f t="shared" si="27">IF(O236="","",IF(O236="OK",IF(L236="No",0,IF($B$7="Margin",I236,G236)*$B$26*IF(K236="",1,K236) + M236) ,0))</x:f>
      </x:c>
      <x:c r="O236" t="str">
        <x:f>IF(COUNTA(A236:F236,H236,K236:M236)=0,"",IF(OR(A236="",B236="",D236="",E236="",H236=""),"MISSING INFO",IF(OR(NOT(ISNUMBER(E236)),NOT(ISNUMBER(F236)),NOT(ISNUMBER(H236)),AND(K236&lt;&gt;"",NOT(ISNUMBER(K236))),AND(M236&lt;&gt;"",NOT(ISNUMBER(M236)))), "CHECK INPUTS",IF(OR(E236&lt;=0,F236&lt;0,F236&gt;E236,H236&lt;0,H236&gt;E236-F236,AND(K236&lt;&gt;"",OR(K236&lt;0,K236&gt;1)),AND(M236&lt;&gt;"",M236&gt;0)), "CHECK INPUTS",IF(COUNTIF($D$38:$D$237,D236)&gt;1,"DUPLICATE ID",IF(AND(L236&lt;&gt;"",L236&lt;&gt;"Yes",L236&lt;&gt;"No"),"CHECK ELIGIBILITY",IF(L236="No","INELIGIBLE","OK")))))))</x:f>
      </x:c>
    </x:row>
    <x:row r="237">
      <x:c r="A237" s="14"/>
      <x:c r="B237" s="14"/>
      <x:c r="C237" s="14"/>
      <x:c r="D237" s="14"/>
      <x:c r="E237" s="22"/>
      <x:c r="F237" s="22"/>
      <x:c r="G237" s="18" t="n">
        <x:f t="shared" si="24">E237-F237</x:f>
        <x:v>0</x:v>
      </x:c>
      <x:c r="H237" s="22"/>
      <x:c r="I237" s="18" t="n">
        <x:f t="shared" si="25">G237-H237</x:f>
        <x:v>0</x:v>
      </x:c>
      <x:c r="J237" s="23" t="n">
        <x:f t="shared" si="26">IF(G237=0,0,I237/G237)</x:f>
        <x:v>0</x:v>
      </x:c>
      <x:c r="K237" s="24"/>
      <x:c r="L237" s="14"/>
      <x:c r="M237" s="22"/>
      <x:c r="N237" s="25" t="str">
        <x:f t="shared" si="27">IF(O237="","",IF(O237="OK",IF(L237="No",0,IF($B$7="Margin",I237,G237)*$B$26*IF(K237="",1,K237) + M237) ,0))</x:f>
      </x:c>
      <x:c r="O237" t="str">
        <x:f>IF(COUNTA(A237:F237,H237,K237:M237)=0,"",IF(OR(A237="",B237="",D237="",E237="",H237=""),"MISSING INFO",IF(OR(NOT(ISNUMBER(E237)),NOT(ISNUMBER(F237)),NOT(ISNUMBER(H237)),AND(K237&lt;&gt;"",NOT(ISNUMBER(K237))),AND(M237&lt;&gt;"",NOT(ISNUMBER(M237)))), "CHECK INPUTS",IF(OR(E237&lt;=0,F237&lt;0,F237&gt;E237,H237&lt;0,H237&gt;E237-F237,AND(K237&lt;&gt;"",OR(K237&lt;0,K237&gt;1)),AND(M237&lt;&gt;"",M237&gt;0)), "CHECK INPUTS",IF(COUNTIF($D$38:$D$237,D237)&gt;1,"DUPLICATE ID",IF(AND(L237&lt;&gt;"",L237&lt;&gt;"Yes",L237&lt;&gt;"No"),"CHECK ELIGIBILITY",IF(L237="No","INELIGIBLE","OK")))))))</x:f>
      </x:c>
    </x:row>
  </x:sheetData>
  <x:dataValidations count="4">
    <x:dataValidation type="list" sqref="B7">
      <x:formula1>"Margen,Ventas"</x:formula1>
    </x:dataValidation>
    <x:dataValidation type="list" allowBlank="1" sqref="L38 L39 L40 L41 L42 L43 L44 L45 L46 L47 L48 L49 L50 L51 L52 L53 L54 L55 L56 L57 L58 L59 L60 L61 L62 L63 L64 L65 L66 L67 L68 L69 L70 L71 L72 L73 L74 L75 L76 L77 L78 L79 L80 L81 L82 L83 L84 L85 L86 L87 L88 L89 L90 L91 L92 L93 L94 L95 L96 L97 L98 L99 L100 L101 L102 L103 L104 L105 L106 L107 L108 L109 L110 L111 L112 L113 L114 L115 L116 L117 L118 L119 L120 L121 L122 L123 L124 L125 L126 L127 L128 L129 L130 L131 L132 L133 L134 L135 L136 L137 L138 L139 L140 L141 L142 L143 L144 L145 L146 L147 L148 L149 L150 L151 L152 L153 L154 L155 L156 L157 L158 L159 L160 L161 L162 L163 L164 L165 L166 L167 L168 L169 L170 L171 L172 L173 L174 L175 L176 L177 L178 L179 L180 L181 L182 L183 L184 L185 L186 L187 L188 L189 L190 L191 L192 L193 L194 L195 L196 L197 L198 L199 L200 L201 L202 L203 L204 L205 L206 L207 L208 L209 L210 L211 L212 L213 L214 L215 L216 L217 L218 L219 L220 L221 L222 L223 L224 L225 L226 L227 L228 L229 L230 L231 L232 L233 L234 L235 L236 L237">
      <x:formula1>"Sí,No"</x:formula1>
    </x:dataValidation>
    <x:dataValidation type="decimal" operator="between" sqref="K38:K237">
      <x:formula1>0</x:formula1>
      <x:formula2>1</x:formula2>
    </x:dataValidation>
    <x:dataValidation type="list" sqref="L38:L237">
      <x:formula1>"Yes,No"</x:formula1>
    </x:dataValidation>
  </x:dataValidations>
  <x:pageMargins left="0.7" right="0.7" top="0.75" bottom="0.75" header="0.3" footer="0.3"/>
  <x:drawing xmlns:r="http://schemas.openxmlformats.org/officeDocument/2006/relationships" r:id="R2e20fde116c944a1"/>
</x:worksheet>
</file>