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7AC3177D-DFEC-42E7-9471-D843C8409C3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. Instrucciones" sheetId="1" r:id="rId1"/>
    <sheet name="2. Glosario" sheetId="2" r:id="rId2"/>
    <sheet name="3. Calculadora NOF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2" i="3" l="1"/>
  <c r="B32" i="3"/>
  <c r="A32" i="3"/>
  <c r="B31" i="3"/>
  <c r="A31" i="3"/>
  <c r="B30" i="3"/>
  <c r="A30" i="3"/>
  <c r="E29" i="3"/>
  <c r="B29" i="3"/>
  <c r="A29" i="3"/>
  <c r="B28" i="3"/>
  <c r="A28" i="3"/>
  <c r="B27" i="3"/>
  <c r="A27" i="3"/>
  <c r="F14" i="3"/>
  <c r="E14" i="3"/>
  <c r="E18" i="3" s="1"/>
  <c r="D14" i="3"/>
  <c r="C14" i="3"/>
  <c r="F29" i="3" l="1"/>
  <c r="G29" i="3" s="1"/>
  <c r="C28" i="3"/>
  <c r="D28" i="3" s="1"/>
  <c r="E22" i="3"/>
  <c r="C17" i="3"/>
  <c r="C19" i="3" s="1"/>
  <c r="A22" i="3" s="1"/>
  <c r="E28" i="3"/>
  <c r="C30" i="3"/>
  <c r="D30" i="3" s="1"/>
  <c r="B36" i="3"/>
  <c r="E17" i="3"/>
  <c r="E19" i="3" s="1"/>
  <c r="E33" i="3" s="1"/>
  <c r="E30" i="3"/>
  <c r="C32" i="3"/>
  <c r="D32" i="3" s="1"/>
  <c r="C18" i="3"/>
  <c r="C27" i="3"/>
  <c r="D27" i="3" s="1"/>
  <c r="D17" i="3"/>
  <c r="D19" i="3" s="1"/>
  <c r="D18" i="3"/>
  <c r="E27" i="3"/>
  <c r="C29" i="3"/>
  <c r="D29" i="3" s="1"/>
  <c r="F32" i="3"/>
  <c r="G32" i="3" s="1"/>
  <c r="C31" i="3"/>
  <c r="D31" i="3" s="1"/>
  <c r="E31" i="3"/>
  <c r="B37" i="3" l="1"/>
  <c r="G22" i="3"/>
  <c r="C22" i="3"/>
  <c r="F27" i="3"/>
  <c r="F33" i="3" s="1"/>
  <c r="G33" i="3" s="1"/>
  <c r="F31" i="3"/>
  <c r="G31" i="3" s="1"/>
  <c r="B38" i="3"/>
  <c r="C33" i="3"/>
  <c r="D33" i="3" s="1"/>
  <c r="G30" i="3"/>
  <c r="F30" i="3"/>
  <c r="F28" i="3"/>
  <c r="G28" i="3"/>
  <c r="G27" i="3" l="1"/>
</calcChain>
</file>

<file path=xl/sharedStrings.xml><?xml version="1.0" encoding="utf-8"?>
<sst xmlns="http://schemas.openxmlformats.org/spreadsheetml/2006/main" count="227" uniqueCount="193">
  <si>
    <t>PLANTILLA PARA CALCULAR Y PROYECTAR LAS NOF</t>
  </si>
  <si>
    <t>Guía rápida para calcular las Necesidades Operativas de Fondos, comparar períodos y estimar cuánto dinero adicional puede absorber la operación.</t>
  </si>
  <si>
    <t>1. ¿Para qué sirve esta plantilla?</t>
  </si>
  <si>
    <t>Esta plantilla permite convertir la fórmula de las NOF en un cálculo práctico. Podrás registrar un período anterior, tu situación actual y un escenario proyectado; comparar cómo cambian inventarios, cuentas por cobrar y proveedores; y estimar si el crecimiento podría exigir más recursos para sostener la operación.</t>
  </si>
  <si>
    <t>2. Antes de empezar</t>
  </si>
  <si>
    <t>• La plantilla incluye un ejemplo completo de un ecommerce. No agregues hojas ni fórmulas para usarla.</t>
  </si>
  <si>
    <t>• En la hoja “3. Calculadora NOF”, borra únicamente los valores de ejemplo de las celdas amarillas y sustitúyelos por los datos de tu negocio.</t>
  </si>
  <si>
    <t>• Usa valores del mismo corte o período para cada columna. Por ejemplo: cierre de junio, cierre de julio y escenario de agosto.</t>
  </si>
  <si>
    <t>• Completa todas las celdas amarillas con números iguales o mayores que 0. Si una partida no aplica, registra 0. Una celda vacía muestra “FALTA INFORMACIÓN”; texto o valores negativos muestran “REVISAR”.</t>
  </si>
  <si>
    <t>• No incluyas préstamos bancarios ni otras deudas financieras dentro de los pasivos operativos.</t>
  </si>
  <si>
    <t>• No registres todo el efectivo disponible. Incluye solo una caja mínima operativa si realmente es necesaria para el funcionamiento diario.</t>
  </si>
  <si>
    <t>3. Cómo usarla paso a paso</t>
  </si>
  <si>
    <t>Paso 1</t>
  </si>
  <si>
    <t>Abre la hoja “3. Calculadora NOF” y ubica la sección “Captura de datos”.</t>
  </si>
  <si>
    <t>Paso 2</t>
  </si>
  <si>
    <t>Reemplaza los datos amarillos del ejemplo por tus valores Anterior, Actual y Proyectado.</t>
  </si>
  <si>
    <t>Paso 3</t>
  </si>
  <si>
    <t>Revisa primero la fila “Estado de datos”. Solo interpreta resultados cuando Anterior, Actual y Proyectado indiquen “OK”.</t>
  </si>
  <si>
    <t>Paso 4</t>
  </si>
  <si>
    <t>Consulta “Análisis de variación” para identificar qué partidas están aumentando o reduciendo las NOF.</t>
  </si>
  <si>
    <t>Paso 5</t>
  </si>
  <si>
    <t>Lee la sección “Lectura rápida” para interpretar la situación actual y el escenario proyectado.</t>
  </si>
  <si>
    <t>4. Cómo interpretar los resultados</t>
  </si>
  <si>
    <t>NOF positiva</t>
  </si>
  <si>
    <t>La operación mantiene más recursos comprometidos en activos operativos que financiamiento espontáneo recibido de proveedores y otros pasivos operativos.</t>
  </si>
  <si>
    <t>NOF negativa</t>
  </si>
  <si>
    <t>Los pasivos operativos financian más recursos que los activos operativos comprometidos. Revisa la causa antes de asumir que siempre es favorable.</t>
  </si>
  <si>
    <t>NOF creciente</t>
  </si>
  <si>
    <t>La operación está absorbiendo más dinero. Revisa si el aumento proviene de inventario, cuentas por cobrar o menor financiamiento de proveedores.</t>
  </si>
  <si>
    <t>NOF proyectada mayor</t>
  </si>
  <si>
    <t>El escenario futuro podría requerir financiamiento adicional o más recursos propios para sostener la operación.</t>
  </si>
  <si>
    <t>NOF proyectada menor</t>
  </si>
  <si>
    <t>El escenario futuro podría liberar recursos si se mantiene el nivel de actividad previsto.</t>
  </si>
  <si>
    <t>5. Código visual</t>
  </si>
  <si>
    <t>Color</t>
  </si>
  <si>
    <t>Significado</t>
  </si>
  <si>
    <t>Fondo amarillo + texto azul</t>
  </si>
  <si>
    <t>Dato que el usuario puede reemplazar.</t>
  </si>
  <si>
    <t>Fondo blanco + texto negro</t>
  </si>
  <si>
    <t>Fórmula o cálculo automático. No modificar.</t>
  </si>
  <si>
    <t>Azul marino + texto blanco</t>
  </si>
  <si>
    <t>Título, sección o encabezado.</t>
  </si>
  <si>
    <t>Estado de datos</t>
  </si>
  <si>
    <t>OK = datos completos y válidos. FALTA INFORMACIÓN = hay una celda amarilla vacía. REVISAR = hay texto, un valor negativo u otro dato no numérico en la captura.</t>
  </si>
  <si>
    <t>6. Alcance de la plantilla</t>
  </si>
  <si>
    <t>Esta es una herramienta básica–intermedia para gestión. Ayuda a calcular, comparar y proyectar las NOF, pero no sustituye un presupuesto de tesorería, un flujo de caja completo, una proyección financiera integral ni el análisis de las condiciones de un crédito.</t>
  </si>
  <si>
    <t>GLOSARIO DE LA PLANTILLA NOF</t>
  </si>
  <si>
    <t>Definiciones simples de todos los conceptos utilizados en la plantilla.</t>
  </si>
  <si>
    <t>Término</t>
  </si>
  <si>
    <t>Definición simple</t>
  </si>
  <si>
    <t>Cómo se usa en la plantilla</t>
  </si>
  <si>
    <t>Ejemplo / criterio</t>
  </si>
  <si>
    <t>Necesidades Operativas de Fondos (NOF)</t>
  </si>
  <si>
    <t>Recursos netos que la operación necesita mantener comprometidos.</t>
  </si>
  <si>
    <t>Resultado principal de la plantilla.</t>
  </si>
  <si>
    <t>Activos operativos − pasivos operativos.</t>
  </si>
  <si>
    <t>Activo operativo</t>
  </si>
  <si>
    <t>Recurso corriente necesario para vender, producir o prestar servicios.</t>
  </si>
  <si>
    <t>Se suma para calcular las NOF.</t>
  </si>
  <si>
    <t>Inventario o cuentas por cobrar.</t>
  </si>
  <si>
    <t>Pasivo operativo</t>
  </si>
  <si>
    <t>Obligación que surge del funcionamiento normal del negocio.</t>
  </si>
  <si>
    <t>Se resta para calcular las NOF.</t>
  </si>
  <si>
    <t>Proveedores u otros gastos operativos por pagar.</t>
  </si>
  <si>
    <t>Cuentas por cobrar</t>
  </si>
  <si>
    <t>Ventas ya realizadas que los clientes todavía no han pagado.</t>
  </si>
  <si>
    <t>Activo operativo editable.</t>
  </si>
  <si>
    <t>Facturas pendientes de cobro.</t>
  </si>
  <si>
    <t>Inventario</t>
  </si>
  <si>
    <t>Mercancías, productos o materiales que permanecen en el negocio antes de venderse o utilizarse.</t>
  </si>
  <si>
    <t>Existencias al cierre del período.</t>
  </si>
  <si>
    <t>Caja mínima operativa</t>
  </si>
  <si>
    <t>Efectivo mínimo indispensable para atender pagos normales del día a día.</t>
  </si>
  <si>
    <t>Activo operativo opcional.</t>
  </si>
  <si>
    <t>No equivale a todo el saldo bancario.</t>
  </si>
  <si>
    <t>Otros activos operativos</t>
  </si>
  <si>
    <t>Otros recursos corrientes vinculados directamente con la operación.</t>
  </si>
  <si>
    <t>Activo operativo editable cuando aplique.</t>
  </si>
  <si>
    <t>Anticipos operativos u otras partidas similares.</t>
  </si>
  <si>
    <t>Cuentas por pagar a proveedores</t>
  </si>
  <si>
    <t>Compras o servicios recibidos que todavía no se han pagado.</t>
  </si>
  <si>
    <t>Pasivo operativo editable.</t>
  </si>
  <si>
    <t>Facturas pendientes con proveedores.</t>
  </si>
  <si>
    <t>Otros pasivos operativos</t>
  </si>
  <si>
    <t>Otras obligaciones corrientes originadas por la operación.</t>
  </si>
  <si>
    <t>Pasivo operativo editable cuando aplique.</t>
  </si>
  <si>
    <t>Gastos operativos acumulados.</t>
  </si>
  <si>
    <t>Financiamiento espontáneo</t>
  </si>
  <si>
    <t>Financiamiento que aparece naturalmente por los plazos de pago de la operación.</t>
  </si>
  <si>
    <t>Ayuda a reducir la necesidad neta de fondos.</t>
  </si>
  <si>
    <t>Crédito concedido por proveedores.</t>
  </si>
  <si>
    <t>Período anterior</t>
  </si>
  <si>
    <t>Corte utilizado como base de comparación.</t>
  </si>
  <si>
    <t>Primera columna de captura.</t>
  </si>
  <si>
    <t>Mes anterior o cierre previo.</t>
  </si>
  <si>
    <t>Período actual</t>
  </si>
  <si>
    <t>Situación real que quieres analizar hoy.</t>
  </si>
  <si>
    <t>Segunda columna de captura.</t>
  </si>
  <si>
    <t>Último cierre disponible.</t>
  </si>
  <si>
    <t>Escenario proyectado</t>
  </si>
  <si>
    <t>Estimación futura basada en lo que esperas que ocurra.</t>
  </si>
  <si>
    <t>Tercera columna de captura.</t>
  </si>
  <si>
    <t>Próximo mes, temporada alta o crecimiento previsto.</t>
  </si>
  <si>
    <t>Variación de NOF</t>
  </si>
  <si>
    <t>Cambio de las NOF entre dos períodos.</t>
  </si>
  <si>
    <t>Permite saber si la operación absorbe o libera más recursos.</t>
  </si>
  <si>
    <t>NOF actual − NOF anterior.</t>
  </si>
  <si>
    <t>Financiamiento adicional</t>
  </si>
  <si>
    <t>Recursos adicionales que podrían requerirse cuando las NOF proyectadas superan las actuales.</t>
  </si>
  <si>
    <t>Se identifica en la lectura del escenario proyectado.</t>
  </si>
  <si>
    <t>NOF proyectada − NOF actual, cuando el resultado es positivo.</t>
  </si>
  <si>
    <t>Impacto sobre NOF</t>
  </si>
  <si>
    <t>Efecto de una variación de una partida sobre la necesidad total de fondos.</t>
  </si>
  <si>
    <t>Se muestra en el análisis de variación.</t>
  </si>
  <si>
    <t>Más inventario aumenta NOF; más proveedores la reduce.</t>
  </si>
  <si>
    <t>Los activos operativos superan a los pasivos operativos.</t>
  </si>
  <si>
    <t>Indica recursos netos comprometidos en la operación.</t>
  </si>
  <si>
    <t>Puede ser normal en negocios con inventario o ventas a crédito.</t>
  </si>
  <si>
    <t>Los pasivos operativos superan a los activos operativos.</t>
  </si>
  <si>
    <t>Indica que el financiamiento operativo supera los recursos comprometidos.</t>
  </si>
  <si>
    <t>Debe analizarse la causa; no siempre es favorable.</t>
  </si>
  <si>
    <t>Capital de trabajo</t>
  </si>
  <si>
    <t>Diferencia general entre activos corrientes y pasivos corrientes.</t>
  </si>
  <si>
    <t>Concepto relacionado, pero no es el cálculo principal de esta plantilla.</t>
  </si>
  <si>
    <t>Incluye una visión corriente más amplia.</t>
  </si>
  <si>
    <t>Ciclo de conversión de efectivo</t>
  </si>
  <si>
    <t>Tiempo que tarda el dinero invertido en la operación en regresar a caja.</t>
  </si>
  <si>
    <t>Concepto complementario a las NOF.</t>
  </si>
  <si>
    <t>Las NOF miden dinero; el ciclo mide tiempo.</t>
  </si>
  <si>
    <t>Control que verifica si la captura está completa y contiene valores numéricos no negativos.</t>
  </si>
  <si>
    <t>Aparece debajo de la captura para cada período.</t>
  </si>
  <si>
    <t>Debe indicar OK antes de interpretar los resultados.</t>
  </si>
  <si>
    <t>OK</t>
  </si>
  <si>
    <t>La columna contiene los seis datos requeridos y todos son numéricos y no negativos.</t>
  </si>
  <si>
    <t>Habilita los resultados y comparaciones del período.</t>
  </si>
  <si>
    <t>0 es válido cuando una partida no aplica.</t>
  </si>
  <si>
    <t>FALTA INFORMACIÓN</t>
  </si>
  <si>
    <t>Existe al menos una celda de captura vacía.</t>
  </si>
  <si>
    <t>Bloquea el cálculo visible del período hasta completar los datos.</t>
  </si>
  <si>
    <t>Completa la celda o registra 0 si no aplica.</t>
  </si>
  <si>
    <t>REVISAR</t>
  </si>
  <si>
    <t>Existe texto, un valor negativo u otro contenido no numérico en la captura.</t>
  </si>
  <si>
    <t>Bloquea el cálculo visible para evitar resultados engañosos.</t>
  </si>
  <si>
    <t>Corrige la celda amarilla marcada antes de continuar.</t>
  </si>
  <si>
    <t>CALCULADORA DE NECESIDADES OPERATIVAS DE FONDOS (NOF)</t>
  </si>
  <si>
    <t>Ejemplo incluido: ecommerce. Sustituye únicamente los valores amarillos por los datos de tu negocio.</t>
  </si>
  <si>
    <t>1. Captura de datos</t>
  </si>
  <si>
    <t>Partida</t>
  </si>
  <si>
    <t>Tipo</t>
  </si>
  <si>
    <t>Anterior ($)</t>
  </si>
  <si>
    <t>Actual ($)</t>
  </si>
  <si>
    <t>Proyectado ($)</t>
  </si>
  <si>
    <t>Guía de captura</t>
  </si>
  <si>
    <t>Editable</t>
  </si>
  <si>
    <t>Nota</t>
  </si>
  <si>
    <t>Ventas realizadas y aún no cobradas.</t>
  </si>
  <si>
    <t>Sí</t>
  </si>
  <si>
    <t>Usa el saldo del corte.</t>
  </si>
  <si>
    <t>Mercancías o materiales disponibles.</t>
  </si>
  <si>
    <t>Usa el valor del inventario al cierre.</t>
  </si>
  <si>
    <t>Solo el efectivo mínimo necesario para operar.</t>
  </si>
  <si>
    <t>No incluyas todo el saldo bancario.</t>
  </si>
  <si>
    <t>Otros activos corrientes ligados a la operación.</t>
  </si>
  <si>
    <t>Déjalo en 0 si no aplica.</t>
  </si>
  <si>
    <t>Facturas pendientes por compras o servicios operativos.</t>
  </si>
  <si>
    <t>Registra el valor como positivo.</t>
  </si>
  <si>
    <t>Otras obligaciones corrientes de operación.</t>
  </si>
  <si>
    <t>2. Resultado automático</t>
  </si>
  <si>
    <t>Indicador</t>
  </si>
  <si>
    <t>Criterio</t>
  </si>
  <si>
    <t>Total activos operativos</t>
  </si>
  <si>
    <t>Suma de cuentas por cobrar, inventario, caja mínima y otros activos.</t>
  </si>
  <si>
    <t>Total pasivos operativos</t>
  </si>
  <si>
    <t>Suma de proveedores y otros pasivos operativos.</t>
  </si>
  <si>
    <t>NOF</t>
  </si>
  <si>
    <t>NOF anterior</t>
  </si>
  <si>
    <t>NOF actual</t>
  </si>
  <si>
    <t>NOF proyectada</t>
  </si>
  <si>
    <t>Variación proyectada</t>
  </si>
  <si>
    <t>3. Análisis de variación: qué está moviendo las NOF</t>
  </si>
  <si>
    <t>Cambio Actual vs Anterior ($)</t>
  </si>
  <si>
    <t>Impacto en NOF ($)</t>
  </si>
  <si>
    <t>Cambio Proyectado vs Actual ($)</t>
  </si>
  <si>
    <t>Impacto proyectado en NOF ($)</t>
  </si>
  <si>
    <t>Lectura</t>
  </si>
  <si>
    <t>Cambio total de NOF</t>
  </si>
  <si>
    <t>Debe coincidir con la variación calculada entre períodos.</t>
  </si>
  <si>
    <t>4. Lectura rápida</t>
  </si>
  <si>
    <t>Situación actual</t>
  </si>
  <si>
    <t>Cambio frente al período anterior</t>
  </si>
  <si>
    <t>IMPORTANTE: sustituye solo las celdas amarillas. Ingresa números iguales o mayores que 0 y escribe 0 si una partida no aplica. No interpretes resultados hasta que el Estado de datos muestre OK. Las celdas blancas contienen fórmulas y no deben modificarse.</t>
  </si>
  <si>
    <r>
      <rPr>
        <b/>
        <sz val="11"/>
        <color rgb="FFFFC000"/>
        <rFont val="Carlito"/>
      </rPr>
      <t>¿Quieres llevar este análisis un paso más allá?</t>
    </r>
    <r>
      <rPr>
        <sz val="11"/>
        <color theme="0"/>
        <rFont val="Carlito"/>
      </rPr>
      <t xml:space="preserve">
</t>
    </r>
    <r>
      <rPr>
        <b/>
        <sz val="11"/>
        <color theme="0"/>
        <rFont val="Carlito"/>
      </rPr>
      <t>Conoce los Sistemas Premium de InfoExperiencia: recursos prácticos diseñados para ayudarte a profundizar tus análisis, organizar mejor tu negocio y tomar decisiones con mayor claridad.</t>
    </r>
  </si>
  <si>
    <t>https://infoexperiencia.com/sistemas-premium/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</si>
</sst>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;[Red]\(\$#,##0\);\-"/>
  </numFmts>
  <fonts count="20">
    <font>
      <sz val="11"/>
      <name val="Carlito"/>
    </font>
    <font>
      <b/>
      <sz val="18"/>
      <color rgb="FFFFFFFF"/>
      <name val="Carlito"/>
    </font>
    <font>
      <i/>
      <sz val="10"/>
      <color rgb="FF0B1F3A"/>
      <name val="Carlito"/>
    </font>
    <font>
      <b/>
      <sz val="12"/>
      <color rgb="FFFFFFFF"/>
      <name val="Carlito"/>
    </font>
    <font>
      <sz val="10"/>
      <color rgb="FF111827"/>
      <name val="Carlito"/>
    </font>
    <font>
      <b/>
      <sz val="11"/>
      <color rgb="FF0B1F3A"/>
      <name val="Carlito"/>
    </font>
    <font>
      <b/>
      <sz val="11"/>
      <color rgb="FFFFFFFF"/>
      <name val="Carlito"/>
    </font>
    <font>
      <sz val="11"/>
      <color rgb="FF0000FF"/>
      <name val="Carlito"/>
    </font>
    <font>
      <sz val="11"/>
      <color rgb="FF111827"/>
      <name val="Carlito"/>
    </font>
    <font>
      <sz val="11"/>
      <color rgb="FFFFFFFF"/>
      <name val="Carlito"/>
    </font>
    <font>
      <sz val="9"/>
      <color rgb="FF5B6472"/>
      <name val="Carlito"/>
    </font>
    <font>
      <b/>
      <sz val="11"/>
      <color rgb="FF111827"/>
      <name val="Carlito"/>
    </font>
    <font>
      <b/>
      <sz val="10"/>
      <color rgb="FFFFFFFF"/>
      <name val="Carlito"/>
    </font>
    <font>
      <b/>
      <sz val="16"/>
      <color rgb="FF111827"/>
      <name val="Carlito"/>
    </font>
    <font>
      <b/>
      <sz val="9"/>
      <color rgb="FF0B1F3A"/>
      <name val="Carlito"/>
    </font>
    <font>
      <u/>
      <sz val="11"/>
      <color theme="10"/>
      <name val="Carlito"/>
    </font>
    <font>
      <sz val="11"/>
      <color theme="0"/>
      <name val="Carlito"/>
    </font>
    <font>
      <b/>
      <sz val="11"/>
      <color rgb="FFFFC000"/>
      <name val="Carlito"/>
    </font>
    <font>
      <b/>
      <sz val="11"/>
      <color theme="0"/>
      <name val="Carlito"/>
    </font>
    <font>
      <b/>
      <u/>
      <sz val="13"/>
      <color theme="10"/>
      <name val="Carlito"/>
    </font>
  </fonts>
  <fills count="10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AF0F6"/>
        <bgColor indexed="64"/>
      </patternFill>
    </fill>
    <fill>
      <patternFill patternType="solid">
        <fgColor rgb="FF17375E"/>
        <bgColor indexed="64"/>
      </patternFill>
    </fill>
    <fill>
      <patternFill patternType="solid">
        <fgColor rgb="FFFFF4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7F8FA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49">
    <xf numFmtId="0" fontId="0" fillId="0" borderId="0" xfId="0"/>
    <xf numFmtId="0" fontId="1" fillId="2" borderId="0" xfId="0" applyFont="1" applyFill="1" applyAlignment="1">
      <alignment vertical="center"/>
    </xf>
    <xf numFmtId="0" fontId="0" fillId="3" borderId="0" xfId="0" applyFill="1"/>
    <xf numFmtId="0" fontId="2" fillId="4" borderId="0" xfId="0" applyFont="1" applyFill="1" applyAlignment="1">
      <alignment vertical="center" wrapText="1"/>
    </xf>
    <xf numFmtId="0" fontId="0" fillId="3" borderId="0" xfId="0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3" borderId="0" xfId="0" applyFont="1" applyFill="1" applyAlignment="1">
      <alignment vertical="center" wrapText="1"/>
    </xf>
    <xf numFmtId="0" fontId="5" fillId="4" borderId="0" xfId="0" applyFont="1" applyFill="1" applyAlignment="1">
      <alignment vertical="center"/>
    </xf>
    <xf numFmtId="0" fontId="0" fillId="3" borderId="0" xfId="0" applyFill="1" applyAlignment="1">
      <alignment vertical="center" wrapText="1"/>
    </xf>
    <xf numFmtId="0" fontId="6" fillId="5" borderId="0" xfId="0" applyFont="1" applyFill="1" applyAlignment="1">
      <alignment vertical="center"/>
    </xf>
    <xf numFmtId="0" fontId="6" fillId="5" borderId="0" xfId="0" applyFont="1" applyFill="1" applyAlignment="1">
      <alignment vertical="center" wrapText="1"/>
    </xf>
    <xf numFmtId="0" fontId="7" fillId="6" borderId="0" xfId="0" applyFont="1" applyFill="1" applyAlignment="1">
      <alignment vertical="center"/>
    </xf>
    <xf numFmtId="0" fontId="8" fillId="7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10" fillId="3" borderId="0" xfId="0" applyFont="1" applyFill="1" applyAlignment="1">
      <alignment vertical="center" wrapText="1"/>
    </xf>
    <xf numFmtId="0" fontId="16" fillId="8" borderId="1" xfId="0" applyFont="1" applyFill="1" applyBorder="1" applyAlignment="1">
      <alignment horizontal="center" vertical="center" wrapText="1"/>
    </xf>
    <xf numFmtId="0" fontId="16" fillId="8" borderId="2" xfId="0" applyFont="1" applyFill="1" applyBorder="1" applyAlignment="1">
      <alignment horizontal="center" vertical="center" wrapText="1"/>
    </xf>
    <xf numFmtId="0" fontId="16" fillId="8" borderId="3" xfId="0" applyFont="1" applyFill="1" applyBorder="1" applyAlignment="1">
      <alignment horizontal="center" vertical="center" wrapText="1"/>
    </xf>
    <xf numFmtId="0" fontId="16" fillId="8" borderId="4" xfId="0" applyFont="1" applyFill="1" applyBorder="1" applyAlignment="1">
      <alignment horizontal="center" vertical="center" wrapText="1"/>
    </xf>
    <xf numFmtId="0" fontId="16" fillId="8" borderId="5" xfId="0" applyFont="1" applyFill="1" applyBorder="1" applyAlignment="1">
      <alignment horizontal="center" vertical="center" wrapText="1"/>
    </xf>
    <xf numFmtId="0" fontId="16" fillId="8" borderId="6" xfId="0" applyFont="1" applyFill="1" applyBorder="1" applyAlignment="1">
      <alignment horizontal="center" vertical="center" wrapText="1"/>
    </xf>
    <xf numFmtId="0" fontId="19" fillId="3" borderId="7" xfId="1" applyFont="1" applyFill="1" applyBorder="1" applyAlignment="1">
      <alignment horizontal="center" vertical="center"/>
    </xf>
    <xf numFmtId="0" fontId="19" fillId="3" borderId="8" xfId="1" applyFont="1" applyFill="1" applyBorder="1" applyAlignment="1">
      <alignment horizontal="center" vertical="center"/>
    </xf>
    <xf numFmtId="0" fontId="6" fillId="2" borderId="0" xfId="0" applyFont="1" applyFill="1"/>
    <xf numFmtId="0" fontId="5" fillId="4" borderId="0" xfId="0" applyFont="1" applyFill="1" applyAlignment="1">
      <alignment wrapText="1"/>
    </xf>
    <xf numFmtId="0" fontId="0" fillId="3" borderId="0" xfId="0" applyFill="1" applyAlignment="1">
      <alignment wrapText="1"/>
    </xf>
    <xf numFmtId="0" fontId="1" fillId="2" borderId="0" xfId="0" applyFont="1" applyFill="1" applyAlignment="1" applyProtection="1">
      <alignment vertical="center"/>
      <protection locked="0"/>
    </xf>
    <xf numFmtId="0" fontId="2" fillId="4" borderId="0" xfId="0" applyFont="1" applyFill="1" applyAlignment="1" applyProtection="1">
      <alignment vertical="center" wrapText="1"/>
      <protection locked="0"/>
    </xf>
    <xf numFmtId="0" fontId="0" fillId="3" borderId="0" xfId="0" applyFill="1" applyAlignment="1" applyProtection="1">
      <alignment vertical="center"/>
      <protection locked="0"/>
    </xf>
    <xf numFmtId="0" fontId="3" fillId="2" borderId="0" xfId="0" applyFont="1" applyFill="1" applyAlignment="1" applyProtection="1">
      <alignment vertical="center"/>
      <protection locked="0"/>
    </xf>
    <xf numFmtId="0" fontId="6" fillId="5" borderId="0" xfId="0" applyFont="1" applyFill="1" applyAlignment="1" applyProtection="1">
      <alignment vertical="center"/>
      <protection locked="0"/>
    </xf>
    <xf numFmtId="0" fontId="0" fillId="3" borderId="0" xfId="0" applyFill="1" applyAlignment="1" applyProtection="1">
      <alignment vertical="center" wrapText="1"/>
      <protection locked="0"/>
    </xf>
    <xf numFmtId="164" fontId="7" fillId="6" borderId="0" xfId="0" applyNumberFormat="1" applyFont="1" applyFill="1" applyAlignment="1" applyProtection="1">
      <alignment vertical="center" wrapText="1"/>
      <protection locked="0"/>
    </xf>
    <xf numFmtId="0" fontId="5" fillId="4" borderId="0" xfId="0" applyFont="1" applyFill="1" applyAlignment="1" applyProtection="1">
      <alignment vertical="center" wrapText="1"/>
      <protection locked="0"/>
    </xf>
    <xf numFmtId="0" fontId="5" fillId="4" borderId="0" xfId="0" applyFont="1" applyFill="1" applyAlignment="1" applyProtection="1">
      <alignment horizontal="left" vertical="center"/>
      <protection locked="0"/>
    </xf>
    <xf numFmtId="0" fontId="11" fillId="3" borderId="0" xfId="0" applyFont="1" applyFill="1" applyAlignment="1" applyProtection="1">
      <alignment horizontal="center" vertical="center"/>
      <protection locked="0"/>
    </xf>
    <xf numFmtId="0" fontId="5" fillId="3" borderId="0" xfId="0" applyFont="1" applyFill="1" applyAlignment="1" applyProtection="1">
      <alignment vertical="center" wrapText="1"/>
      <protection locked="0"/>
    </xf>
    <xf numFmtId="164" fontId="8" fillId="3" borderId="0" xfId="0" applyNumberFormat="1" applyFont="1" applyFill="1" applyAlignment="1" applyProtection="1">
      <alignment vertical="center"/>
      <protection locked="0"/>
    </xf>
    <xf numFmtId="0" fontId="5" fillId="4" borderId="0" xfId="0" applyFont="1" applyFill="1" applyAlignment="1" applyProtection="1">
      <alignment vertical="center"/>
      <protection locked="0"/>
    </xf>
    <xf numFmtId="164" fontId="11" fillId="4" borderId="0" xfId="0" applyNumberFormat="1" applyFont="1" applyFill="1" applyAlignment="1" applyProtection="1">
      <alignment vertical="center"/>
      <protection locked="0"/>
    </xf>
    <xf numFmtId="0" fontId="12" fillId="2" borderId="0" xfId="0" applyFont="1" applyFill="1" applyAlignment="1" applyProtection="1">
      <alignment horizontal="center" vertical="center"/>
      <protection locked="0"/>
    </xf>
    <xf numFmtId="164" fontId="13" fillId="7" borderId="0" xfId="0" applyNumberFormat="1" applyFont="1" applyFill="1" applyAlignment="1" applyProtection="1">
      <alignment horizontal="center" vertical="center"/>
      <protection locked="0"/>
    </xf>
    <xf numFmtId="0" fontId="6" fillId="5" borderId="0" xfId="0" applyFont="1" applyFill="1" applyAlignment="1" applyProtection="1">
      <alignment vertical="center" wrapText="1"/>
      <protection locked="0"/>
    </xf>
    <xf numFmtId="164" fontId="0" fillId="3" borderId="0" xfId="0" applyNumberFormat="1" applyFill="1" applyAlignment="1" applyProtection="1">
      <alignment vertical="center"/>
      <protection locked="0"/>
    </xf>
    <xf numFmtId="0" fontId="11" fillId="4" borderId="0" xfId="0" applyFont="1" applyFill="1" applyAlignment="1" applyProtection="1">
      <alignment vertical="center"/>
      <protection locked="0"/>
    </xf>
    <xf numFmtId="0" fontId="11" fillId="4" borderId="0" xfId="0" applyFont="1" applyFill="1" applyAlignment="1" applyProtection="1">
      <alignment vertical="center" wrapText="1"/>
      <protection locked="0"/>
    </xf>
    <xf numFmtId="0" fontId="4" fillId="3" borderId="0" xfId="0" applyFont="1" applyFill="1" applyAlignment="1" applyProtection="1">
      <alignment vertical="center" wrapText="1"/>
      <protection locked="0"/>
    </xf>
    <xf numFmtId="0" fontId="14" fillId="9" borderId="0" xfId="0" applyFont="1" applyFill="1" applyAlignment="1" applyProtection="1">
      <alignment vertical="center" wrapText="1"/>
      <protection locked="0"/>
    </xf>
    <xf numFmtId="0" fontId="0" fillId="3" borderId="0" xfId="0" applyFill="1" applyProtection="1">
      <protection locked="0"/>
    </xf>
  </cellXfs>
  <cellStyles count="2">
    <cellStyle name="Hipervínculo" xfId="1" builtinId="8"/>
    <cellStyle name="Normal" xfId="0" builtinId="0"/>
  </cellStyles>
  <dxfs count="4">
    <dxf>
      <font>
        <b/>
        <color rgb="FFB42318"/>
      </font>
      <fill>
        <patternFill patternType="solid">
          <bgColor rgb="FFFDE2E2"/>
        </patternFill>
      </fill>
    </dxf>
    <dxf>
      <font>
        <b/>
        <color rgb="FF8A5A00"/>
      </font>
      <fill>
        <patternFill patternType="solid">
          <bgColor rgb="FFFFF4CC"/>
        </patternFill>
      </fill>
    </dxf>
    <dxf>
      <font>
        <b/>
        <color rgb="FF166534"/>
      </font>
      <fill>
        <patternFill patternType="solid">
          <bgColor rgb="FFE7F5EA"/>
        </patternFill>
      </fill>
    </dxf>
    <dxf>
      <font>
        <b/>
        <color rgb="FFB42318"/>
      </font>
      <fill>
        <patternFill patternType="solid">
          <bgColor rgb="FFFD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2091982</xdr:colOff>
      <xdr:row>3</xdr:row>
      <xdr:rowOff>97155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8CF248F-0CF3-49B5-9265-7AB214F9AE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15800" y="0"/>
          <a:ext cx="2091982" cy="6115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5</xdr:col>
      <xdr:colOff>1876717</xdr:colOff>
      <xdr:row>3</xdr:row>
      <xdr:rowOff>97155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7D71604-EBA3-446B-98E5-19758D2415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887200" y="0"/>
          <a:ext cx="2091982" cy="61150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9</xdr:col>
      <xdr:colOff>1581442</xdr:colOff>
      <xdr:row>1</xdr:row>
      <xdr:rowOff>268605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26C93B2-9918-445D-BA13-1C6B25CDA3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00" y="0"/>
          <a:ext cx="2091982" cy="6115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infoexperiencia.com/sistemas-premiu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infoexperiencia.com/sistemas-premium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infoexperiencia.com/sistemas-premiu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workbookViewId="0">
      <selection activeCell="B38" sqref="B38:H38"/>
    </sheetView>
  </sheetViews>
  <sheetFormatPr baseColWidth="10" defaultColWidth="8.796875" defaultRowHeight="13.8"/>
  <cols>
    <col min="1" max="1" width="27" style="2" customWidth="1"/>
    <col min="2" max="2" width="60" style="2" customWidth="1"/>
    <col min="3" max="8" width="12" style="2" customWidth="1"/>
    <col min="9" max="9" width="39.296875" style="2" customWidth="1"/>
    <col min="10" max="10" width="32.09765625" style="2" customWidth="1"/>
    <col min="11" max="16384" width="8.796875" style="2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</row>
    <row r="2" spans="1:10">
      <c r="A2" s="1"/>
      <c r="B2" s="1"/>
      <c r="C2" s="1"/>
      <c r="D2" s="1"/>
      <c r="E2" s="1"/>
      <c r="F2" s="1"/>
      <c r="G2" s="1"/>
      <c r="H2" s="1"/>
    </row>
    <row r="3" spans="1:10">
      <c r="A3" s="3" t="s">
        <v>1</v>
      </c>
      <c r="B3" s="3"/>
      <c r="C3" s="3"/>
      <c r="D3" s="3"/>
      <c r="E3" s="3"/>
      <c r="F3" s="3"/>
      <c r="G3" s="3"/>
      <c r="H3" s="3"/>
    </row>
    <row r="4" spans="1:10" ht="14.4" thickBot="1">
      <c r="A4" s="3"/>
      <c r="B4" s="3"/>
      <c r="C4" s="3"/>
      <c r="D4" s="3"/>
      <c r="E4" s="3"/>
      <c r="F4" s="3"/>
      <c r="G4" s="3"/>
      <c r="H4" s="3"/>
    </row>
    <row r="5" spans="1:10" ht="25.8" customHeight="1">
      <c r="A5" s="4"/>
      <c r="B5" s="4"/>
      <c r="C5" s="4"/>
      <c r="D5" s="4"/>
      <c r="E5" s="4"/>
      <c r="F5" s="4"/>
      <c r="G5" s="4"/>
      <c r="H5" s="4"/>
      <c r="I5" s="15" t="s">
        <v>191</v>
      </c>
      <c r="J5" s="16"/>
    </row>
    <row r="6" spans="1:10" ht="25.8" customHeight="1">
      <c r="A6" s="5" t="s">
        <v>2</v>
      </c>
      <c r="B6" s="5"/>
      <c r="C6" s="5"/>
      <c r="D6" s="5"/>
      <c r="E6" s="5"/>
      <c r="F6" s="5"/>
      <c r="G6" s="5"/>
      <c r="H6" s="5"/>
      <c r="I6" s="17"/>
      <c r="J6" s="18"/>
    </row>
    <row r="7" spans="1:10" ht="25.8" customHeight="1" thickBot="1">
      <c r="A7" s="6" t="s">
        <v>3</v>
      </c>
      <c r="B7" s="6"/>
      <c r="C7" s="6"/>
      <c r="D7" s="6"/>
      <c r="E7" s="6"/>
      <c r="F7" s="6"/>
      <c r="G7" s="6"/>
      <c r="H7" s="6"/>
      <c r="I7" s="19"/>
      <c r="J7" s="20"/>
    </row>
    <row r="8" spans="1:10" ht="17.399999999999999" thickBot="1">
      <c r="A8" s="6"/>
      <c r="B8" s="6"/>
      <c r="C8" s="6"/>
      <c r="D8" s="6"/>
      <c r="E8" s="6"/>
      <c r="F8" s="6"/>
      <c r="G8" s="6"/>
      <c r="H8" s="6"/>
      <c r="I8" s="21" t="s">
        <v>192</v>
      </c>
      <c r="J8" s="22"/>
    </row>
    <row r="9" spans="1:10">
      <c r="A9" s="6"/>
      <c r="B9" s="6"/>
      <c r="C9" s="6"/>
      <c r="D9" s="6"/>
      <c r="E9" s="6"/>
      <c r="F9" s="6"/>
      <c r="G9" s="6"/>
      <c r="H9" s="6"/>
    </row>
    <row r="10" spans="1:10">
      <c r="A10" s="4"/>
      <c r="B10" s="4"/>
      <c r="C10" s="4"/>
      <c r="D10" s="4"/>
      <c r="E10" s="4"/>
      <c r="F10" s="4"/>
      <c r="G10" s="4"/>
      <c r="H10" s="4"/>
    </row>
    <row r="11" spans="1:10" ht="15.6">
      <c r="A11" s="5" t="s">
        <v>4</v>
      </c>
      <c r="B11" s="5"/>
      <c r="C11" s="5"/>
      <c r="D11" s="5"/>
      <c r="E11" s="5"/>
      <c r="F11" s="5"/>
      <c r="G11" s="5"/>
      <c r="H11" s="5"/>
    </row>
    <row r="12" spans="1:10">
      <c r="A12" s="6" t="s">
        <v>5</v>
      </c>
      <c r="B12" s="6"/>
      <c r="C12" s="6"/>
      <c r="D12" s="6"/>
      <c r="E12" s="6"/>
      <c r="F12" s="6"/>
      <c r="G12" s="6"/>
      <c r="H12" s="6"/>
    </row>
    <row r="13" spans="1:10">
      <c r="A13" s="6" t="s">
        <v>6</v>
      </c>
      <c r="B13" s="6"/>
      <c r="C13" s="6"/>
      <c r="D13" s="6"/>
      <c r="E13" s="6"/>
      <c r="F13" s="6"/>
      <c r="G13" s="6"/>
      <c r="H13" s="6"/>
    </row>
    <row r="14" spans="1:10">
      <c r="A14" s="6" t="s">
        <v>7</v>
      </c>
      <c r="B14" s="6"/>
      <c r="C14" s="6"/>
      <c r="D14" s="6"/>
      <c r="E14" s="6"/>
      <c r="F14" s="6"/>
      <c r="G14" s="6"/>
      <c r="H14" s="6"/>
    </row>
    <row r="15" spans="1:10">
      <c r="A15" s="6" t="s">
        <v>8</v>
      </c>
      <c r="B15" s="6"/>
      <c r="C15" s="6"/>
      <c r="D15" s="6"/>
      <c r="E15" s="6"/>
      <c r="F15" s="6"/>
      <c r="G15" s="6"/>
      <c r="H15" s="6"/>
    </row>
    <row r="16" spans="1:10">
      <c r="A16" s="6" t="s">
        <v>9</v>
      </c>
      <c r="B16" s="6"/>
      <c r="C16" s="6"/>
      <c r="D16" s="6"/>
      <c r="E16" s="6"/>
      <c r="F16" s="6"/>
      <c r="G16" s="6"/>
      <c r="H16" s="6"/>
    </row>
    <row r="17" spans="1:8">
      <c r="A17" s="6" t="s">
        <v>10</v>
      </c>
      <c r="B17" s="6"/>
      <c r="C17" s="6"/>
      <c r="D17" s="6"/>
      <c r="E17" s="6"/>
      <c r="F17" s="6"/>
      <c r="G17" s="6"/>
      <c r="H17" s="6"/>
    </row>
    <row r="18" spans="1:8">
      <c r="A18" s="4"/>
      <c r="B18" s="4"/>
      <c r="C18" s="4"/>
      <c r="D18" s="4"/>
      <c r="E18" s="4"/>
      <c r="F18" s="4"/>
      <c r="G18" s="4"/>
      <c r="H18" s="4"/>
    </row>
    <row r="19" spans="1:8" ht="15.6">
      <c r="A19" s="5" t="s">
        <v>11</v>
      </c>
      <c r="B19" s="5"/>
      <c r="C19" s="5"/>
      <c r="D19" s="5"/>
      <c r="E19" s="5"/>
      <c r="F19" s="5"/>
      <c r="G19" s="5"/>
      <c r="H19" s="5"/>
    </row>
    <row r="20" spans="1:8">
      <c r="A20" s="7" t="s">
        <v>12</v>
      </c>
      <c r="B20" s="8" t="s">
        <v>13</v>
      </c>
      <c r="C20" s="8"/>
      <c r="D20" s="8"/>
      <c r="E20" s="8"/>
      <c r="F20" s="8"/>
      <c r="G20" s="8"/>
      <c r="H20" s="8"/>
    </row>
    <row r="21" spans="1:8">
      <c r="A21" s="7" t="s">
        <v>14</v>
      </c>
      <c r="B21" s="8" t="s">
        <v>15</v>
      </c>
      <c r="C21" s="8"/>
      <c r="D21" s="8"/>
      <c r="E21" s="8"/>
      <c r="F21" s="8"/>
      <c r="G21" s="8"/>
      <c r="H21" s="8"/>
    </row>
    <row r="22" spans="1:8">
      <c r="A22" s="7" t="s">
        <v>16</v>
      </c>
      <c r="B22" s="8" t="s">
        <v>17</v>
      </c>
      <c r="C22" s="8"/>
      <c r="D22" s="8"/>
      <c r="E22" s="8"/>
      <c r="F22" s="8"/>
      <c r="G22" s="8"/>
      <c r="H22" s="8"/>
    </row>
    <row r="23" spans="1:8">
      <c r="A23" s="7" t="s">
        <v>18</v>
      </c>
      <c r="B23" s="8" t="s">
        <v>19</v>
      </c>
      <c r="C23" s="8"/>
      <c r="D23" s="8"/>
      <c r="E23" s="8"/>
      <c r="F23" s="8"/>
      <c r="G23" s="8"/>
      <c r="H23" s="8"/>
    </row>
    <row r="24" spans="1:8">
      <c r="A24" s="7" t="s">
        <v>20</v>
      </c>
      <c r="B24" s="8" t="s">
        <v>21</v>
      </c>
      <c r="C24" s="8"/>
      <c r="D24" s="8"/>
      <c r="E24" s="8"/>
      <c r="F24" s="8"/>
      <c r="G24" s="8"/>
      <c r="H24" s="8"/>
    </row>
    <row r="25" spans="1:8">
      <c r="A25" s="4"/>
      <c r="B25" s="4"/>
      <c r="C25" s="4"/>
      <c r="D25" s="4"/>
      <c r="E25" s="4"/>
      <c r="F25" s="4"/>
      <c r="G25" s="4"/>
      <c r="H25" s="4"/>
    </row>
    <row r="26" spans="1:8" ht="15.6">
      <c r="A26" s="5" t="s">
        <v>22</v>
      </c>
      <c r="B26" s="5"/>
      <c r="C26" s="5"/>
      <c r="D26" s="5"/>
      <c r="E26" s="5"/>
      <c r="F26" s="5"/>
      <c r="G26" s="5"/>
      <c r="H26" s="5"/>
    </row>
    <row r="27" spans="1:8">
      <c r="A27" s="7" t="s">
        <v>23</v>
      </c>
      <c r="B27" s="8" t="s">
        <v>24</v>
      </c>
      <c r="C27" s="8"/>
      <c r="D27" s="8"/>
      <c r="E27" s="8"/>
      <c r="F27" s="8"/>
      <c r="G27" s="8"/>
      <c r="H27" s="8"/>
    </row>
    <row r="28" spans="1:8">
      <c r="A28" s="7" t="s">
        <v>25</v>
      </c>
      <c r="B28" s="8" t="s">
        <v>26</v>
      </c>
      <c r="C28" s="8"/>
      <c r="D28" s="8"/>
      <c r="E28" s="8"/>
      <c r="F28" s="8"/>
      <c r="G28" s="8"/>
      <c r="H28" s="8"/>
    </row>
    <row r="29" spans="1:8">
      <c r="A29" s="7" t="s">
        <v>27</v>
      </c>
      <c r="B29" s="8" t="s">
        <v>28</v>
      </c>
      <c r="C29" s="8"/>
      <c r="D29" s="8"/>
      <c r="E29" s="8"/>
      <c r="F29" s="8"/>
      <c r="G29" s="8"/>
      <c r="H29" s="8"/>
    </row>
    <row r="30" spans="1:8">
      <c r="A30" s="7" t="s">
        <v>29</v>
      </c>
      <c r="B30" s="8" t="s">
        <v>30</v>
      </c>
      <c r="C30" s="8"/>
      <c r="D30" s="8"/>
      <c r="E30" s="8"/>
      <c r="F30" s="8"/>
      <c r="G30" s="8"/>
      <c r="H30" s="8"/>
    </row>
    <row r="31" spans="1:8">
      <c r="A31" s="7" t="s">
        <v>31</v>
      </c>
      <c r="B31" s="8" t="s">
        <v>32</v>
      </c>
      <c r="C31" s="8"/>
      <c r="D31" s="8"/>
      <c r="E31" s="8"/>
      <c r="F31" s="8"/>
      <c r="G31" s="8"/>
      <c r="H31" s="8"/>
    </row>
    <row r="32" spans="1:8">
      <c r="A32" s="4"/>
      <c r="B32" s="4"/>
      <c r="C32" s="4"/>
      <c r="D32" s="4"/>
      <c r="E32" s="4"/>
      <c r="F32" s="4"/>
      <c r="G32" s="4"/>
      <c r="H32" s="4"/>
    </row>
    <row r="33" spans="1:8" ht="15.6">
      <c r="A33" s="5" t="s">
        <v>33</v>
      </c>
      <c r="B33" s="5"/>
      <c r="C33" s="5"/>
      <c r="D33" s="5"/>
      <c r="E33" s="5"/>
      <c r="F33" s="5"/>
      <c r="G33" s="5"/>
      <c r="H33" s="5"/>
    </row>
    <row r="34" spans="1:8">
      <c r="A34" s="9" t="s">
        <v>34</v>
      </c>
      <c r="B34" s="10" t="s">
        <v>35</v>
      </c>
      <c r="C34" s="8"/>
      <c r="D34" s="8"/>
      <c r="E34" s="8"/>
      <c r="F34" s="8"/>
      <c r="G34" s="8"/>
      <c r="H34" s="8"/>
    </row>
    <row r="35" spans="1:8">
      <c r="A35" s="11" t="s">
        <v>36</v>
      </c>
      <c r="B35" s="8" t="s">
        <v>37</v>
      </c>
      <c r="C35" s="8"/>
      <c r="D35" s="8"/>
      <c r="E35" s="8"/>
      <c r="F35" s="8"/>
      <c r="G35" s="8"/>
      <c r="H35" s="8"/>
    </row>
    <row r="36" spans="1:8">
      <c r="A36" s="12" t="s">
        <v>38</v>
      </c>
      <c r="B36" s="8" t="s">
        <v>39</v>
      </c>
      <c r="C36" s="8"/>
      <c r="D36" s="8"/>
      <c r="E36" s="8"/>
      <c r="F36" s="8"/>
      <c r="G36" s="8"/>
      <c r="H36" s="8"/>
    </row>
    <row r="37" spans="1:8">
      <c r="A37" s="13" t="s">
        <v>40</v>
      </c>
      <c r="B37" s="8" t="s">
        <v>41</v>
      </c>
      <c r="C37" s="8"/>
      <c r="D37" s="8"/>
      <c r="E37" s="8"/>
      <c r="F37" s="8"/>
      <c r="G37" s="8"/>
      <c r="H37" s="8"/>
    </row>
    <row r="38" spans="1:8">
      <c r="A38" s="7" t="s">
        <v>42</v>
      </c>
      <c r="B38" s="8" t="s">
        <v>43</v>
      </c>
      <c r="C38" s="8"/>
      <c r="D38" s="8"/>
      <c r="E38" s="8"/>
      <c r="F38" s="8"/>
      <c r="G38" s="8"/>
      <c r="H38" s="8"/>
    </row>
    <row r="39" spans="1:8" ht="15.6">
      <c r="A39" s="5" t="s">
        <v>44</v>
      </c>
      <c r="B39" s="5"/>
      <c r="C39" s="5"/>
      <c r="D39" s="5"/>
      <c r="E39" s="5"/>
      <c r="F39" s="5"/>
      <c r="G39" s="5"/>
      <c r="H39" s="5"/>
    </row>
    <row r="40" spans="1:8">
      <c r="A40" s="14" t="s">
        <v>45</v>
      </c>
      <c r="B40" s="14"/>
      <c r="C40" s="14"/>
      <c r="D40" s="14"/>
      <c r="E40" s="14"/>
      <c r="F40" s="14"/>
      <c r="G40" s="14"/>
      <c r="H40" s="14"/>
    </row>
    <row r="41" spans="1:8">
      <c r="A41" s="14"/>
      <c r="B41" s="14"/>
      <c r="C41" s="14"/>
      <c r="D41" s="14"/>
      <c r="E41" s="14"/>
      <c r="F41" s="14"/>
      <c r="G41" s="14"/>
      <c r="H41" s="14"/>
    </row>
    <row r="42" spans="1:8">
      <c r="A42" s="14"/>
      <c r="B42" s="14"/>
      <c r="C42" s="14"/>
      <c r="D42" s="14"/>
      <c r="E42" s="14"/>
      <c r="F42" s="14"/>
      <c r="G42" s="14"/>
      <c r="H42" s="14"/>
    </row>
  </sheetData>
  <sheetProtection algorithmName="SHA-512" hashValue="V943v4rvvdZqYJgGiYSRb0ZH9oW3cGuF9ryFE4pS+DiY7DgrrOHnA+q4Fki8GrXz2sLcUJG+oclirdGnpVTYsA==" saltValue="sXLqC8QmBF3LPk2XTqimNQ==" spinCount="100000" sheet="1" objects="1" scenarios="1" formatCells="0" formatColumns="0" formatRows="0" insertColumns="0" sort="0" autoFilter="0" pivotTables="0"/>
  <mergeCells count="33">
    <mergeCell ref="I5:J7"/>
    <mergeCell ref="I8:J8"/>
    <mergeCell ref="A17:H17"/>
    <mergeCell ref="B20:H20"/>
    <mergeCell ref="B21:H21"/>
    <mergeCell ref="B22:H22"/>
    <mergeCell ref="B23:H23"/>
    <mergeCell ref="A12:H12"/>
    <mergeCell ref="A13:H13"/>
    <mergeCell ref="A14:H14"/>
    <mergeCell ref="A15:H15"/>
    <mergeCell ref="A16:H16"/>
    <mergeCell ref="A19:H19"/>
    <mergeCell ref="A26:H26"/>
    <mergeCell ref="A33:H33"/>
    <mergeCell ref="A39:H39"/>
    <mergeCell ref="A40:H42"/>
    <mergeCell ref="B24:H24"/>
    <mergeCell ref="B27:H27"/>
    <mergeCell ref="B28:H28"/>
    <mergeCell ref="B29:H29"/>
    <mergeCell ref="B30:H30"/>
    <mergeCell ref="B31:H31"/>
    <mergeCell ref="B34:H34"/>
    <mergeCell ref="B35:H35"/>
    <mergeCell ref="B36:H36"/>
    <mergeCell ref="B37:H37"/>
    <mergeCell ref="B38:H38"/>
    <mergeCell ref="A1:H2"/>
    <mergeCell ref="A3:H4"/>
    <mergeCell ref="A6:H6"/>
    <mergeCell ref="A7:H9"/>
    <mergeCell ref="A11:H11"/>
  </mergeCells>
  <hyperlinks>
    <hyperlink ref="I8" r:id="rId1" xr:uid="{77B5092B-5476-4DA6-B609-59EA505D4483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0"/>
  <sheetViews>
    <sheetView workbookViewId="0">
      <selection activeCell="C10" sqref="C10"/>
    </sheetView>
  </sheetViews>
  <sheetFormatPr baseColWidth="10" defaultColWidth="8.796875" defaultRowHeight="13.8"/>
  <cols>
    <col min="1" max="1" width="30" style="2" customWidth="1"/>
    <col min="2" max="2" width="46" style="2" customWidth="1"/>
    <col min="3" max="3" width="42" style="2" customWidth="1"/>
    <col min="4" max="4" width="38" style="2" customWidth="1"/>
    <col min="5" max="5" width="2.8984375" style="2" customWidth="1"/>
    <col min="6" max="6" width="29.296875" style="2" customWidth="1"/>
    <col min="7" max="7" width="35.69921875" style="2" customWidth="1"/>
    <col min="8" max="16384" width="8.796875" style="2"/>
  </cols>
  <sheetData>
    <row r="1" spans="1:7">
      <c r="A1" s="1" t="s">
        <v>46</v>
      </c>
      <c r="B1" s="1"/>
      <c r="C1" s="1"/>
      <c r="D1" s="1"/>
    </row>
    <row r="2" spans="1:7">
      <c r="A2" s="1"/>
      <c r="B2" s="1"/>
      <c r="C2" s="1"/>
      <c r="D2" s="1"/>
    </row>
    <row r="3" spans="1:7">
      <c r="A3" s="3" t="s">
        <v>47</v>
      </c>
      <c r="B3" s="3"/>
      <c r="C3" s="3"/>
      <c r="D3" s="3"/>
    </row>
    <row r="4" spans="1:7">
      <c r="A4" s="3"/>
      <c r="B4" s="3"/>
      <c r="C4" s="3"/>
      <c r="D4" s="3"/>
    </row>
    <row r="5" spans="1:7" ht="14.4" thickBot="1"/>
    <row r="6" spans="1:7">
      <c r="A6" s="23" t="s">
        <v>48</v>
      </c>
      <c r="B6" s="23" t="s">
        <v>49</v>
      </c>
      <c r="C6" s="23" t="s">
        <v>50</v>
      </c>
      <c r="D6" s="23" t="s">
        <v>51</v>
      </c>
      <c r="F6" s="15" t="s">
        <v>191</v>
      </c>
      <c r="G6" s="16"/>
    </row>
    <row r="7" spans="1:7" ht="27.6">
      <c r="A7" s="24" t="s">
        <v>52</v>
      </c>
      <c r="B7" s="25" t="s">
        <v>53</v>
      </c>
      <c r="C7" s="25" t="s">
        <v>54</v>
      </c>
      <c r="D7" s="25" t="s">
        <v>55</v>
      </c>
      <c r="F7" s="17"/>
      <c r="G7" s="18"/>
    </row>
    <row r="8" spans="1:7" ht="28.2" thickBot="1">
      <c r="A8" s="24" t="s">
        <v>56</v>
      </c>
      <c r="B8" s="25" t="s">
        <v>57</v>
      </c>
      <c r="C8" s="25" t="s">
        <v>58</v>
      </c>
      <c r="D8" s="25" t="s">
        <v>59</v>
      </c>
      <c r="F8" s="19"/>
      <c r="G8" s="20"/>
    </row>
    <row r="9" spans="1:7" ht="28.2" thickBot="1">
      <c r="A9" s="24" t="s">
        <v>60</v>
      </c>
      <c r="B9" s="25" t="s">
        <v>61</v>
      </c>
      <c r="C9" s="25" t="s">
        <v>62</v>
      </c>
      <c r="D9" s="25" t="s">
        <v>63</v>
      </c>
      <c r="F9" s="21" t="s">
        <v>192</v>
      </c>
      <c r="G9" s="22"/>
    </row>
    <row r="10" spans="1:7" ht="27.6">
      <c r="A10" s="24" t="s">
        <v>64</v>
      </c>
      <c r="B10" s="25" t="s">
        <v>65</v>
      </c>
      <c r="C10" s="25" t="s">
        <v>66</v>
      </c>
      <c r="D10" s="25" t="s">
        <v>67</v>
      </c>
    </row>
    <row r="11" spans="1:7" ht="27.6">
      <c r="A11" s="24" t="s">
        <v>68</v>
      </c>
      <c r="B11" s="25" t="s">
        <v>69</v>
      </c>
      <c r="C11" s="25" t="s">
        <v>66</v>
      </c>
      <c r="D11" s="25" t="s">
        <v>70</v>
      </c>
    </row>
    <row r="12" spans="1:7" ht="27.6">
      <c r="A12" s="24" t="s">
        <v>71</v>
      </c>
      <c r="B12" s="25" t="s">
        <v>72</v>
      </c>
      <c r="C12" s="25" t="s">
        <v>73</v>
      </c>
      <c r="D12" s="25" t="s">
        <v>74</v>
      </c>
    </row>
    <row r="13" spans="1:7" ht="27.6">
      <c r="A13" s="24" t="s">
        <v>75</v>
      </c>
      <c r="B13" s="25" t="s">
        <v>76</v>
      </c>
      <c r="C13" s="25" t="s">
        <v>77</v>
      </c>
      <c r="D13" s="25" t="s">
        <v>78</v>
      </c>
    </row>
    <row r="14" spans="1:7" ht="27.6">
      <c r="A14" s="24" t="s">
        <v>79</v>
      </c>
      <c r="B14" s="25" t="s">
        <v>80</v>
      </c>
      <c r="C14" s="25" t="s">
        <v>81</v>
      </c>
      <c r="D14" s="25" t="s">
        <v>82</v>
      </c>
    </row>
    <row r="15" spans="1:7" ht="27.6">
      <c r="A15" s="24" t="s">
        <v>83</v>
      </c>
      <c r="B15" s="25" t="s">
        <v>84</v>
      </c>
      <c r="C15" s="25" t="s">
        <v>85</v>
      </c>
      <c r="D15" s="25" t="s">
        <v>86</v>
      </c>
    </row>
    <row r="16" spans="1:7" ht="27.6">
      <c r="A16" s="24" t="s">
        <v>87</v>
      </c>
      <c r="B16" s="25" t="s">
        <v>88</v>
      </c>
      <c r="C16" s="25" t="s">
        <v>89</v>
      </c>
      <c r="D16" s="25" t="s">
        <v>90</v>
      </c>
    </row>
    <row r="17" spans="1:4">
      <c r="A17" s="24" t="s">
        <v>91</v>
      </c>
      <c r="B17" s="25" t="s">
        <v>92</v>
      </c>
      <c r="C17" s="25" t="s">
        <v>93</v>
      </c>
      <c r="D17" s="25" t="s">
        <v>94</v>
      </c>
    </row>
    <row r="18" spans="1:4">
      <c r="A18" s="24" t="s">
        <v>95</v>
      </c>
      <c r="B18" s="25" t="s">
        <v>96</v>
      </c>
      <c r="C18" s="25" t="s">
        <v>97</v>
      </c>
      <c r="D18" s="25" t="s">
        <v>98</v>
      </c>
    </row>
    <row r="19" spans="1:4" ht="27.6">
      <c r="A19" s="24" t="s">
        <v>99</v>
      </c>
      <c r="B19" s="25" t="s">
        <v>100</v>
      </c>
      <c r="C19" s="25" t="s">
        <v>101</v>
      </c>
      <c r="D19" s="25" t="s">
        <v>102</v>
      </c>
    </row>
    <row r="20" spans="1:4" ht="27.6">
      <c r="A20" s="24" t="s">
        <v>103</v>
      </c>
      <c r="B20" s="25" t="s">
        <v>104</v>
      </c>
      <c r="C20" s="25" t="s">
        <v>105</v>
      </c>
      <c r="D20" s="25" t="s">
        <v>106</v>
      </c>
    </row>
    <row r="21" spans="1:4" ht="27.6">
      <c r="A21" s="24" t="s">
        <v>107</v>
      </c>
      <c r="B21" s="25" t="s">
        <v>108</v>
      </c>
      <c r="C21" s="25" t="s">
        <v>109</v>
      </c>
      <c r="D21" s="25" t="s">
        <v>110</v>
      </c>
    </row>
    <row r="22" spans="1:4" ht="27.6">
      <c r="A22" s="24" t="s">
        <v>111</v>
      </c>
      <c r="B22" s="25" t="s">
        <v>112</v>
      </c>
      <c r="C22" s="25" t="s">
        <v>113</v>
      </c>
      <c r="D22" s="25" t="s">
        <v>114</v>
      </c>
    </row>
    <row r="23" spans="1:4" ht="27.6">
      <c r="A23" s="24" t="s">
        <v>23</v>
      </c>
      <c r="B23" s="25" t="s">
        <v>115</v>
      </c>
      <c r="C23" s="25" t="s">
        <v>116</v>
      </c>
      <c r="D23" s="25" t="s">
        <v>117</v>
      </c>
    </row>
    <row r="24" spans="1:4" ht="27.6">
      <c r="A24" s="24" t="s">
        <v>25</v>
      </c>
      <c r="B24" s="25" t="s">
        <v>118</v>
      </c>
      <c r="C24" s="25" t="s">
        <v>119</v>
      </c>
      <c r="D24" s="25" t="s">
        <v>120</v>
      </c>
    </row>
    <row r="25" spans="1:4" ht="27.6">
      <c r="A25" s="24" t="s">
        <v>121</v>
      </c>
      <c r="B25" s="25" t="s">
        <v>122</v>
      </c>
      <c r="C25" s="25" t="s">
        <v>123</v>
      </c>
      <c r="D25" s="25" t="s">
        <v>124</v>
      </c>
    </row>
    <row r="26" spans="1:4" ht="27.6">
      <c r="A26" s="24" t="s">
        <v>125</v>
      </c>
      <c r="B26" s="25" t="s">
        <v>126</v>
      </c>
      <c r="C26" s="25" t="s">
        <v>127</v>
      </c>
      <c r="D26" s="25" t="s">
        <v>128</v>
      </c>
    </row>
    <row r="27" spans="1:4" ht="27.6">
      <c r="A27" s="24" t="s">
        <v>42</v>
      </c>
      <c r="B27" s="25" t="s">
        <v>129</v>
      </c>
      <c r="C27" s="25" t="s">
        <v>130</v>
      </c>
      <c r="D27" s="25" t="s">
        <v>131</v>
      </c>
    </row>
    <row r="28" spans="1:4" ht="27.6">
      <c r="A28" s="24" t="s">
        <v>132</v>
      </c>
      <c r="B28" s="25" t="s">
        <v>133</v>
      </c>
      <c r="C28" s="25" t="s">
        <v>134</v>
      </c>
      <c r="D28" s="25" t="s">
        <v>135</v>
      </c>
    </row>
    <row r="29" spans="1:4" ht="27.6">
      <c r="A29" s="24" t="s">
        <v>136</v>
      </c>
      <c r="B29" s="25" t="s">
        <v>137</v>
      </c>
      <c r="C29" s="25" t="s">
        <v>138</v>
      </c>
      <c r="D29" s="25" t="s">
        <v>139</v>
      </c>
    </row>
    <row r="30" spans="1:4" ht="27.6">
      <c r="A30" s="24" t="s">
        <v>140</v>
      </c>
      <c r="B30" s="25" t="s">
        <v>141</v>
      </c>
      <c r="C30" s="25" t="s">
        <v>142</v>
      </c>
      <c r="D30" s="25" t="s">
        <v>143</v>
      </c>
    </row>
  </sheetData>
  <sheetProtection algorithmName="SHA-512" hashValue="UEtd9Hl6ErOQ+javi8HnphM4EhBbfIBg8PDWYklL0Moc3i/OZNcPz2DKJq2Dk/8LgC/kkce1zcRLiwcxJF9pvg==" saltValue="i/QW8/tLBwDZYmy5a+fKsw==" spinCount="100000" sheet="1" objects="1" scenarios="1" formatCells="0" formatColumns="0" formatRows="0" insertColumns="0" sort="0" autoFilter="0" pivotTables="0"/>
  <mergeCells count="4">
    <mergeCell ref="A1:D2"/>
    <mergeCell ref="A3:D4"/>
    <mergeCell ref="F6:G8"/>
    <mergeCell ref="F9:G9"/>
  </mergeCells>
  <hyperlinks>
    <hyperlink ref="F9" r:id="rId1" xr:uid="{F3F242B6-5A03-4742-B9ED-E40402698B79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4"/>
  <sheetViews>
    <sheetView workbookViewId="0">
      <selection activeCell="A3" sqref="A3:H4"/>
    </sheetView>
  </sheetViews>
  <sheetFormatPr baseColWidth="10" defaultColWidth="8.796875" defaultRowHeight="13.8"/>
  <cols>
    <col min="1" max="1" width="28" style="2" customWidth="1"/>
    <col min="2" max="5" width="20" style="2" customWidth="1"/>
    <col min="6" max="6" width="40" style="2" customWidth="1"/>
    <col min="7" max="7" width="22" style="2" customWidth="1"/>
    <col min="8" max="8" width="30" style="2" customWidth="1"/>
    <col min="9" max="9" width="6.8984375" style="2" customWidth="1"/>
    <col min="10" max="10" width="26.796875" style="2" customWidth="1"/>
    <col min="11" max="11" width="44.09765625" style="2" customWidth="1"/>
    <col min="12" max="16384" width="8.796875" style="2"/>
  </cols>
  <sheetData>
    <row r="1" spans="1:11" ht="27.15" customHeight="1">
      <c r="A1" s="26" t="s">
        <v>144</v>
      </c>
      <c r="B1" s="26"/>
      <c r="C1" s="26"/>
      <c r="D1" s="26"/>
      <c r="E1" s="26"/>
      <c r="F1" s="26"/>
      <c r="G1" s="26"/>
      <c r="H1" s="26"/>
    </row>
    <row r="2" spans="1:11" ht="27.15" customHeight="1" thickBot="1">
      <c r="A2" s="26"/>
      <c r="B2" s="26"/>
      <c r="C2" s="26"/>
      <c r="D2" s="26"/>
      <c r="E2" s="26"/>
      <c r="F2" s="26"/>
      <c r="G2" s="26"/>
      <c r="H2" s="26"/>
    </row>
    <row r="3" spans="1:11" ht="27.15" customHeight="1">
      <c r="A3" s="27" t="s">
        <v>145</v>
      </c>
      <c r="B3" s="27"/>
      <c r="C3" s="27"/>
      <c r="D3" s="27"/>
      <c r="E3" s="27"/>
      <c r="F3" s="27"/>
      <c r="G3" s="27"/>
      <c r="H3" s="27"/>
      <c r="J3" s="15" t="s">
        <v>191</v>
      </c>
      <c r="K3" s="16"/>
    </row>
    <row r="4" spans="1:11" ht="27.15" customHeight="1">
      <c r="A4" s="27"/>
      <c r="B4" s="27"/>
      <c r="C4" s="27"/>
      <c r="D4" s="27"/>
      <c r="E4" s="27"/>
      <c r="F4" s="27"/>
      <c r="G4" s="27"/>
      <c r="H4" s="27"/>
      <c r="J4" s="17"/>
      <c r="K4" s="18"/>
    </row>
    <row r="5" spans="1:11" ht="14.4" thickBot="1">
      <c r="A5" s="28"/>
      <c r="B5" s="28"/>
      <c r="C5" s="28"/>
      <c r="D5" s="28"/>
      <c r="E5" s="28"/>
      <c r="F5" s="28"/>
      <c r="G5" s="28"/>
      <c r="H5" s="28"/>
      <c r="J5" s="19"/>
      <c r="K5" s="20"/>
    </row>
    <row r="6" spans="1:11" ht="20.85" customHeight="1" thickBot="1">
      <c r="A6" s="29" t="s">
        <v>146</v>
      </c>
      <c r="B6" s="29"/>
      <c r="C6" s="29"/>
      <c r="D6" s="29"/>
      <c r="E6" s="29"/>
      <c r="F6" s="29"/>
      <c r="G6" s="29"/>
      <c r="H6" s="29"/>
      <c r="J6" s="21" t="s">
        <v>192</v>
      </c>
      <c r="K6" s="22"/>
    </row>
    <row r="7" spans="1:11" ht="24" customHeight="1">
      <c r="A7" s="30" t="s">
        <v>147</v>
      </c>
      <c r="B7" s="30" t="s">
        <v>148</v>
      </c>
      <c r="C7" s="30" t="s">
        <v>149</v>
      </c>
      <c r="D7" s="30" t="s">
        <v>150</v>
      </c>
      <c r="E7" s="30" t="s">
        <v>151</v>
      </c>
      <c r="F7" s="30" t="s">
        <v>152</v>
      </c>
      <c r="G7" s="30" t="s">
        <v>153</v>
      </c>
      <c r="H7" s="30" t="s">
        <v>154</v>
      </c>
    </row>
    <row r="8" spans="1:11" ht="28.8" customHeight="1">
      <c r="A8" s="31" t="s">
        <v>64</v>
      </c>
      <c r="B8" s="31" t="s">
        <v>56</v>
      </c>
      <c r="C8" s="32">
        <v>15000</v>
      </c>
      <c r="D8" s="32">
        <v>18000</v>
      </c>
      <c r="E8" s="32">
        <v>25000</v>
      </c>
      <c r="F8" s="31" t="s">
        <v>155</v>
      </c>
      <c r="G8" s="33" t="s">
        <v>156</v>
      </c>
      <c r="H8" s="31" t="s">
        <v>157</v>
      </c>
    </row>
    <row r="9" spans="1:11" ht="28.8" customHeight="1">
      <c r="A9" s="31" t="s">
        <v>68</v>
      </c>
      <c r="B9" s="31" t="s">
        <v>56</v>
      </c>
      <c r="C9" s="32">
        <v>26000</v>
      </c>
      <c r="D9" s="32">
        <v>30000</v>
      </c>
      <c r="E9" s="32">
        <v>38000</v>
      </c>
      <c r="F9" s="31" t="s">
        <v>158</v>
      </c>
      <c r="G9" s="33" t="s">
        <v>156</v>
      </c>
      <c r="H9" s="31" t="s">
        <v>159</v>
      </c>
    </row>
    <row r="10" spans="1:11" ht="28.8" customHeight="1">
      <c r="A10" s="31" t="s">
        <v>71</v>
      </c>
      <c r="B10" s="31" t="s">
        <v>56</v>
      </c>
      <c r="C10" s="32">
        <v>2000</v>
      </c>
      <c r="D10" s="32">
        <v>2000</v>
      </c>
      <c r="E10" s="32">
        <v>2000</v>
      </c>
      <c r="F10" s="31" t="s">
        <v>160</v>
      </c>
      <c r="G10" s="33" t="s">
        <v>156</v>
      </c>
      <c r="H10" s="31" t="s">
        <v>161</v>
      </c>
    </row>
    <row r="11" spans="1:11" ht="28.8" customHeight="1">
      <c r="A11" s="31" t="s">
        <v>75</v>
      </c>
      <c r="B11" s="31" t="s">
        <v>56</v>
      </c>
      <c r="C11" s="32">
        <v>0</v>
      </c>
      <c r="D11" s="32">
        <v>0</v>
      </c>
      <c r="E11" s="32">
        <v>0</v>
      </c>
      <c r="F11" s="31" t="s">
        <v>162</v>
      </c>
      <c r="G11" s="33" t="s">
        <v>156</v>
      </c>
      <c r="H11" s="31" t="s">
        <v>163</v>
      </c>
    </row>
    <row r="12" spans="1:11" ht="28.8" customHeight="1">
      <c r="A12" s="31" t="s">
        <v>79</v>
      </c>
      <c r="B12" s="31" t="s">
        <v>60</v>
      </c>
      <c r="C12" s="32">
        <v>20000</v>
      </c>
      <c r="D12" s="32">
        <v>22000</v>
      </c>
      <c r="E12" s="32">
        <v>26000</v>
      </c>
      <c r="F12" s="31" t="s">
        <v>164</v>
      </c>
      <c r="G12" s="33" t="s">
        <v>156</v>
      </c>
      <c r="H12" s="31" t="s">
        <v>165</v>
      </c>
    </row>
    <row r="13" spans="1:11" ht="28.8" customHeight="1">
      <c r="A13" s="31" t="s">
        <v>83</v>
      </c>
      <c r="B13" s="31" t="s">
        <v>60</v>
      </c>
      <c r="C13" s="32">
        <v>3000</v>
      </c>
      <c r="D13" s="32">
        <v>4000</v>
      </c>
      <c r="E13" s="32">
        <v>5000</v>
      </c>
      <c r="F13" s="31" t="s">
        <v>166</v>
      </c>
      <c r="G13" s="33" t="s">
        <v>156</v>
      </c>
      <c r="H13" s="31" t="s">
        <v>165</v>
      </c>
    </row>
    <row r="14" spans="1:11" ht="27.15" customHeight="1">
      <c r="A14" s="34" t="s">
        <v>42</v>
      </c>
      <c r="B14" s="34"/>
      <c r="C14" s="35" t="str">
        <f>IF(COUNTA(C8:C13)&lt;6,"FALTA INFORMACIÓN",IF(COUNT(C8:C13)&lt;6,"REVISAR",IF(MIN(C8:C13)&lt;0,"REVISAR","OK")))</f>
        <v>OK</v>
      </c>
      <c r="D14" s="35" t="str">
        <f>IF(COUNTA(D8:D13)&lt;6,"FALTA INFORMACIÓN",IF(COUNT(D8:D13)&lt;6,"REVISAR",IF(MIN(D8:D13)&lt;0,"REVISAR","OK")))</f>
        <v>OK</v>
      </c>
      <c r="E14" s="35" t="str">
        <f>IF(COUNTA(E8:E13)&lt;6,"FALTA INFORMACIÓN",IF(COUNT(E8:E13)&lt;6,"REVISAR",IF(MIN(E8:E13)&lt;0,"REVISAR","OK")))</f>
        <v>OK</v>
      </c>
      <c r="F14" s="36" t="str">
        <f>IF(COUNTIF(C14:E14,"OK")=3,"Datos completos: resultados disponibles.",IF(COUNTIF(C14:E14,"REVISAR")&gt;0,"REVISAR: corrige texto o valores negativos.","FALTA INFORMACIÓN: completa todas las celdas amarillas."))</f>
        <v>Datos completos: resultados disponibles.</v>
      </c>
      <c r="G14" s="36"/>
      <c r="H14" s="36"/>
    </row>
    <row r="15" spans="1:11" ht="20.85" customHeight="1">
      <c r="A15" s="29" t="s">
        <v>167</v>
      </c>
      <c r="B15" s="29"/>
      <c r="C15" s="29"/>
      <c r="D15" s="29"/>
      <c r="E15" s="29"/>
      <c r="F15" s="29"/>
      <c r="G15" s="29"/>
      <c r="H15" s="29"/>
    </row>
    <row r="16" spans="1:11">
      <c r="A16" s="30" t="s">
        <v>168</v>
      </c>
      <c r="B16" s="30" t="s">
        <v>169</v>
      </c>
      <c r="C16" s="30" t="s">
        <v>149</v>
      </c>
      <c r="D16" s="30" t="s">
        <v>150</v>
      </c>
      <c r="E16" s="30" t="s">
        <v>151</v>
      </c>
      <c r="F16" s="28"/>
      <c r="G16" s="28"/>
      <c r="H16" s="28"/>
    </row>
    <row r="17" spans="1:8" ht="41.4">
      <c r="A17" s="28" t="s">
        <v>170</v>
      </c>
      <c r="B17" s="31" t="s">
        <v>171</v>
      </c>
      <c r="C17" s="37">
        <f>IF(C$14="OK",SUM(C8:C11),"")</f>
        <v>43000</v>
      </c>
      <c r="D17" s="37">
        <f>IF(D$14="OK",SUM(D8:D11),"")</f>
        <v>50000</v>
      </c>
      <c r="E17" s="37">
        <f>IF(E$14="OK",SUM(E8:E11),"")</f>
        <v>65000</v>
      </c>
      <c r="F17" s="28"/>
      <c r="G17" s="28"/>
      <c r="H17" s="28"/>
    </row>
    <row r="18" spans="1:8" ht="41.4">
      <c r="A18" s="28" t="s">
        <v>172</v>
      </c>
      <c r="B18" s="31" t="s">
        <v>173</v>
      </c>
      <c r="C18" s="37">
        <f>IF(C$14="OK",SUM(C12:C13),"")</f>
        <v>23000</v>
      </c>
      <c r="D18" s="37">
        <f>IF(D$14="OK",SUM(D12:D13),"")</f>
        <v>26000</v>
      </c>
      <c r="E18" s="37">
        <f>IF(E$14="OK",SUM(E12:E13),"")</f>
        <v>31000</v>
      </c>
      <c r="F18" s="28"/>
      <c r="G18" s="28"/>
      <c r="H18" s="28"/>
    </row>
    <row r="19" spans="1:8" ht="27.6">
      <c r="A19" s="38" t="s">
        <v>174</v>
      </c>
      <c r="B19" s="33" t="s">
        <v>55</v>
      </c>
      <c r="C19" s="39">
        <f>IF(C$14="OK",C17-C18,"")</f>
        <v>20000</v>
      </c>
      <c r="D19" s="39">
        <f>IF(D$14="OK",D17-D18,"")</f>
        <v>24000</v>
      </c>
      <c r="E19" s="39">
        <f>IF(E$14="OK",E17-E18,"")</f>
        <v>34000</v>
      </c>
      <c r="F19" s="28"/>
      <c r="G19" s="28"/>
      <c r="H19" s="28"/>
    </row>
    <row r="20" spans="1:8">
      <c r="A20" s="28"/>
      <c r="B20" s="28"/>
      <c r="C20" s="28"/>
      <c r="D20" s="28"/>
      <c r="E20" s="28"/>
      <c r="F20" s="28"/>
      <c r="G20" s="28"/>
      <c r="H20" s="28"/>
    </row>
    <row r="21" spans="1:8">
      <c r="A21" s="40" t="s">
        <v>175</v>
      </c>
      <c r="B21" s="40"/>
      <c r="C21" s="40" t="s">
        <v>176</v>
      </c>
      <c r="D21" s="40"/>
      <c r="E21" s="40" t="s">
        <v>177</v>
      </c>
      <c r="F21" s="40"/>
      <c r="G21" s="40" t="s">
        <v>178</v>
      </c>
      <c r="H21" s="40"/>
    </row>
    <row r="22" spans="1:8">
      <c r="A22" s="41">
        <f>IF(C14="OK",C19,C14)</f>
        <v>20000</v>
      </c>
      <c r="B22" s="41"/>
      <c r="C22" s="41">
        <f>IF(D14="OK",D19,D14)</f>
        <v>24000</v>
      </c>
      <c r="D22" s="41"/>
      <c r="E22" s="41">
        <f>IF(E14="OK",E19,E14)</f>
        <v>34000</v>
      </c>
      <c r="F22" s="41"/>
      <c r="G22" s="41">
        <f>IF(OR(D14="REVISAR",E14="REVISAR"),"REVISAR",IF(OR(D14="FALTA INFORMACIÓN",E14="FALTA INFORMACIÓN"),"FALTA INFORMACIÓN",E19-D19))</f>
        <v>10000</v>
      </c>
      <c r="H22" s="41"/>
    </row>
    <row r="23" spans="1:8">
      <c r="A23" s="41"/>
      <c r="B23" s="41"/>
      <c r="C23" s="41"/>
      <c r="D23" s="41"/>
      <c r="E23" s="41"/>
      <c r="F23" s="41"/>
      <c r="G23" s="41"/>
      <c r="H23" s="41"/>
    </row>
    <row r="24" spans="1:8">
      <c r="A24" s="28"/>
      <c r="B24" s="28"/>
      <c r="C24" s="28"/>
      <c r="D24" s="28"/>
      <c r="E24" s="28"/>
      <c r="F24" s="28"/>
      <c r="G24" s="28"/>
      <c r="H24" s="28"/>
    </row>
    <row r="25" spans="1:8" ht="20.85" customHeight="1">
      <c r="A25" s="29" t="s">
        <v>179</v>
      </c>
      <c r="B25" s="29"/>
      <c r="C25" s="29"/>
      <c r="D25" s="29"/>
      <c r="E25" s="29"/>
      <c r="F25" s="29"/>
      <c r="G25" s="29"/>
      <c r="H25" s="29"/>
    </row>
    <row r="26" spans="1:8" ht="28.8" customHeight="1">
      <c r="A26" s="42" t="s">
        <v>147</v>
      </c>
      <c r="B26" s="42" t="s">
        <v>148</v>
      </c>
      <c r="C26" s="42" t="s">
        <v>180</v>
      </c>
      <c r="D26" s="42" t="s">
        <v>181</v>
      </c>
      <c r="E26" s="42" t="s">
        <v>182</v>
      </c>
      <c r="F26" s="42" t="s">
        <v>183</v>
      </c>
      <c r="G26" s="42" t="s">
        <v>184</v>
      </c>
      <c r="H26" s="28"/>
    </row>
    <row r="27" spans="1:8">
      <c r="A27" s="28" t="str">
        <f t="shared" ref="A27:B32" si="0">A8</f>
        <v>Cuentas por cobrar</v>
      </c>
      <c r="B27" s="28" t="str">
        <f t="shared" si="0"/>
        <v>Activo operativo</v>
      </c>
      <c r="C27" s="43">
        <f t="shared" ref="C27:C32" si="1">IF(AND(C$14="OK",D$14="OK"),D8-C8,"")</f>
        <v>3000</v>
      </c>
      <c r="D27" s="43">
        <f>IF(ISNUMBER(C27),C27,"")</f>
        <v>3000</v>
      </c>
      <c r="E27" s="43">
        <f t="shared" ref="E27:E32" si="2">IF(AND(D$14="OK",E$14="OK"),E8-D8,"")</f>
        <v>7000</v>
      </c>
      <c r="F27" s="43">
        <f>IF(ISNUMBER(E27),E27,"")</f>
        <v>7000</v>
      </c>
      <c r="G27" s="31" t="str">
        <f t="shared" ref="G27:G32" si="3">IF(NOT(ISNUMBER(E27)),"REVISAR",IF(F27&gt;0,"Aumenta las NOF",IF(F27&lt;0,"Reduce las NOF","Sin cambio")))</f>
        <v>Aumenta las NOF</v>
      </c>
      <c r="H27" s="28"/>
    </row>
    <row r="28" spans="1:8">
      <c r="A28" s="28" t="str">
        <f t="shared" si="0"/>
        <v>Inventario</v>
      </c>
      <c r="B28" s="28" t="str">
        <f t="shared" si="0"/>
        <v>Activo operativo</v>
      </c>
      <c r="C28" s="43">
        <f t="shared" si="1"/>
        <v>4000</v>
      </c>
      <c r="D28" s="43">
        <f>IF(ISNUMBER(C28),C28,"")</f>
        <v>4000</v>
      </c>
      <c r="E28" s="43">
        <f t="shared" si="2"/>
        <v>8000</v>
      </c>
      <c r="F28" s="43">
        <f>IF(ISNUMBER(E28),E28,"")</f>
        <v>8000</v>
      </c>
      <c r="G28" s="31" t="str">
        <f t="shared" si="3"/>
        <v>Aumenta las NOF</v>
      </c>
      <c r="H28" s="28"/>
    </row>
    <row r="29" spans="1:8">
      <c r="A29" s="28" t="str">
        <f t="shared" si="0"/>
        <v>Caja mínima operativa</v>
      </c>
      <c r="B29" s="28" t="str">
        <f t="shared" si="0"/>
        <v>Activo operativo</v>
      </c>
      <c r="C29" s="43">
        <f t="shared" si="1"/>
        <v>0</v>
      </c>
      <c r="D29" s="43">
        <f>IF(ISNUMBER(C29),C29,"")</f>
        <v>0</v>
      </c>
      <c r="E29" s="43">
        <f t="shared" si="2"/>
        <v>0</v>
      </c>
      <c r="F29" s="43">
        <f>IF(ISNUMBER(E29),E29,"")</f>
        <v>0</v>
      </c>
      <c r="G29" s="31" t="str">
        <f t="shared" si="3"/>
        <v>Sin cambio</v>
      </c>
      <c r="H29" s="28"/>
    </row>
    <row r="30" spans="1:8">
      <c r="A30" s="28" t="str">
        <f t="shared" si="0"/>
        <v>Otros activos operativos</v>
      </c>
      <c r="B30" s="28" t="str">
        <f t="shared" si="0"/>
        <v>Activo operativo</v>
      </c>
      <c r="C30" s="43">
        <f t="shared" si="1"/>
        <v>0</v>
      </c>
      <c r="D30" s="43">
        <f>IF(ISNUMBER(C30),C30,"")</f>
        <v>0</v>
      </c>
      <c r="E30" s="43">
        <f t="shared" si="2"/>
        <v>0</v>
      </c>
      <c r="F30" s="43">
        <f>IF(ISNUMBER(E30),E30,"")</f>
        <v>0</v>
      </c>
      <c r="G30" s="31" t="str">
        <f t="shared" si="3"/>
        <v>Sin cambio</v>
      </c>
      <c r="H30" s="28"/>
    </row>
    <row r="31" spans="1:8">
      <c r="A31" s="28" t="str">
        <f t="shared" si="0"/>
        <v>Cuentas por pagar a proveedores</v>
      </c>
      <c r="B31" s="28" t="str">
        <f t="shared" si="0"/>
        <v>Pasivo operativo</v>
      </c>
      <c r="C31" s="43">
        <f t="shared" si="1"/>
        <v>2000</v>
      </c>
      <c r="D31" s="43">
        <f>IF(ISNUMBER(C31),-C31,"")</f>
        <v>-2000</v>
      </c>
      <c r="E31" s="43">
        <f t="shared" si="2"/>
        <v>4000</v>
      </c>
      <c r="F31" s="43">
        <f>IF(ISNUMBER(E31),-E31,"")</f>
        <v>-4000</v>
      </c>
      <c r="G31" s="31" t="str">
        <f t="shared" si="3"/>
        <v>Reduce las NOF</v>
      </c>
      <c r="H31" s="28"/>
    </row>
    <row r="32" spans="1:8">
      <c r="A32" s="28" t="str">
        <f t="shared" si="0"/>
        <v>Otros pasivos operativos</v>
      </c>
      <c r="B32" s="28" t="str">
        <f t="shared" si="0"/>
        <v>Pasivo operativo</v>
      </c>
      <c r="C32" s="43">
        <f t="shared" si="1"/>
        <v>1000</v>
      </c>
      <c r="D32" s="43">
        <f>IF(ISNUMBER(C32),-C32,"")</f>
        <v>-1000</v>
      </c>
      <c r="E32" s="43">
        <f t="shared" si="2"/>
        <v>1000</v>
      </c>
      <c r="F32" s="43">
        <f>IF(ISNUMBER(E32),-E32,"")</f>
        <v>-1000</v>
      </c>
      <c r="G32" s="31" t="str">
        <f t="shared" si="3"/>
        <v>Reduce las NOF</v>
      </c>
      <c r="H32" s="28"/>
    </row>
    <row r="33" spans="1:8" ht="30.45" customHeight="1">
      <c r="A33" s="44" t="s">
        <v>185</v>
      </c>
      <c r="B33" s="45" t="s">
        <v>186</v>
      </c>
      <c r="C33" s="39">
        <f>IF(AND(C14="OK",D14="OK"),D19-C19,"")</f>
        <v>4000</v>
      </c>
      <c r="D33" s="39">
        <f>IF(ISNUMBER(C33),SUM(D27:D32),"")</f>
        <v>4000</v>
      </c>
      <c r="E33" s="39">
        <f>IF(AND(D14="OK",E14="OK"),E19-D19,"")</f>
        <v>10000</v>
      </c>
      <c r="F33" s="39">
        <f>IF(ISNUMBER(E33),SUM(F27:F32),"")</f>
        <v>10000</v>
      </c>
      <c r="G33" s="45" t="str">
        <f>IF(NOT(ISNUMBER(E33)),"REVISAR",IF(F33&gt;0,"La operación absorbería más recursos",IF(F33&lt;0,"La operación liberaría recursos","Sin cambio proyectado")))</f>
        <v>La operación absorbería más recursos</v>
      </c>
      <c r="H33" s="28"/>
    </row>
    <row r="34" spans="1:8">
      <c r="A34" s="28"/>
      <c r="B34" s="28"/>
      <c r="C34" s="28"/>
      <c r="D34" s="28"/>
      <c r="E34" s="28"/>
      <c r="F34" s="28"/>
      <c r="G34" s="28"/>
      <c r="H34" s="28"/>
    </row>
    <row r="35" spans="1:8" ht="20.85" customHeight="1">
      <c r="A35" s="29" t="s">
        <v>187</v>
      </c>
      <c r="B35" s="29"/>
      <c r="C35" s="29"/>
      <c r="D35" s="29"/>
      <c r="E35" s="29"/>
      <c r="F35" s="29"/>
      <c r="G35" s="29"/>
      <c r="H35" s="29"/>
    </row>
    <row r="36" spans="1:8" ht="27.15" customHeight="1">
      <c r="A36" s="38" t="s">
        <v>188</v>
      </c>
      <c r="B36" s="46" t="str">
        <f>IF(D14="REVISAR","REVISAR: corrige texto o valores negativos en la columna Actual.",IF(D14="FALTA INFORMACIÓN","FALTA INFORMACIÓN: completa todas las celdas amarillas de la columna Actual.",IF(D19&gt;0,"La operación mantiene "&amp;TEXT(D19,"$#,##0")&amp;" netos comprometidos en NOF.",IF(D19&lt;0,"Los pasivos operativos superan los activos operativos en "&amp;TEXT(ABS(D19),"$#,##0")&amp;".","Las NOF actuales son cero."))))</f>
        <v>La operación mantiene $24000,0 netos comprometidos en NOF.</v>
      </c>
      <c r="C36" s="46"/>
      <c r="D36" s="46"/>
      <c r="E36" s="46"/>
      <c r="F36" s="46"/>
      <c r="G36" s="46"/>
      <c r="H36" s="46"/>
    </row>
    <row r="37" spans="1:8" ht="27.15" customHeight="1">
      <c r="A37" s="38" t="s">
        <v>189</v>
      </c>
      <c r="B37" s="46" t="str">
        <f>IF(OR(C14="REVISAR",D14="REVISAR"),"REVISAR: corrige los datos antes de comparar períodos.",IF(OR(C14="FALTA INFORMACIÓN",D14="FALTA INFORMACIÓN"),"FALTA INFORMACIÓN: completa Anterior y Actual para comparar.",IF(D19&gt;C19,"Las NOF aumentaron "&amp;TEXT(D19-C19,"$#,##0")&amp;" frente al período anterior.",IF(D19&lt;C19,"Las NOF disminuyeron "&amp;TEXT(C19-D19,"$#,##0")&amp;" frente al período anterior.","Las NOF no cambiaron frente al período anterior."))))</f>
        <v>Las NOF aumentaron $4000,0 frente al período anterior.</v>
      </c>
      <c r="C37" s="46"/>
      <c r="D37" s="46"/>
      <c r="E37" s="46"/>
      <c r="F37" s="46"/>
      <c r="G37" s="46"/>
      <c r="H37" s="46"/>
    </row>
    <row r="38" spans="1:8" ht="27.15" customHeight="1">
      <c r="A38" s="38" t="s">
        <v>99</v>
      </c>
      <c r="B38" s="46" t="str">
        <f>IF(OR(D14="REVISAR",E14="REVISAR"),"REVISAR: corrige los datos antes de evaluar el escenario proyectado.",IF(OR(D14="FALTA INFORMACIÓN",E14="FALTA INFORMACIÓN"),"FALTA INFORMACIÓN: completa Actual y Proyectado para evaluar el escenario.",IF(E19&gt;D19,"Si se cumple el escenario proyectado, la operación requeriría "&amp;TEXT(E19-D19,"$#,##0")&amp;" adicionales para sostener la mayor NOF.",IF(E19&lt;D19,"Si se cumple el escenario proyectado, la operación liberaría "&amp;TEXT(D19-E19,"$#,##0")&amp;" de recursos.","El escenario proyectado mantiene las NOF en el mismo nivel actual."))))</f>
        <v>Si se cumple el escenario proyectado, la operación requeriría $10000,0 adicionales para sostener la mayor NOF.</v>
      </c>
      <c r="C38" s="46"/>
      <c r="D38" s="46"/>
      <c r="E38" s="46"/>
      <c r="F38" s="46"/>
      <c r="G38" s="46"/>
      <c r="H38" s="46"/>
    </row>
    <row r="39" spans="1:8">
      <c r="A39" s="28"/>
      <c r="B39" s="28"/>
      <c r="C39" s="28"/>
      <c r="D39" s="28"/>
      <c r="E39" s="28"/>
      <c r="F39" s="28"/>
      <c r="G39" s="28"/>
      <c r="H39" s="28"/>
    </row>
    <row r="40" spans="1:8" ht="27.15" customHeight="1">
      <c r="A40" s="47" t="s">
        <v>190</v>
      </c>
      <c r="B40" s="47"/>
      <c r="C40" s="47"/>
      <c r="D40" s="47"/>
      <c r="E40" s="47"/>
      <c r="F40" s="47"/>
      <c r="G40" s="47"/>
      <c r="H40" s="47"/>
    </row>
    <row r="41" spans="1:8">
      <c r="A41" s="47"/>
      <c r="B41" s="47"/>
      <c r="C41" s="47"/>
      <c r="D41" s="47"/>
      <c r="E41" s="47"/>
      <c r="F41" s="47"/>
      <c r="G41" s="47"/>
      <c r="H41" s="47"/>
    </row>
    <row r="42" spans="1:8">
      <c r="A42" s="48"/>
      <c r="B42" s="48"/>
      <c r="C42" s="48"/>
      <c r="D42" s="48"/>
      <c r="E42" s="48"/>
      <c r="F42" s="48"/>
      <c r="G42" s="48"/>
      <c r="H42" s="48"/>
    </row>
    <row r="43" spans="1:8">
      <c r="A43" s="48"/>
      <c r="B43" s="48"/>
      <c r="C43" s="48"/>
      <c r="D43" s="48"/>
      <c r="E43" s="48"/>
      <c r="F43" s="48"/>
      <c r="G43" s="48"/>
      <c r="H43" s="48"/>
    </row>
    <row r="44" spans="1:8">
      <c r="A44" s="48"/>
      <c r="B44" s="48"/>
      <c r="C44" s="48"/>
      <c r="D44" s="48"/>
      <c r="E44" s="48"/>
      <c r="F44" s="48"/>
      <c r="G44" s="48"/>
      <c r="H44" s="48"/>
    </row>
  </sheetData>
  <sheetProtection algorithmName="SHA-512" hashValue="8CexwOYDTHCMoygESxylaO/EgFHkq34vh8AlsVOCh7RN14jDtZ+y9pzLrISzkCid2Irf+Uz5+lcK9F9y8qnJAw==" saltValue="CFy8ecy3o8QCN0D8LB7+qw==" spinCount="100000" sheet="1" objects="1" scenarios="1" formatCells="0" formatColumns="0" formatRows="0" sort="0" autoFilter="0"/>
  <mergeCells count="22">
    <mergeCell ref="J3:K5"/>
    <mergeCell ref="J6:K6"/>
    <mergeCell ref="A35:H35"/>
    <mergeCell ref="B36:H36"/>
    <mergeCell ref="B37:H37"/>
    <mergeCell ref="B38:H38"/>
    <mergeCell ref="A40:H41"/>
    <mergeCell ref="A22:B23"/>
    <mergeCell ref="C22:D23"/>
    <mergeCell ref="E22:F23"/>
    <mergeCell ref="G22:H23"/>
    <mergeCell ref="A25:H25"/>
    <mergeCell ref="A1:H2"/>
    <mergeCell ref="A3:H4"/>
    <mergeCell ref="A6:H6"/>
    <mergeCell ref="A15:H15"/>
    <mergeCell ref="A21:B21"/>
    <mergeCell ref="C21:D21"/>
    <mergeCell ref="E21:F21"/>
    <mergeCell ref="G21:H21"/>
    <mergeCell ref="A14:B14"/>
    <mergeCell ref="F14:H14"/>
  </mergeCells>
  <conditionalFormatting sqref="C8:E13">
    <cfRule type="expression" dxfId="3" priority="5">
      <formula>OR(NOT(ISNUMBER(C8)),C8&lt;0)</formula>
    </cfRule>
  </conditionalFormatting>
  <conditionalFormatting sqref="C14:E14">
    <cfRule type="expression" dxfId="2" priority="2">
      <formula>C14="OK"</formula>
    </cfRule>
    <cfRule type="expression" dxfId="1" priority="3">
      <formula>C14="FALTA INFORMACIÓN"</formula>
    </cfRule>
    <cfRule type="expression" dxfId="0" priority="4">
      <formula>C14="REVISAR"</formula>
    </cfRule>
  </conditionalFormatting>
  <dataValidations count="1">
    <dataValidation type="decimal" allowBlank="1" showInputMessage="1" showErrorMessage="1" errorTitle="Dato no válido" error="Ingresa solo números iguales o mayores que 0. Si no aplica, escribe 0." promptTitle="Dato de entrada" prompt="Ingresa un número igual o mayor que 0. Si no aplica, escribe 0." sqref="C8:E13" xr:uid="{00000000-0002-0000-0200-000000000000}">
      <formula1>0</formula1>
      <formula2>1E+100</formula2>
    </dataValidation>
  </dataValidations>
  <hyperlinks>
    <hyperlink ref="J6" r:id="rId1" xr:uid="{E25A50C6-8BAC-41A5-BDDB-549167475FC5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 Instrucciones</vt:lpstr>
      <vt:lpstr>2. Glosario</vt:lpstr>
      <vt:lpstr>3. Calculadora NOF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Jairo Gelvez</cp:lastModifiedBy>
  <dcterms:modified xsi:type="dcterms:W3CDTF">2026-09-23T22:14:55Z</dcterms:modified>
</cp:coreProperties>
</file>