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440A575F-FE02-4888-9957-7AFF2CE16D8D}" xr6:coauthVersionLast="47" xr6:coauthVersionMax="47" xr10:uidLastSave="{00000000-0000-0000-0000-000000000000}"/>
  <bookViews>
    <workbookView xWindow="28680" yWindow="-120" windowWidth="29040" windowHeight="15720" xr2:uid="{00000000-000D-0000-FFFF-FFFF00000000}"/>
  </bookViews>
  <sheets>
    <sheet name="1_Instrucciones" sheetId="1" r:id="rId1"/>
    <sheet name="2_Glosario" sheetId="2" r:id="rId2"/>
    <sheet name="3_Croston"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9" i="3" l="1"/>
  <c r="J118" i="3"/>
  <c r="J117" i="3"/>
  <c r="J116" i="3"/>
  <c r="J115" i="3"/>
  <c r="J114" i="3"/>
  <c r="J113" i="3"/>
  <c r="J112" i="3"/>
  <c r="J111" i="3"/>
  <c r="J110" i="3"/>
  <c r="J109" i="3"/>
  <c r="J108" i="3"/>
  <c r="J107" i="3"/>
  <c r="J106" i="3"/>
  <c r="J105" i="3"/>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J75" i="3"/>
  <c r="J74" i="3"/>
  <c r="J73" i="3"/>
  <c r="J72" i="3"/>
  <c r="J71" i="3"/>
  <c r="J70" i="3"/>
  <c r="J69" i="3"/>
  <c r="J68" i="3"/>
  <c r="J67" i="3"/>
  <c r="J66" i="3"/>
  <c r="J65" i="3"/>
  <c r="J64" i="3"/>
  <c r="J63" i="3"/>
  <c r="J62" i="3"/>
  <c r="J61" i="3"/>
  <c r="J60" i="3"/>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A13" i="3" s="1"/>
  <c r="J20" i="3"/>
  <c r="F118" i="3" l="1"/>
  <c r="F115" i="3"/>
  <c r="F112" i="3"/>
  <c r="F109" i="3"/>
  <c r="F106" i="3"/>
  <c r="F103" i="3"/>
  <c r="F100" i="3"/>
  <c r="F97" i="3"/>
  <c r="F94" i="3"/>
  <c r="F91" i="3"/>
  <c r="F88" i="3"/>
  <c r="F85" i="3"/>
  <c r="F82" i="3"/>
  <c r="F79" i="3"/>
  <c r="F76" i="3"/>
  <c r="F73" i="3"/>
  <c r="F70" i="3"/>
  <c r="F67" i="3"/>
  <c r="F64" i="3"/>
  <c r="F61" i="3"/>
  <c r="F58" i="3"/>
  <c r="F55" i="3"/>
  <c r="F52" i="3"/>
  <c r="F49" i="3"/>
  <c r="F46" i="3"/>
  <c r="F43" i="3"/>
  <c r="F40" i="3"/>
  <c r="F37" i="3"/>
  <c r="F34" i="3"/>
  <c r="F31" i="3"/>
  <c r="H119" i="3"/>
  <c r="D118" i="3"/>
  <c r="H116" i="3"/>
  <c r="D115" i="3"/>
  <c r="H113" i="3"/>
  <c r="D112" i="3"/>
  <c r="H110" i="3"/>
  <c r="D109" i="3"/>
  <c r="H107" i="3"/>
  <c r="D106" i="3"/>
  <c r="H104" i="3"/>
  <c r="D103" i="3"/>
  <c r="H101" i="3"/>
  <c r="D100" i="3"/>
  <c r="H98" i="3"/>
  <c r="D97" i="3"/>
  <c r="H95" i="3"/>
  <c r="D94" i="3"/>
  <c r="H92" i="3"/>
  <c r="D91" i="3"/>
  <c r="H89" i="3"/>
  <c r="D88" i="3"/>
  <c r="H86" i="3"/>
  <c r="D85" i="3"/>
  <c r="H83" i="3"/>
  <c r="D82" i="3"/>
  <c r="H80" i="3"/>
  <c r="D79" i="3"/>
  <c r="H77" i="3"/>
  <c r="D76" i="3"/>
  <c r="H74" i="3"/>
  <c r="D73" i="3"/>
  <c r="H71" i="3"/>
  <c r="D70" i="3"/>
  <c r="H68" i="3"/>
  <c r="D67" i="3"/>
  <c r="H65" i="3"/>
  <c r="D64" i="3"/>
  <c r="H62" i="3"/>
  <c r="D61" i="3"/>
  <c r="H59" i="3"/>
  <c r="D58" i="3"/>
  <c r="H56" i="3"/>
  <c r="D55" i="3"/>
  <c r="H53" i="3"/>
  <c r="D52" i="3"/>
  <c r="H50" i="3"/>
  <c r="D49" i="3"/>
  <c r="H47" i="3"/>
  <c r="D46" i="3"/>
  <c r="H44" i="3"/>
  <c r="D43" i="3"/>
  <c r="H41" i="3"/>
  <c r="D40" i="3"/>
  <c r="H38" i="3"/>
  <c r="D37" i="3"/>
  <c r="H35" i="3"/>
  <c r="D34" i="3"/>
  <c r="H32" i="3"/>
  <c r="D31" i="3"/>
  <c r="D28" i="3"/>
  <c r="D25" i="3"/>
  <c r="D22" i="3"/>
  <c r="E6" i="3"/>
  <c r="F89" i="3"/>
  <c r="F86" i="3"/>
  <c r="F80" i="3"/>
  <c r="F68" i="3"/>
  <c r="F62" i="3"/>
  <c r="F53" i="3"/>
  <c r="F47" i="3"/>
  <c r="F44" i="3"/>
  <c r="F41" i="3"/>
  <c r="G119" i="3"/>
  <c r="C118" i="3"/>
  <c r="G116" i="3"/>
  <c r="C115" i="3"/>
  <c r="G113" i="3"/>
  <c r="C112" i="3"/>
  <c r="G110" i="3"/>
  <c r="C109" i="3"/>
  <c r="G107" i="3"/>
  <c r="C106" i="3"/>
  <c r="G104" i="3"/>
  <c r="C103" i="3"/>
  <c r="G101" i="3"/>
  <c r="C100" i="3"/>
  <c r="G98" i="3"/>
  <c r="C97" i="3"/>
  <c r="G95" i="3"/>
  <c r="C94" i="3"/>
  <c r="G92" i="3"/>
  <c r="C91" i="3"/>
  <c r="G89" i="3"/>
  <c r="C88" i="3"/>
  <c r="G86" i="3"/>
  <c r="C85" i="3"/>
  <c r="G83" i="3"/>
  <c r="C82" i="3"/>
  <c r="G80" i="3"/>
  <c r="C79" i="3"/>
  <c r="G77" i="3"/>
  <c r="C76" i="3"/>
  <c r="G74" i="3"/>
  <c r="C73" i="3"/>
  <c r="G71" i="3"/>
  <c r="C70" i="3"/>
  <c r="G68" i="3"/>
  <c r="C67" i="3"/>
  <c r="G65" i="3"/>
  <c r="C64" i="3"/>
  <c r="G62" i="3"/>
  <c r="C61" i="3"/>
  <c r="G59" i="3"/>
  <c r="C58" i="3"/>
  <c r="G56" i="3"/>
  <c r="C55" i="3"/>
  <c r="G53" i="3"/>
  <c r="C52" i="3"/>
  <c r="G50" i="3"/>
  <c r="C49" i="3"/>
  <c r="G47" i="3"/>
  <c r="C46" i="3"/>
  <c r="G44" i="3"/>
  <c r="C43" i="3"/>
  <c r="G41" i="3"/>
  <c r="C40" i="3"/>
  <c r="G38" i="3"/>
  <c r="C37" i="3"/>
  <c r="G35" i="3"/>
  <c r="C34" i="3"/>
  <c r="G32" i="3"/>
  <c r="C31" i="3"/>
  <c r="C28" i="3"/>
  <c r="C25" i="3"/>
  <c r="C22" i="3"/>
  <c r="F119" i="3"/>
  <c r="F116" i="3"/>
  <c r="F113" i="3"/>
  <c r="F110" i="3"/>
  <c r="F107" i="3"/>
  <c r="F104" i="3"/>
  <c r="F101" i="3"/>
  <c r="F98" i="3"/>
  <c r="F95" i="3"/>
  <c r="F92" i="3"/>
  <c r="F83" i="3"/>
  <c r="F77" i="3"/>
  <c r="F74" i="3"/>
  <c r="F71" i="3"/>
  <c r="F65" i="3"/>
  <c r="F59" i="3"/>
  <c r="F56" i="3"/>
  <c r="F50" i="3"/>
  <c r="H118" i="3"/>
  <c r="G117" i="3"/>
  <c r="H115" i="3"/>
  <c r="I113" i="3"/>
  <c r="G111" i="3"/>
  <c r="H109" i="3"/>
  <c r="I107" i="3"/>
  <c r="G105" i="3"/>
  <c r="H103" i="3"/>
  <c r="I101" i="3"/>
  <c r="G99" i="3"/>
  <c r="H97" i="3"/>
  <c r="I95" i="3"/>
  <c r="G93" i="3"/>
  <c r="H91" i="3"/>
  <c r="I89" i="3"/>
  <c r="G87" i="3"/>
  <c r="H85" i="3"/>
  <c r="I83" i="3"/>
  <c r="G81" i="3"/>
  <c r="H79" i="3"/>
  <c r="I77" i="3"/>
  <c r="G75" i="3"/>
  <c r="H73" i="3"/>
  <c r="I71" i="3"/>
  <c r="G69" i="3"/>
  <c r="H67" i="3"/>
  <c r="I65" i="3"/>
  <c r="G63" i="3"/>
  <c r="H61" i="3"/>
  <c r="I59" i="3"/>
  <c r="G57" i="3"/>
  <c r="H55" i="3"/>
  <c r="I53" i="3"/>
  <c r="G51" i="3"/>
  <c r="H49" i="3"/>
  <c r="I47" i="3"/>
  <c r="G45" i="3"/>
  <c r="H43" i="3"/>
  <c r="I41" i="3"/>
  <c r="G39" i="3"/>
  <c r="I37" i="3"/>
  <c r="I33" i="3"/>
  <c r="C32" i="3"/>
  <c r="D30" i="3"/>
  <c r="D21" i="3"/>
  <c r="E8" i="3"/>
  <c r="F117" i="3"/>
  <c r="F93" i="3"/>
  <c r="E83" i="3"/>
  <c r="E71" i="3"/>
  <c r="F63" i="3"/>
  <c r="E53" i="3"/>
  <c r="G43" i="3"/>
  <c r="I35" i="3"/>
  <c r="C30" i="3"/>
  <c r="I22" i="3"/>
  <c r="C21" i="3"/>
  <c r="E7" i="3"/>
  <c r="I60" i="3"/>
  <c r="I48" i="3"/>
  <c r="I42" i="3"/>
  <c r="F22" i="3"/>
  <c r="F23" i="3" s="1"/>
  <c r="F24" i="3" s="1"/>
  <c r="F25" i="3" s="1"/>
  <c r="H114" i="3"/>
  <c r="I94" i="3"/>
  <c r="H78" i="3"/>
  <c r="H66" i="3"/>
  <c r="H60" i="3"/>
  <c r="H54" i="3"/>
  <c r="I46" i="3"/>
  <c r="E31" i="3"/>
  <c r="E20" i="3"/>
  <c r="G20" i="3" s="1"/>
  <c r="H20" i="3" s="1"/>
  <c r="G114" i="3"/>
  <c r="I110" i="3"/>
  <c r="I104" i="3"/>
  <c r="I98" i="3"/>
  <c r="I119" i="3"/>
  <c r="G115" i="3"/>
  <c r="E113" i="3"/>
  <c r="F111" i="3"/>
  <c r="G109" i="3"/>
  <c r="E107" i="3"/>
  <c r="F105" i="3"/>
  <c r="G103" i="3"/>
  <c r="E101" i="3"/>
  <c r="F99" i="3"/>
  <c r="G97" i="3"/>
  <c r="E95" i="3"/>
  <c r="G91" i="3"/>
  <c r="E89" i="3"/>
  <c r="F87" i="3"/>
  <c r="G85" i="3"/>
  <c r="F81" i="3"/>
  <c r="G79" i="3"/>
  <c r="E77" i="3"/>
  <c r="F75" i="3"/>
  <c r="G73" i="3"/>
  <c r="F69" i="3"/>
  <c r="G67" i="3"/>
  <c r="E65" i="3"/>
  <c r="G61" i="3"/>
  <c r="E59" i="3"/>
  <c r="F57" i="3"/>
  <c r="G55" i="3"/>
  <c r="F51" i="3"/>
  <c r="G49" i="3"/>
  <c r="E47" i="3"/>
  <c r="F45" i="3"/>
  <c r="E41" i="3"/>
  <c r="F39" i="3"/>
  <c r="H37" i="3"/>
  <c r="H33" i="3"/>
  <c r="C63" i="3"/>
  <c r="C51" i="3"/>
  <c r="E33" i="3"/>
  <c r="E119" i="3"/>
  <c r="E117" i="3"/>
  <c r="E115" i="3"/>
  <c r="D113" i="3"/>
  <c r="E111" i="3"/>
  <c r="E109" i="3"/>
  <c r="D107" i="3"/>
  <c r="E105" i="3"/>
  <c r="E103" i="3"/>
  <c r="D101" i="3"/>
  <c r="E99" i="3"/>
  <c r="E97" i="3"/>
  <c r="D95" i="3"/>
  <c r="E93" i="3"/>
  <c r="E91" i="3"/>
  <c r="D89" i="3"/>
  <c r="E87" i="3"/>
  <c r="E85" i="3"/>
  <c r="D83" i="3"/>
  <c r="E81" i="3"/>
  <c r="E79" i="3"/>
  <c r="D77" i="3"/>
  <c r="E75" i="3"/>
  <c r="E73" i="3"/>
  <c r="D71" i="3"/>
  <c r="E69" i="3"/>
  <c r="E67" i="3"/>
  <c r="D65" i="3"/>
  <c r="E63" i="3"/>
  <c r="E61" i="3"/>
  <c r="D59" i="3"/>
  <c r="E57" i="3"/>
  <c r="E55" i="3"/>
  <c r="D53" i="3"/>
  <c r="E51" i="3"/>
  <c r="E49" i="3"/>
  <c r="D47" i="3"/>
  <c r="E45" i="3"/>
  <c r="E43" i="3"/>
  <c r="D41" i="3"/>
  <c r="E39" i="3"/>
  <c r="G37" i="3"/>
  <c r="F35" i="3"/>
  <c r="G33" i="3"/>
  <c r="I31" i="3"/>
  <c r="D119" i="3"/>
  <c r="D117" i="3"/>
  <c r="C113" i="3"/>
  <c r="D111" i="3"/>
  <c r="C107" i="3"/>
  <c r="D105" i="3"/>
  <c r="C101" i="3"/>
  <c r="D99" i="3"/>
  <c r="C95" i="3"/>
  <c r="D93" i="3"/>
  <c r="C89" i="3"/>
  <c r="D87" i="3"/>
  <c r="C83" i="3"/>
  <c r="D81" i="3"/>
  <c r="C77" i="3"/>
  <c r="D75" i="3"/>
  <c r="C71" i="3"/>
  <c r="D69" i="3"/>
  <c r="C65" i="3"/>
  <c r="D63" i="3"/>
  <c r="C59" i="3"/>
  <c r="D57" i="3"/>
  <c r="C53" i="3"/>
  <c r="D51" i="3"/>
  <c r="C47" i="3"/>
  <c r="D45" i="3"/>
  <c r="C41" i="3"/>
  <c r="D39" i="3"/>
  <c r="E37" i="3"/>
  <c r="E35" i="3"/>
  <c r="F33" i="3"/>
  <c r="H31" i="3"/>
  <c r="I29" i="3"/>
  <c r="I27" i="3"/>
  <c r="I28" i="3" s="1"/>
  <c r="D29" i="3" s="1"/>
  <c r="C26" i="3"/>
  <c r="I20" i="3"/>
  <c r="C119" i="3"/>
  <c r="C117" i="3"/>
  <c r="I114" i="3"/>
  <c r="C111" i="3"/>
  <c r="I108" i="3"/>
  <c r="C105" i="3"/>
  <c r="I102" i="3"/>
  <c r="C99" i="3"/>
  <c r="I96" i="3"/>
  <c r="C93" i="3"/>
  <c r="I90" i="3"/>
  <c r="C87" i="3"/>
  <c r="I84" i="3"/>
  <c r="C81" i="3"/>
  <c r="I78" i="3"/>
  <c r="C75" i="3"/>
  <c r="I72" i="3"/>
  <c r="C69" i="3"/>
  <c r="I66" i="3"/>
  <c r="I54" i="3"/>
  <c r="D35" i="3"/>
  <c r="G31" i="3"/>
  <c r="D24" i="3"/>
  <c r="H108" i="3"/>
  <c r="I106" i="3"/>
  <c r="H102" i="3"/>
  <c r="I100" i="3"/>
  <c r="H96" i="3"/>
  <c r="H90" i="3"/>
  <c r="I88" i="3"/>
  <c r="I82" i="3"/>
  <c r="I76" i="3"/>
  <c r="I64" i="3"/>
  <c r="I58" i="3"/>
  <c r="I52" i="3"/>
  <c r="H42" i="3"/>
  <c r="C35" i="3"/>
  <c r="I116" i="3"/>
  <c r="H106" i="3"/>
  <c r="H100" i="3"/>
  <c r="H94" i="3"/>
  <c r="I86" i="3"/>
  <c r="H82" i="3"/>
  <c r="H72" i="3"/>
  <c r="H112" i="3"/>
  <c r="H88" i="3"/>
  <c r="E118" i="3"/>
  <c r="D116" i="3"/>
  <c r="E114" i="3"/>
  <c r="E112" i="3"/>
  <c r="D110" i="3"/>
  <c r="E108" i="3"/>
  <c r="E106" i="3"/>
  <c r="D104" i="3"/>
  <c r="E102" i="3"/>
  <c r="E100" i="3"/>
  <c r="D98" i="3"/>
  <c r="E96" i="3"/>
  <c r="E94" i="3"/>
  <c r="D92" i="3"/>
  <c r="E90" i="3"/>
  <c r="E88" i="3"/>
  <c r="D86" i="3"/>
  <c r="E84" i="3"/>
  <c r="E82" i="3"/>
  <c r="D80" i="3"/>
  <c r="E78" i="3"/>
  <c r="E76" i="3"/>
  <c r="D74" i="3"/>
  <c r="E72" i="3"/>
  <c r="E70" i="3"/>
  <c r="D68" i="3"/>
  <c r="E66" i="3"/>
  <c r="E64" i="3"/>
  <c r="D62" i="3"/>
  <c r="E60" i="3"/>
  <c r="E58" i="3"/>
  <c r="D56" i="3"/>
  <c r="E54" i="3"/>
  <c r="E52" i="3"/>
  <c r="D50" i="3"/>
  <c r="E48" i="3"/>
  <c r="E46" i="3"/>
  <c r="D44" i="3"/>
  <c r="E42" i="3"/>
  <c r="E40" i="3"/>
  <c r="E38" i="3"/>
  <c r="F36" i="3"/>
  <c r="H34" i="3"/>
  <c r="I32" i="3"/>
  <c r="H30" i="3"/>
  <c r="C116" i="3"/>
  <c r="D114" i="3"/>
  <c r="C110" i="3"/>
  <c r="D108" i="3"/>
  <c r="C104" i="3"/>
  <c r="D102" i="3"/>
  <c r="C98" i="3"/>
  <c r="D96" i="3"/>
  <c r="C92" i="3"/>
  <c r="D90" i="3"/>
  <c r="C86" i="3"/>
  <c r="D84" i="3"/>
  <c r="C80" i="3"/>
  <c r="D78" i="3"/>
  <c r="C74" i="3"/>
  <c r="D72" i="3"/>
  <c r="C68" i="3"/>
  <c r="D66" i="3"/>
  <c r="C62" i="3"/>
  <c r="D60" i="3"/>
  <c r="C56" i="3"/>
  <c r="D54" i="3"/>
  <c r="C50" i="3"/>
  <c r="D48" i="3"/>
  <c r="C44" i="3"/>
  <c r="D42" i="3"/>
  <c r="D38" i="3"/>
  <c r="E36" i="3"/>
  <c r="G34" i="3"/>
  <c r="F32" i="3"/>
  <c r="G30" i="3"/>
  <c r="C27" i="3"/>
  <c r="I117" i="3"/>
  <c r="H117" i="3"/>
  <c r="I115" i="3"/>
  <c r="H111" i="3"/>
  <c r="I109" i="3"/>
  <c r="H105" i="3"/>
  <c r="I103" i="3"/>
  <c r="H99" i="3"/>
  <c r="I97" i="3"/>
  <c r="H93" i="3"/>
  <c r="I91" i="3"/>
  <c r="H87" i="3"/>
  <c r="I85" i="3"/>
  <c r="H81" i="3"/>
  <c r="I79" i="3"/>
  <c r="H75" i="3"/>
  <c r="I73" i="3"/>
  <c r="H69" i="3"/>
  <c r="I67" i="3"/>
  <c r="H63" i="3"/>
  <c r="I61" i="3"/>
  <c r="H57" i="3"/>
  <c r="I55" i="3"/>
  <c r="H51" i="3"/>
  <c r="I49" i="3"/>
  <c r="H45" i="3"/>
  <c r="I43" i="3"/>
  <c r="H39" i="3"/>
  <c r="C36" i="3"/>
  <c r="D32" i="3"/>
  <c r="E30" i="3"/>
  <c r="I26" i="3"/>
  <c r="I24" i="3"/>
  <c r="I25" i="3" s="1"/>
  <c r="D26" i="3" s="1"/>
  <c r="C23" i="3"/>
  <c r="E21" i="3"/>
  <c r="E22" i="3" s="1"/>
  <c r="E9" i="3"/>
  <c r="C57" i="3"/>
  <c r="C45" i="3"/>
  <c r="C39" i="3"/>
  <c r="F20" i="3"/>
  <c r="I112" i="3"/>
  <c r="H84" i="3"/>
  <c r="I70" i="3"/>
  <c r="H48" i="3"/>
  <c r="I40" i="3"/>
  <c r="I36" i="3"/>
  <c r="D33" i="3"/>
  <c r="C24" i="3"/>
  <c r="I118" i="3"/>
  <c r="G108" i="3"/>
  <c r="G102" i="3"/>
  <c r="G96" i="3"/>
  <c r="G90" i="3"/>
  <c r="G84" i="3"/>
  <c r="G112" i="3"/>
  <c r="I99" i="3"/>
  <c r="I80" i="3"/>
  <c r="I75" i="3"/>
  <c r="G70" i="3"/>
  <c r="C60" i="3"/>
  <c r="G54" i="3"/>
  <c r="I44" i="3"/>
  <c r="I39" i="3"/>
  <c r="I34" i="3"/>
  <c r="C29" i="3"/>
  <c r="I111" i="3"/>
  <c r="E92" i="3"/>
  <c r="I74" i="3"/>
  <c r="I69" i="3"/>
  <c r="C54" i="3"/>
  <c r="G48" i="3"/>
  <c r="I38" i="3"/>
  <c r="I23" i="3"/>
  <c r="C20" i="3"/>
  <c r="E104" i="3"/>
  <c r="E74" i="3"/>
  <c r="H58" i="3"/>
  <c r="F48" i="3"/>
  <c r="F38" i="3"/>
  <c r="C33" i="3"/>
  <c r="E110" i="3"/>
  <c r="F84" i="3"/>
  <c r="G78" i="3"/>
  <c r="I68" i="3"/>
  <c r="I63" i="3"/>
  <c r="G58" i="3"/>
  <c r="C48" i="3"/>
  <c r="G42" i="3"/>
  <c r="C38" i="3"/>
  <c r="E116" i="3"/>
  <c r="F96" i="3"/>
  <c r="F90" i="3"/>
  <c r="C84" i="3"/>
  <c r="F78" i="3"/>
  <c r="E68" i="3"/>
  <c r="H52" i="3"/>
  <c r="C96" i="3"/>
  <c r="G72" i="3"/>
  <c r="I62" i="3"/>
  <c r="I57" i="3"/>
  <c r="G52" i="3"/>
  <c r="C42" i="3"/>
  <c r="D27" i="3"/>
  <c r="F108" i="3"/>
  <c r="C102" i="3"/>
  <c r="F72" i="3"/>
  <c r="E62" i="3"/>
  <c r="H46" i="3"/>
  <c r="F114" i="3"/>
  <c r="C108" i="3"/>
  <c r="G82" i="3"/>
  <c r="C72" i="3"/>
  <c r="G66" i="3"/>
  <c r="I56" i="3"/>
  <c r="I51" i="3"/>
  <c r="G46" i="3"/>
  <c r="G36" i="3"/>
  <c r="I30" i="3"/>
  <c r="I21" i="3"/>
  <c r="I45" i="3"/>
  <c r="G40" i="3"/>
  <c r="I93" i="3"/>
  <c r="I87" i="3"/>
  <c r="H70" i="3"/>
  <c r="E50" i="3"/>
  <c r="I105" i="3"/>
  <c r="I92" i="3"/>
  <c r="E86" i="3"/>
  <c r="E80" i="3"/>
  <c r="H64" i="3"/>
  <c r="F54" i="3"/>
  <c r="E44" i="3"/>
  <c r="E34" i="3"/>
  <c r="D20" i="3"/>
  <c r="G118" i="3"/>
  <c r="E98" i="3"/>
  <c r="G64" i="3"/>
  <c r="F42" i="3"/>
  <c r="E32" i="3"/>
  <c r="D23" i="3"/>
  <c r="F102" i="3"/>
  <c r="C90" i="3"/>
  <c r="C78" i="3"/>
  <c r="H36" i="3"/>
  <c r="C114" i="3"/>
  <c r="G94" i="3"/>
  <c r="G88" i="3"/>
  <c r="H76" i="3"/>
  <c r="F66" i="3"/>
  <c r="E56" i="3"/>
  <c r="H40" i="3"/>
  <c r="D36" i="3"/>
  <c r="F30" i="3"/>
  <c r="G100" i="3"/>
  <c r="G76" i="3"/>
  <c r="C66" i="3"/>
  <c r="G60" i="3"/>
  <c r="I81" i="3"/>
  <c r="I50" i="3"/>
  <c r="G106" i="3"/>
  <c r="F60" i="3"/>
  <c r="F21" i="3"/>
  <c r="G21" i="3" s="1"/>
  <c r="H21" i="3" s="1"/>
  <c r="G22" i="3" l="1"/>
  <c r="H22" i="3" s="1"/>
  <c r="E23" i="3"/>
  <c r="F26" i="3"/>
  <c r="F27" i="3" s="1"/>
  <c r="F28" i="3" s="1"/>
  <c r="F29" i="3" s="1"/>
  <c r="E24" i="3" l="1"/>
  <c r="G23" i="3"/>
  <c r="H23" i="3" s="1"/>
  <c r="E25" i="3" l="1"/>
  <c r="G24" i="3"/>
  <c r="H24" i="3" s="1"/>
  <c r="E26" i="3" l="1"/>
  <c r="G25" i="3"/>
  <c r="H25" i="3" s="1"/>
  <c r="G26" i="3" l="1"/>
  <c r="H26" i="3" s="1"/>
  <c r="E27" i="3"/>
  <c r="G27" i="3" l="1"/>
  <c r="H27" i="3" s="1"/>
  <c r="E28" i="3"/>
  <c r="E29" i="3" l="1"/>
  <c r="G29" i="3" s="1"/>
  <c r="G28" i="3"/>
  <c r="H28" i="3" s="1"/>
  <c r="H29" i="3" l="1"/>
  <c r="E11" i="3" s="1"/>
  <c r="E10" i="3"/>
</calcChain>
</file>

<file path=xl/sharedStrings.xml><?xml version="1.0" encoding="utf-8"?>
<sst xmlns="http://schemas.openxmlformats.org/spreadsheetml/2006/main" count="232" uniqueCount="211">
  <si>
    <t>Plantilla Excel — Método de Croston</t>
  </si>
  <si>
    <t>Guía de uso | Nivel básico–intermedio | Infoexperiencia</t>
  </si>
  <si>
    <t>1. ¿Para qué sirve esta plantilla?</t>
  </si>
  <si>
    <t>Esta plantilla permite aplicar el método de Croston a una serie con demanda intermitente: periodos con demanda cero combinados con consumos positivos ocasionales. Calcula el tamaño estimado de las demandas, el intervalo estimado entre ellas y el pronóstico promedio por periodo. También muestra, como referencia, la variante SBA y dos indicadores de diagnóstico: ADI y CV².</t>
  </si>
  <si>
    <t>2. Antes de empezar</t>
  </si>
  <si>
    <t>A</t>
  </si>
  <si>
    <t>Trabaja con una sola frecuencia</t>
  </si>
  <si>
    <t>Usa periodos uniformes: todos los datos deben ser diarios, semanales o mensuales. No mezcles frecuencias.</t>
  </si>
  <si>
    <t>B</t>
  </si>
  <si>
    <t>Registra los ceros</t>
  </si>
  <si>
    <t>Si en un periodo no hubo demanda, captura 0. No elimines ese periodo ni lo dejes en blanco.</t>
  </si>
  <si>
    <t>C</t>
  </si>
  <si>
    <t>Evita espacios y periodos duplicados</t>
  </si>
  <si>
    <t>Las filas con datos deben ser continuas y cada etiqueta de Periodo debe aparecer una sola vez. Deja filas vacías únicamente después del último periodo registrado.</t>
  </si>
  <si>
    <t>D</t>
  </si>
  <si>
    <t>Usa datos no negativos</t>
  </si>
  <si>
    <t>Demanda acepta cantidades numéricas iguales o mayores que 0. La validación bloquea la mayoría de entradas incorrectas, pero si pegas datos desde otra fuente revisa siempre la barra de estado.</t>
  </si>
  <si>
    <t>3. Cómo usar la plantilla</t>
  </si>
  <si>
    <t>1</t>
  </si>
  <si>
    <t>Abre la hoja 3_Croston.</t>
  </si>
  <si>
    <t>La hoja contiene el ejemplo y todas las fórmulas listas.</t>
  </si>
  <si>
    <t>2</t>
  </si>
  <si>
    <t>Borra los datos del ejemplo.</t>
  </si>
  <si>
    <t>Elimina únicamente los valores de las columnas azules Periodo y Demanda. No borres las columnas grises de cálculo.</t>
  </si>
  <si>
    <t>3</t>
  </si>
  <si>
    <t>Pega tu serie histórica.</t>
  </si>
  <si>
    <t>Captura un periodo por fila y su demanda correspondiente. Usa 0 cuando no haya demanda y evita filas vacías dentro de la serie.</t>
  </si>
  <si>
    <t>4</t>
  </si>
  <si>
    <t>Define alfa.</t>
  </si>
  <si>
    <t>En la celda de configuración Alfa puedes mantener 0,20 o usar otro valor mayor que 0 y menor o igual que 1.</t>
  </si>
  <si>
    <t>5</t>
  </si>
  <si>
    <t>Revisa el estado de los datos.</t>
  </si>
  <si>
    <t>Antes de interpretar resultados, confirma que la barra de validación de 3_Croston muestre OK. Si indica REVISAR o FALTA INFORMACIÓN, corrige primero la captura.</t>
  </si>
  <si>
    <t>6</t>
  </si>
  <si>
    <t>Revisa los indicadores.</t>
  </si>
  <si>
    <t>Observa periodos analizados, demandas positivas, ADI y CV² para entender el patrón de la serie.</t>
  </si>
  <si>
    <t>7</t>
  </si>
  <si>
    <t>Consulta el resultado.</t>
  </si>
  <si>
    <t>El Pronóstico Croston actual muestra la tasa promedio estimada de demanda por periodo.</t>
  </si>
  <si>
    <t>8</t>
  </si>
  <si>
    <t>Compara con SBA.</t>
  </si>
  <si>
    <t>El resultado SBA se incluye como referencia educativa para observar el efecto de la corrección de sesgo explicada en la entrada.</t>
  </si>
  <si>
    <t>4. Cómo interpretar los resultados</t>
  </si>
  <si>
    <t>Pronóstico Croston</t>
  </si>
  <si>
    <t>Es una tasa promedio de demanda por periodo. No representa la cantidad exacta de la próxima venta ni una orden de compra.</t>
  </si>
  <si>
    <t>ADI</t>
  </si>
  <si>
    <t>Mide, en promedio, cuántos periodos existen por cada demanda positiva. Un valor mayor refleja menor frecuencia de ocurrencia.</t>
  </si>
  <si>
    <t>CV²</t>
  </si>
  <si>
    <t>Mide la variabilidad relativa del tamaño de las demandas positivas. Se usa como indicador de diagnóstico, no como regla automática de selección.</t>
  </si>
  <si>
    <t>SBA</t>
  </si>
  <si>
    <t>Muestra una corrección del pronóstico Croston. Se incluye para comparación y aprendizaje; la plantilla no selecciona automáticamente un método ganador.</t>
  </si>
  <si>
    <t>5. Alcance de esta versión gratuita</t>
  </si>
  <si>
    <t>Esta versión está diseñada para ejecutar y comprender Croston sin añadir complejidad innecesaria. No calcula automáticamente punto de reorden, stock de seguridad, cantidad de compra, nivel de servicio ni optimización de parámetros. El pronóstico debe combinarse con inventario disponible, lead time y política de reposición antes de tomar una decisión de compra.</t>
  </si>
  <si>
    <t>6. Ejemplo incluido</t>
  </si>
  <si>
    <t>La hoja 3_Croston contiene el mismo ejemplo didáctico de la entrada: 10 semanas con demandas 0, 0, 4, 0, 0, 0, 3, 0, 0 y 5, usando alfa = 0,20. Para trabajar con tus datos, borra ese ejemplo y reemplázalo desde la primera fila de captura. Mantén los periodos sin demanda como 0.</t>
  </si>
  <si>
    <t>7. Guía visual</t>
  </si>
  <si>
    <t>Azul claro</t>
  </si>
  <si>
    <t>Celdas editables por el usuario.</t>
  </si>
  <si>
    <t>EDITABLE</t>
  </si>
  <si>
    <t>Gris claro</t>
  </si>
  <si>
    <t>Celdas calculadas automáticamente. No editar.</t>
  </si>
  <si>
    <t>FÓRMULA</t>
  </si>
  <si>
    <t>Azul marino</t>
  </si>
  <si>
    <t>Encabezados, parámetros y resultados principales.</t>
  </si>
  <si>
    <t>RESULTADO</t>
  </si>
  <si>
    <t>8. Alertas y validación</t>
  </si>
  <si>
    <t>OK</t>
  </si>
  <si>
    <t>Los datos cumplen las validaciones mínimas y los resultados pueden interpretarse.</t>
  </si>
  <si>
    <t>FALTA INFORMACIÓN</t>
  </si>
  <si>
    <t>No hay datos suficientes para un pronóstico útil. La plantilla solicita al menos dos demandas positivas.</t>
  </si>
  <si>
    <t>REVISAR</t>
  </si>
  <si>
    <t>Hay una configuración inválida o problemas de captura: texto en Demanda, valores negativos, periodos duplicados, filas incompletas o espacios dentro de la serie.</t>
  </si>
  <si>
    <t>Celdas en rojo</t>
  </si>
  <si>
    <t>Corrige las entradas marcadas. Los resultados del resumen permanecen en blanco mientras exista un problema de validación.</t>
  </si>
  <si>
    <t>Glosario — Método de Croston</t>
  </si>
  <si>
    <t>Definiciones de todos los términos utilizados en la plantilla</t>
  </si>
  <si>
    <t>Término</t>
  </si>
  <si>
    <t>Definición simple</t>
  </si>
  <si>
    <t>Uso en la plantilla</t>
  </si>
  <si>
    <t>Ejemplo / interpretación</t>
  </si>
  <si>
    <t>Serie histórica</t>
  </si>
  <si>
    <t>Secuencia ordenada de demandas registradas en periodos consecutivos.</t>
  </si>
  <si>
    <t>Es la información que se captura en las columnas Periodo y Demanda.</t>
  </si>
  <si>
    <t>Semanas 1 a 10 con su demanda correspondiente.</t>
  </si>
  <si>
    <t>Periodo</t>
  </si>
  <si>
    <t>Unidad de tiempo utilizada de forma uniforme en toda la serie.</t>
  </si>
  <si>
    <t>Identifica cada fila de la captura.</t>
  </si>
  <si>
    <t>Día, semana o mes.</t>
  </si>
  <si>
    <t>Demanda</t>
  </si>
  <si>
    <t>Cantidad consumida, vendida o requerida en un periodo.</t>
  </si>
  <si>
    <t>Es el dato principal que introduce el usuario.</t>
  </si>
  <si>
    <t>0, 4, 0, 3.</t>
  </si>
  <si>
    <t>Demanda cero</t>
  </si>
  <si>
    <t>Periodo en el que no existió demanda real.</t>
  </si>
  <si>
    <t>Debe registrarse como 0; no debe eliminarse.</t>
  </si>
  <si>
    <t>Una semana sin ventas.</t>
  </si>
  <si>
    <t>Demanda positiva</t>
  </si>
  <si>
    <t>Periodo donde la demanda es mayor que cero.</t>
  </si>
  <si>
    <t>Activa la actualización de las estimaciones de Croston.</t>
  </si>
  <si>
    <t>3 unidades en la semana 7.</t>
  </si>
  <si>
    <t>Demanda intermitente</t>
  </si>
  <si>
    <t>Patrón con numerosos periodos en cero y demandas positivas ocasionales.</t>
  </si>
  <si>
    <t>Es el tipo de serie para la que se diseñó Croston.</t>
  </si>
  <si>
    <t>Repuestos con ventas esporádicas.</t>
  </si>
  <si>
    <t>Alfa</t>
  </si>
  <si>
    <t>Parámetro de suavización entre 0 y 1 que controla el peso de la información reciente.</t>
  </si>
  <si>
    <t>Se configura en la parte superior de 3_Croston.</t>
  </si>
  <si>
    <t>0,20 en el ejemplo.</t>
  </si>
  <si>
    <t>Intervalo observado</t>
  </si>
  <si>
    <t>Número de periodos transcurridos desde la demanda positiva anterior hasta la actual.</t>
  </si>
  <si>
    <t>Se calcula cuando aparece una demanda positiva.</t>
  </si>
  <si>
    <t>De semana 3 a semana 7: 4 periodos.</t>
  </si>
  <si>
    <t>Tamaño estimado</t>
  </si>
  <si>
    <t>Estimación suavizada de cuántas unidades se demandan cuando ocurre una demanda positiva.</t>
  </si>
  <si>
    <t>Es uno de los dos componentes principales de Croston.</t>
  </si>
  <si>
    <t>Pasa de 4,00 a 3,80 después de observar 3 unidades.</t>
  </si>
  <si>
    <t>Intervalo estimado</t>
  </si>
  <si>
    <t>Estimación suavizada del tiempo entre demandas positivas.</t>
  </si>
  <si>
    <t>Es el segundo componente principal de Croston.</t>
  </si>
  <si>
    <t>Pasa de 3,00 a 3,20 periodos.</t>
  </si>
  <si>
    <t>Tasa media estimada de demanda por periodo.</t>
  </si>
  <si>
    <t>Se obtiene dividiendo tamaño estimado entre intervalo estimado.</t>
  </si>
  <si>
    <t>1,28 unidades por semana.</t>
  </si>
  <si>
    <t>Syntetos-Boylan Approximation; ajuste del pronóstico Croston para reducir parte de su sesgo.</t>
  </si>
  <si>
    <t>Se muestra como comparación educativa.</t>
  </si>
  <si>
    <t>Con alfa 0,20 aplica el factor 1 − alfa/2.</t>
  </si>
  <si>
    <t>Average Inter-Demand Interval; número promedio de periodos por cada demanda positiva.</t>
  </si>
  <si>
    <t>Ayuda a describir la frecuencia de la demanda.</t>
  </si>
  <si>
    <t>10 periodos / 3 demandas positivas = 3,33.</t>
  </si>
  <si>
    <t>Coeficiente de variación al cuadrado del tamaño de las demandas positivas.</t>
  </si>
  <si>
    <t>Ayuda a describir la variabilidad relativa de las cantidades positivas.</t>
  </si>
  <si>
    <t>Un valor mayor indica tamaños positivos más variables.</t>
  </si>
  <si>
    <t>Periodos desde última demanda</t>
  </si>
  <si>
    <t>Contador técnico de periodos sin una nueva demanda positiva.</t>
  </si>
  <si>
    <t>Permite calcular el siguiente intervalo observado.</t>
  </si>
  <si>
    <t>Después de una demanda positiva vuelve a 0.</t>
  </si>
  <si>
    <t>Lead time</t>
  </si>
  <si>
    <t>Tiempo que tarda un proveedor en reponer un producto.</t>
  </si>
  <si>
    <t>Se menciona en las instrucciones para aclarar que Croston no determina por sí solo cuánto comprar.</t>
  </si>
  <si>
    <t>4 semanas de entrega.</t>
  </si>
  <si>
    <t>Obsolescencia</t>
  </si>
  <si>
    <t>Pérdida o desaparición progresiva de la demanda de un producto.</t>
  </si>
  <si>
    <t>Es una limitación a considerar al interpretar Croston.</t>
  </si>
  <si>
    <t>Un repuesto de un modelo que sale del mercado.</t>
  </si>
  <si>
    <t>Stock de seguridad</t>
  </si>
  <si>
    <t>Reserva adicional de inventario para cubrir variaciones de demanda o retrasos de reposición.</t>
  </si>
  <si>
    <t>Se menciona para aclarar que esta versión no lo calcula automáticamente.</t>
  </si>
  <si>
    <t>Unidades adicionales mantenidas como protección.</t>
  </si>
  <si>
    <t>Punto de reorden</t>
  </si>
  <si>
    <t>Nivel de inventario que activa una nueva orden de reposición.</t>
  </si>
  <si>
    <t>Se menciona dentro del alcance: esta plantilla no lo calcula.</t>
  </si>
  <si>
    <t>Puede combinar demanda durante lead time y stock de seguridad.</t>
  </si>
  <si>
    <t>Nivel de servicio</t>
  </si>
  <si>
    <t>Objetivo de disponibilidad que una empresa desea ofrecer frente a la demanda.</t>
  </si>
  <si>
    <t>Se menciona porque influye en políticas de inventario posteriores al pronóstico.</t>
  </si>
  <si>
    <t>Mayor nivel de servicio suele requerir mayor protección de inventario.</t>
  </si>
  <si>
    <t>Política de reposición</t>
  </si>
  <si>
    <t>Reglas que determinan cuándo y cuánto reponer.</t>
  </si>
  <si>
    <t>Se menciona para separar el pronóstico de la decisión de compra.</t>
  </si>
  <si>
    <t>Revisar inventario, lead time y reglas de abastecimiento.</t>
  </si>
  <si>
    <t>Estado de datos</t>
  </si>
  <si>
    <t>Mensaje de validación que confirma si la captura puede calcularse con seguridad.</t>
  </si>
  <si>
    <t>Aparece en la barra de validación de 3_Croston.</t>
  </si>
  <si>
    <t>OK permite interpretar resultados; otros estados requieren revisión.</t>
  </si>
  <si>
    <t>Alerta que indica una configuración inválida o un problema en la captura.</t>
  </si>
  <si>
    <t>Evita que el resumen muestre resultados aparentemente válidos con datos incorrectos.</t>
  </si>
  <si>
    <t>Puede aparecer por negativos, texto, duplicados, filas incompletas o espacios intermedios.</t>
  </si>
  <si>
    <t>Alerta que indica que aún no existe información suficiente para un pronóstico útil.</t>
  </si>
  <si>
    <t>Se muestra cuando no hay datos o cuando existen menos de dos demandas positivas.</t>
  </si>
  <si>
    <t>Agrega datos válidos antes de interpretar el pronóstico.</t>
  </si>
  <si>
    <t>Método de Croston — Calculadora básica–intermedia</t>
  </si>
  <si>
    <t>Captura tu histórico en las celdas azules. Las celdas grises se calculan automáticamente.</t>
  </si>
  <si>
    <t>CONFIGURACIÓN</t>
  </si>
  <si>
    <t>RESUMEN</t>
  </si>
  <si>
    <t>LECTURA RÁPIDA</t>
  </si>
  <si>
    <t>Periodos analizados</t>
  </si>
  <si>
    <t>Celda azul</t>
  </si>
  <si>
    <t>Entrada</t>
  </si>
  <si>
    <t>Dato que puedes modificar.</t>
  </si>
  <si>
    <t>Unidad del periodo</t>
  </si>
  <si>
    <t>Semana</t>
  </si>
  <si>
    <t>Demandas positivas</t>
  </si>
  <si>
    <t>Celda gris</t>
  </si>
  <si>
    <t>Cálculo</t>
  </si>
  <si>
    <t>No requiere edición.</t>
  </si>
  <si>
    <t>Croston</t>
  </si>
  <si>
    <t>Resultado</t>
  </si>
  <si>
    <t>Tasa promedio estimada por periodo.</t>
  </si>
  <si>
    <t>Usa 0 cuando no exista demanda. No dejes filas vacías dentro de la serie. Borra el ejemplo y pega tus datos desde la primera fila. Antes de interpretar resultados, confirma que la validación muestre OK.</t>
  </si>
  <si>
    <t>Referencia</t>
  </si>
  <si>
    <t>Corrección comparativa del pronóstico Croston.</t>
  </si>
  <si>
    <t>Pronóstico Croston actual</t>
  </si>
  <si>
    <t>ADI / CV²</t>
  </si>
  <si>
    <t>Diagnóstico</t>
  </si>
  <si>
    <t>Describen frecuencia y variabilidad; no eligen el método automáticamente.</t>
  </si>
  <si>
    <t>Pronóstico SBA actual</t>
  </si>
  <si>
    <t>VALIDACIÓN DE DATOS</t>
  </si>
  <si>
    <t>¿Demanda positiva?</t>
  </si>
  <si>
    <t>Pronóstico SBA</t>
  </si>
  <si>
    <t>Semana 1</t>
  </si>
  <si>
    <t>Semana 2</t>
  </si>
  <si>
    <t>Semana 3</t>
  </si>
  <si>
    <t>Semana 4</t>
  </si>
  <si>
    <t>Semana 5</t>
  </si>
  <si>
    <t>Semana 6</t>
  </si>
  <si>
    <t>Semana 7</t>
  </si>
  <si>
    <t>Semana 8</t>
  </si>
  <si>
    <t>Semana 9</t>
  </si>
  <si>
    <t>Semana 10</t>
  </si>
  <si>
    <r>
      <rPr>
        <b/>
        <sz val="11"/>
        <color rgb="FFFFC000"/>
        <rFont val="Carlito"/>
      </rPr>
      <t>¿Quieres llevar este análisis un paso más allá?</t>
    </r>
    <r>
      <rPr>
        <sz val="11"/>
        <color theme="0"/>
        <rFont val="Carlito"/>
      </rPr>
      <t xml:space="preserve">
</t>
    </r>
    <r>
      <rPr>
        <b/>
        <sz val="11"/>
        <color theme="0"/>
        <rFont val="Carlito"/>
      </rPr>
      <t>Conoce los Sistemas Premium de InfoExperiencia: recursos prácticos diseñados para ayudarte a profundizar tus análisis, organizar mejor tu negocio y tomar decisiones con mayor claridad.</t>
    </r>
  </si>
  <si>
    <t>https://infoexperiencia.com/sistemas-premium/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</si>
</sst>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7">
    <font>
      <sz val="11"/>
      <name val="Carlito"/>
    </font>
    <font>
      <b/>
      <sz val="20"/>
      <color rgb="FFFFFFFF"/>
      <name val="Carlito"/>
    </font>
    <font>
      <sz val="10"/>
      <color rgb="FFFFFFFF"/>
      <name val="Carlito"/>
    </font>
    <font>
      <b/>
      <sz val="12"/>
      <color rgb="FFFFFFFF"/>
      <name val="Carlito"/>
    </font>
    <font>
      <sz val="10"/>
      <color rgb="FF17202A"/>
      <name val="Carlito"/>
    </font>
    <font>
      <b/>
      <sz val="11"/>
      <color rgb="FF0B1F3A"/>
      <name val="Carlito"/>
    </font>
    <font>
      <b/>
      <sz val="10"/>
      <color rgb="FF0B1F3A"/>
      <name val="Carlito"/>
    </font>
    <font>
      <b/>
      <sz val="10"/>
      <color rgb="FFFFFFFF"/>
      <name val="Carlito"/>
    </font>
    <font>
      <b/>
      <sz val="11"/>
      <color rgb="FFFFFFFF"/>
      <name val="Carlito"/>
    </font>
    <font>
      <sz val="11"/>
      <color rgb="FF1F2937"/>
      <name val="Carlito"/>
    </font>
    <font>
      <sz val="11"/>
      <color rgb="FFFFFFFF"/>
      <name val="Carlito"/>
    </font>
    <font>
      <b/>
      <sz val="11"/>
      <color rgb="FF1F2937"/>
      <name val="Carlito"/>
    </font>
    <font>
      <u/>
      <sz val="11"/>
      <color theme="10"/>
      <name val="Carlito"/>
    </font>
    <font>
      <sz val="11"/>
      <color theme="0"/>
      <name val="Carlito"/>
    </font>
    <font>
      <b/>
      <sz val="11"/>
      <color rgb="FFFFC000"/>
      <name val="Carlito"/>
    </font>
    <font>
      <b/>
      <sz val="11"/>
      <color theme="0"/>
      <name val="Carlito"/>
    </font>
    <font>
      <b/>
      <u/>
      <sz val="13"/>
      <color theme="10"/>
      <name val="Carlito"/>
    </font>
  </fonts>
  <fills count="13">
    <fill>
      <patternFill patternType="none"/>
    </fill>
    <fill>
      <patternFill patternType="gray125"/>
    </fill>
    <fill>
      <patternFill patternType="solid">
        <fgColor rgb="FF0B1F3A"/>
        <bgColor indexed="64"/>
      </patternFill>
    </fill>
    <fill>
      <patternFill patternType="solid">
        <fgColor indexed="65"/>
        <bgColor indexed="64"/>
      </patternFill>
    </fill>
    <fill>
      <patternFill patternType="solid">
        <fgColor rgb="FF163A5F"/>
        <bgColor indexed="64"/>
      </patternFill>
    </fill>
    <fill>
      <patternFill patternType="solid">
        <fgColor rgb="FFEAF2F8"/>
        <bgColor indexed="64"/>
      </patternFill>
    </fill>
    <fill>
      <patternFill patternType="solid">
        <fgColor rgb="FFF2F4F7"/>
        <bgColor indexed="64"/>
      </patternFill>
    </fill>
    <fill>
      <patternFill patternType="solid">
        <fgColor rgb="FFEEF1F4"/>
        <bgColor indexed="64"/>
      </patternFill>
    </fill>
    <fill>
      <patternFill patternType="solid">
        <fgColor theme="3"/>
        <bgColor indexed="64"/>
      </patternFill>
    </fill>
    <fill>
      <patternFill patternType="solid">
        <fgColor rgb="FFDCEAF7"/>
        <bgColor indexed="64"/>
      </patternFill>
    </fill>
    <fill>
      <patternFill patternType="solid">
        <fgColor rgb="FFF4F8FC"/>
        <bgColor indexed="64"/>
      </patternFill>
    </fill>
    <fill>
      <patternFill patternType="solid">
        <fgColor rgb="FFFFFFFF"/>
        <bgColor indexed="64"/>
      </patternFill>
    </fill>
    <fill>
      <patternFill patternType="solid">
        <fgColor rgb="FFFFF6DC"/>
        <bgColor indexed="64"/>
      </patternFill>
    </fill>
  </fills>
  <borders count="10">
    <border>
      <left/>
      <right/>
      <top/>
      <bottom/>
      <diagonal/>
    </border>
    <border>
      <left/>
      <right/>
      <top/>
      <bottom style="thin">
        <color rgb="FFFFFFFF"/>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2" fillId="0" borderId="0" applyNumberFormat="0" applyFill="0" applyBorder="0" applyAlignment="0" applyProtection="0"/>
  </cellStyleXfs>
  <cellXfs count="52">
    <xf numFmtId="0" fontId="0" fillId="0" borderId="0" xfId="0"/>
    <xf numFmtId="0" fontId="1" fillId="2" borderId="0" xfId="0" applyFont="1" applyFill="1" applyAlignment="1">
      <alignment vertical="top" wrapText="1"/>
    </xf>
    <xf numFmtId="0" fontId="0" fillId="3" borderId="0" xfId="0" applyFill="1"/>
    <xf numFmtId="0" fontId="2" fillId="2" borderId="0" xfId="0" applyFont="1" applyFill="1" applyAlignment="1">
      <alignment vertical="top" wrapText="1"/>
    </xf>
    <xf numFmtId="0" fontId="0" fillId="3" borderId="0" xfId="0" applyFill="1" applyAlignment="1">
      <alignment vertical="top" wrapText="1"/>
    </xf>
    <xf numFmtId="0" fontId="3" fillId="4" borderId="0" xfId="0" applyFont="1" applyFill="1" applyAlignment="1">
      <alignment vertical="top" wrapText="1"/>
    </xf>
    <xf numFmtId="0" fontId="4" fillId="3" borderId="0" xfId="0" applyFont="1" applyFill="1" applyAlignment="1">
      <alignment vertical="top" wrapText="1"/>
    </xf>
    <xf numFmtId="0" fontId="5" fillId="5" borderId="0" xfId="0" applyFont="1" applyFill="1" applyAlignment="1">
      <alignment vertical="top" wrapText="1"/>
    </xf>
    <xf numFmtId="0" fontId="6" fillId="3" borderId="0" xfId="0" applyFont="1" applyFill="1" applyAlignment="1">
      <alignment vertical="top" wrapText="1"/>
    </xf>
    <xf numFmtId="0" fontId="4" fillId="3" borderId="0" xfId="0" applyFont="1" applyFill="1" applyAlignment="1">
      <alignment vertical="top" wrapText="1"/>
    </xf>
    <xf numFmtId="0" fontId="5" fillId="5" borderId="0" xfId="0" applyFont="1" applyFill="1" applyAlignment="1">
      <alignment vertical="center" wrapText="1"/>
    </xf>
    <xf numFmtId="0" fontId="4" fillId="5" borderId="0" xfId="0" applyFont="1" applyFill="1" applyAlignment="1">
      <alignment vertical="top" wrapText="1"/>
    </xf>
    <xf numFmtId="0" fontId="4" fillId="6" borderId="0" xfId="0" applyFont="1" applyFill="1" applyAlignment="1">
      <alignment vertical="top" wrapText="1"/>
    </xf>
    <xf numFmtId="0" fontId="7" fillId="2" borderId="0" xfId="0" applyFont="1" applyFill="1" applyAlignment="1">
      <alignment horizontal="center" vertical="top" wrapText="1"/>
    </xf>
    <xf numFmtId="0" fontId="3" fillId="2" borderId="0" xfId="0" applyFont="1" applyFill="1" applyAlignment="1">
      <alignment vertical="center" wrapText="1"/>
    </xf>
    <xf numFmtId="0" fontId="8" fillId="2" borderId="0" xfId="0" applyFont="1" applyFill="1" applyAlignment="1">
      <alignment vertical="center" wrapText="1"/>
    </xf>
    <xf numFmtId="0" fontId="9" fillId="7" borderId="0" xfId="0" applyFont="1" applyFill="1" applyAlignment="1">
      <alignment vertical="center" wrapText="1"/>
    </xf>
    <xf numFmtId="0" fontId="13" fillId="8" borderId="2"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3" fillId="8" borderId="4"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13" fillId="8" borderId="6" xfId="0" applyFont="1" applyFill="1" applyBorder="1" applyAlignment="1">
      <alignment horizontal="center" vertical="center" wrapText="1"/>
    </xf>
    <xf numFmtId="0" fontId="13" fillId="8" borderId="7" xfId="0" applyFont="1" applyFill="1" applyBorder="1" applyAlignment="1">
      <alignment horizontal="center" vertical="center" wrapText="1"/>
    </xf>
    <xf numFmtId="0" fontId="16" fillId="3" borderId="8" xfId="1" applyFont="1" applyFill="1" applyBorder="1" applyAlignment="1">
      <alignment horizontal="center" vertical="center"/>
    </xf>
    <xf numFmtId="0" fontId="16" fillId="3" borderId="9" xfId="1" applyFont="1" applyFill="1" applyBorder="1" applyAlignment="1">
      <alignment horizontal="center" vertical="center"/>
    </xf>
    <xf numFmtId="0" fontId="1" fillId="2" borderId="0" xfId="0" applyFont="1" applyFill="1" applyAlignment="1">
      <alignment vertical="center"/>
    </xf>
    <xf numFmtId="0" fontId="2" fillId="2" borderId="0" xfId="0" applyFont="1" applyFill="1" applyAlignment="1">
      <alignment vertical="center"/>
    </xf>
    <xf numFmtId="0" fontId="7" fillId="2" borderId="1" xfId="0" applyFont="1" applyFill="1" applyBorder="1" applyAlignment="1">
      <alignment horizontal="center" vertical="center" wrapText="1"/>
    </xf>
    <xf numFmtId="0" fontId="5" fillId="9" borderId="0" xfId="0" applyFont="1" applyFill="1" applyAlignment="1">
      <alignment vertical="center" wrapText="1"/>
    </xf>
    <xf numFmtId="0" fontId="0" fillId="3" borderId="0" xfId="0" applyFill="1" applyAlignment="1">
      <alignment wrapText="1"/>
    </xf>
    <xf numFmtId="164" fontId="10" fillId="3" borderId="0" xfId="0" applyNumberFormat="1" applyFont="1" applyFill="1"/>
    <xf numFmtId="0" fontId="1" fillId="2" borderId="0" xfId="0" applyFont="1" applyFill="1" applyAlignment="1" applyProtection="1">
      <alignment vertical="center"/>
      <protection locked="0"/>
    </xf>
    <xf numFmtId="0" fontId="2" fillId="2" borderId="0" xfId="0" applyFont="1" applyFill="1" applyAlignment="1" applyProtection="1">
      <alignment vertical="center"/>
      <protection locked="0"/>
    </xf>
    <xf numFmtId="0" fontId="0" fillId="3" borderId="0" xfId="0" applyFill="1" applyProtection="1">
      <protection locked="0"/>
    </xf>
    <xf numFmtId="0" fontId="3" fillId="4" borderId="0" xfId="0" applyFont="1" applyFill="1" applyAlignment="1" applyProtection="1">
      <alignment vertical="center"/>
      <protection locked="0"/>
    </xf>
    <xf numFmtId="0" fontId="6" fillId="10" borderId="0" xfId="0" applyFont="1" applyFill="1" applyAlignment="1" applyProtection="1">
      <alignment vertical="center"/>
      <protection locked="0"/>
    </xf>
    <xf numFmtId="2" fontId="4" fillId="5" borderId="0" xfId="0" applyNumberFormat="1" applyFont="1" applyFill="1" applyAlignment="1" applyProtection="1">
      <alignment vertical="center"/>
      <protection locked="0"/>
    </xf>
    <xf numFmtId="1" fontId="5" fillId="11" borderId="0" xfId="0" applyNumberFormat="1" applyFont="1" applyFill="1" applyAlignment="1" applyProtection="1">
      <alignment horizontal="right" vertical="center"/>
      <protection locked="0"/>
    </xf>
    <xf numFmtId="0" fontId="5" fillId="5" borderId="0" xfId="0" applyFont="1" applyFill="1" applyAlignment="1" applyProtection="1">
      <alignment vertical="center"/>
      <protection locked="0"/>
    </xf>
    <xf numFmtId="0" fontId="6" fillId="3" borderId="0" xfId="0" applyFont="1" applyFill="1" applyAlignment="1" applyProtection="1">
      <alignment vertical="top" wrapText="1"/>
      <protection locked="0"/>
    </xf>
    <xf numFmtId="0" fontId="4" fillId="3" borderId="0" xfId="0" applyFont="1" applyFill="1" applyAlignment="1" applyProtection="1">
      <alignment vertical="top" wrapText="1"/>
      <protection locked="0"/>
    </xf>
    <xf numFmtId="0" fontId="4" fillId="5" borderId="0" xfId="0" applyFont="1" applyFill="1" applyAlignment="1" applyProtection="1">
      <alignment vertical="center"/>
      <protection locked="0"/>
    </xf>
    <xf numFmtId="2" fontId="5" fillId="11" borderId="0" xfId="0" applyNumberFormat="1" applyFont="1" applyFill="1" applyAlignment="1" applyProtection="1">
      <alignment horizontal="right" vertical="center"/>
      <protection locked="0"/>
    </xf>
    <xf numFmtId="0" fontId="4" fillId="12" borderId="0" xfId="0" applyFont="1" applyFill="1" applyAlignment="1" applyProtection="1">
      <alignment vertical="top" wrapText="1"/>
      <protection locked="0"/>
    </xf>
    <xf numFmtId="0" fontId="8" fillId="2" borderId="0" xfId="0" applyFont="1" applyFill="1" applyAlignment="1" applyProtection="1">
      <alignment horizontal="left" vertical="center"/>
      <protection locked="0"/>
    </xf>
    <xf numFmtId="0" fontId="11" fillId="7" borderId="0" xfId="0" applyFont="1" applyFill="1" applyAlignment="1" applyProtection="1">
      <alignment horizontal="left" vertical="center" wrapText="1"/>
      <protection locked="0"/>
    </xf>
    <xf numFmtId="0" fontId="7" fillId="2" borderId="1" xfId="0" applyFont="1" applyFill="1" applyBorder="1" applyAlignment="1" applyProtection="1">
      <alignment horizontal="center" vertical="center" wrapText="1"/>
      <protection locked="0"/>
    </xf>
    <xf numFmtId="0" fontId="4" fillId="9" borderId="0" xfId="0" applyFont="1" applyFill="1" applyAlignment="1" applyProtection="1">
      <alignment vertical="center" wrapText="1"/>
      <protection locked="0"/>
    </xf>
    <xf numFmtId="2" fontId="4" fillId="9" borderId="0" xfId="0" applyNumberFormat="1" applyFont="1" applyFill="1" applyAlignment="1" applyProtection="1">
      <alignment vertical="center" wrapText="1"/>
      <protection locked="0"/>
    </xf>
    <xf numFmtId="0" fontId="4" fillId="7" borderId="0" xfId="0" applyFont="1" applyFill="1" applyAlignment="1" applyProtection="1">
      <alignment vertical="center" wrapText="1"/>
      <protection locked="0"/>
    </xf>
    <xf numFmtId="1" fontId="4" fillId="7" borderId="0" xfId="0" applyNumberFormat="1" applyFont="1" applyFill="1" applyAlignment="1" applyProtection="1">
      <alignment vertical="center" wrapText="1"/>
      <protection locked="0"/>
    </xf>
    <xf numFmtId="2" fontId="4" fillId="7" borderId="0" xfId="0" applyNumberFormat="1" applyFont="1" applyFill="1" applyAlignment="1" applyProtection="1">
      <alignment vertical="center" wrapText="1"/>
      <protection locked="0"/>
    </xf>
  </cellXfs>
  <cellStyles count="2">
    <cellStyle name="Hipervínculo" xfId="1" builtinId="8"/>
    <cellStyle name="Normal" xfId="0" builtinId="0"/>
  </cellStyles>
  <dxfs count="7">
    <dxf>
      <font>
        <b/>
        <color rgb="FF006100"/>
      </font>
      <fill>
        <patternFill>
          <bgColor rgb="FFE2F0D9"/>
        </patternFill>
      </fill>
    </dxf>
    <dxf>
      <font>
        <b/>
        <color rgb="FFB42318"/>
      </font>
      <fill>
        <patternFill>
          <bgColor rgb="FFFDECEC"/>
        </patternFill>
      </fill>
    </dxf>
    <dxf>
      <font>
        <b/>
        <color rgb="FF9C0006"/>
      </font>
      <fill>
        <patternFill>
          <bgColor rgb="FFFDE9E7"/>
        </patternFill>
      </fill>
    </dxf>
    <dxf>
      <font>
        <b/>
        <color rgb="FF1F2937"/>
      </font>
      <fill>
        <patternFill>
          <bgColor rgb="FFFFF2CC"/>
        </patternFill>
      </fill>
    </dxf>
    <dxf>
      <font>
        <b/>
        <color rgb="FF9C0006"/>
      </font>
      <fill>
        <patternFill>
          <bgColor rgb="FFFDE9E7"/>
        </patternFill>
      </fill>
    </dxf>
    <dxf>
      <font>
        <b/>
        <color rgb="FF006100"/>
      </font>
      <fill>
        <patternFill>
          <bgColor rgb="FFE2F0D9"/>
        </patternFill>
      </fill>
    </dxf>
    <dxf>
      <font>
        <color rgb="FF9C0006"/>
      </font>
      <fill>
        <patternFill>
          <bgColor rgb="FFFDE9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6</xdr:col>
      <xdr:colOff>1672882</xdr:colOff>
      <xdr:row>3</xdr:row>
      <xdr:rowOff>93345</xdr:rowOff>
    </xdr:to>
    <xdr:pic>
      <xdr:nvPicPr>
        <xdr:cNvPr id="2" name="Imagen 1">
          <a:extLst>
            <a:ext uri="{FF2B5EF4-FFF2-40B4-BE49-F238E27FC236}">
              <a16:creationId xmlns:a16="http://schemas.microsoft.com/office/drawing/2014/main" id="{91AE0112-9DA6-41A4-A171-038AEB533667}"/>
            </a:ext>
          </a:extLst>
        </xdr:cNvPr>
        <xdr:cNvPicPr>
          <a:picLocks noChangeAspect="1"/>
        </xdr:cNvPicPr>
      </xdr:nvPicPr>
      <xdr:blipFill>
        <a:blip xmlns:r="http://schemas.openxmlformats.org/officeDocument/2006/relationships" r:embed="rId1"/>
        <a:stretch>
          <a:fillRect/>
        </a:stretch>
      </xdr:blipFill>
      <xdr:spPr>
        <a:xfrm>
          <a:off x="11420475" y="0"/>
          <a:ext cx="2095792" cy="6115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5</xdr:col>
      <xdr:colOff>1638592</xdr:colOff>
      <xdr:row>3</xdr:row>
      <xdr:rowOff>97155</xdr:rowOff>
    </xdr:to>
    <xdr:pic>
      <xdr:nvPicPr>
        <xdr:cNvPr id="2" name="Imagen 1">
          <a:extLst>
            <a:ext uri="{FF2B5EF4-FFF2-40B4-BE49-F238E27FC236}">
              <a16:creationId xmlns:a16="http://schemas.microsoft.com/office/drawing/2014/main" id="{9A567C24-BE93-453F-BDE2-FC56015783C0}"/>
            </a:ext>
          </a:extLst>
        </xdr:cNvPr>
        <xdr:cNvPicPr>
          <a:picLocks noChangeAspect="1"/>
        </xdr:cNvPicPr>
      </xdr:nvPicPr>
      <xdr:blipFill>
        <a:blip xmlns:r="http://schemas.openxmlformats.org/officeDocument/2006/relationships" r:embed="rId1"/>
        <a:stretch>
          <a:fillRect/>
        </a:stretch>
      </xdr:blipFill>
      <xdr:spPr>
        <a:xfrm>
          <a:off x="11125200" y="0"/>
          <a:ext cx="2091982" cy="6115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11</xdr:col>
      <xdr:colOff>316522</xdr:colOff>
      <xdr:row>3</xdr:row>
      <xdr:rowOff>97155</xdr:rowOff>
    </xdr:to>
    <xdr:pic>
      <xdr:nvPicPr>
        <xdr:cNvPr id="2" name="Imagen 1">
          <a:extLst>
            <a:ext uri="{FF2B5EF4-FFF2-40B4-BE49-F238E27FC236}">
              <a16:creationId xmlns:a16="http://schemas.microsoft.com/office/drawing/2014/main" id="{454F939D-FF25-4B29-BBB3-D63BAD30A2D7}"/>
            </a:ext>
          </a:extLst>
        </xdr:cNvPr>
        <xdr:cNvPicPr>
          <a:picLocks noChangeAspect="1"/>
        </xdr:cNvPicPr>
      </xdr:nvPicPr>
      <xdr:blipFill>
        <a:blip xmlns:r="http://schemas.openxmlformats.org/officeDocument/2006/relationships" r:embed="rId1"/>
        <a:stretch>
          <a:fillRect/>
        </a:stretch>
      </xdr:blipFill>
      <xdr:spPr>
        <a:xfrm>
          <a:off x="12344400" y="0"/>
          <a:ext cx="2095792" cy="611505"/>
        </a:xfrm>
        <a:prstGeom prst="rect">
          <a:avLst/>
        </a:prstGeom>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infoexperiencia.com/sistemas-premiu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infoexperiencia.com/sistemas-premiu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infoexperiencia.com/sistemas-premiu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2"/>
  <sheetViews>
    <sheetView tabSelected="1" workbookViewId="0">
      <selection activeCell="G13" sqref="G13"/>
    </sheetView>
  </sheetViews>
  <sheetFormatPr baseColWidth="10" defaultColWidth="8.796875" defaultRowHeight="13.8"/>
  <cols>
    <col min="1" max="1" width="21.09765625" style="2" customWidth="1"/>
    <col min="2" max="2" width="28" style="2" customWidth="1"/>
    <col min="3" max="3" width="81.8984375" style="2" customWidth="1"/>
    <col min="4" max="4" width="18" style="2" customWidth="1"/>
    <col min="5" max="5" width="14" style="2" customWidth="1"/>
    <col min="6" max="6" width="5.5" style="2" customWidth="1"/>
    <col min="7" max="7" width="34.69921875" style="2" customWidth="1"/>
    <col min="8" max="8" width="40.69921875" style="2" customWidth="1"/>
    <col min="9" max="16384" width="8.796875" style="2"/>
  </cols>
  <sheetData>
    <row r="1" spans="1:8">
      <c r="A1" s="1" t="s">
        <v>0</v>
      </c>
      <c r="B1" s="1"/>
      <c r="C1" s="1"/>
      <c r="D1" s="1"/>
      <c r="E1" s="1"/>
    </row>
    <row r="2" spans="1:8">
      <c r="A2" s="1"/>
      <c r="B2" s="1"/>
      <c r="C2" s="1"/>
      <c r="D2" s="1"/>
      <c r="E2" s="1"/>
    </row>
    <row r="3" spans="1:8">
      <c r="A3" s="3" t="s">
        <v>1</v>
      </c>
      <c r="B3" s="3"/>
      <c r="C3" s="3"/>
      <c r="D3" s="3"/>
      <c r="E3" s="3"/>
    </row>
    <row r="4" spans="1:8" ht="14.4" thickBot="1">
      <c r="A4" s="4"/>
      <c r="B4" s="4"/>
      <c r="C4" s="4"/>
      <c r="D4" s="4"/>
      <c r="E4" s="4"/>
    </row>
    <row r="5" spans="1:8" ht="22.2" customHeight="1">
      <c r="A5" s="5" t="s">
        <v>2</v>
      </c>
      <c r="B5" s="5"/>
      <c r="C5" s="5"/>
      <c r="D5" s="5"/>
      <c r="E5" s="5"/>
      <c r="G5" s="17" t="s">
        <v>209</v>
      </c>
      <c r="H5" s="18"/>
    </row>
    <row r="6" spans="1:8" ht="22.2" customHeight="1">
      <c r="A6" s="6" t="s">
        <v>3</v>
      </c>
      <c r="B6" s="6"/>
      <c r="C6" s="6"/>
      <c r="D6" s="6"/>
      <c r="E6" s="6"/>
      <c r="G6" s="19"/>
      <c r="H6" s="20"/>
    </row>
    <row r="7" spans="1:8" ht="22.2" customHeight="1" thickBot="1">
      <c r="A7" s="6"/>
      <c r="B7" s="6"/>
      <c r="C7" s="6"/>
      <c r="D7" s="6"/>
      <c r="E7" s="6"/>
      <c r="G7" s="21"/>
      <c r="H7" s="22"/>
    </row>
    <row r="8" spans="1:8" ht="17.399999999999999" thickBot="1">
      <c r="A8" s="6"/>
      <c r="B8" s="6"/>
      <c r="C8" s="6"/>
      <c r="D8" s="6"/>
      <c r="E8" s="6"/>
      <c r="G8" s="23" t="s">
        <v>210</v>
      </c>
      <c r="H8" s="24"/>
    </row>
    <row r="9" spans="1:8">
      <c r="A9" s="4"/>
      <c r="B9" s="4"/>
      <c r="C9" s="4"/>
      <c r="D9" s="4"/>
      <c r="E9" s="4"/>
    </row>
    <row r="10" spans="1:8" ht="15.6">
      <c r="A10" s="5" t="s">
        <v>4</v>
      </c>
      <c r="B10" s="5"/>
      <c r="C10" s="5"/>
      <c r="D10" s="5"/>
      <c r="E10" s="5"/>
    </row>
    <row r="11" spans="1:8" ht="26.4">
      <c r="A11" s="7" t="s">
        <v>5</v>
      </c>
      <c r="B11" s="8" t="s">
        <v>6</v>
      </c>
      <c r="C11" s="9" t="s">
        <v>7</v>
      </c>
      <c r="D11" s="4"/>
      <c r="E11" s="4"/>
    </row>
    <row r="12" spans="1:8">
      <c r="A12" s="7" t="s">
        <v>8</v>
      </c>
      <c r="B12" s="8" t="s">
        <v>9</v>
      </c>
      <c r="C12" s="9" t="s">
        <v>10</v>
      </c>
      <c r="D12" s="4"/>
      <c r="E12" s="4"/>
    </row>
    <row r="13" spans="1:8" ht="26.4">
      <c r="A13" s="7" t="s">
        <v>11</v>
      </c>
      <c r="B13" s="8" t="s">
        <v>12</v>
      </c>
      <c r="C13" s="9" t="s">
        <v>13</v>
      </c>
      <c r="D13" s="4"/>
      <c r="E13" s="4"/>
    </row>
    <row r="14" spans="1:8" ht="26.4">
      <c r="A14" s="7" t="s">
        <v>14</v>
      </c>
      <c r="B14" s="8" t="s">
        <v>15</v>
      </c>
      <c r="C14" s="9" t="s">
        <v>16</v>
      </c>
      <c r="D14" s="4"/>
      <c r="E14" s="4"/>
    </row>
    <row r="15" spans="1:8">
      <c r="A15" s="4"/>
      <c r="B15" s="4"/>
      <c r="C15" s="4"/>
      <c r="D15" s="4"/>
      <c r="E15" s="4"/>
    </row>
    <row r="16" spans="1:8" ht="15.6">
      <c r="A16" s="5" t="s">
        <v>17</v>
      </c>
      <c r="B16" s="5"/>
      <c r="C16" s="5"/>
      <c r="D16" s="5"/>
      <c r="E16" s="5"/>
    </row>
    <row r="17" spans="1:5">
      <c r="A17" s="7" t="s">
        <v>18</v>
      </c>
      <c r="B17" s="8" t="s">
        <v>19</v>
      </c>
      <c r="C17" s="9" t="s">
        <v>20</v>
      </c>
      <c r="D17" s="4"/>
      <c r="E17" s="4"/>
    </row>
    <row r="18" spans="1:5" ht="26.4">
      <c r="A18" s="7" t="s">
        <v>21</v>
      </c>
      <c r="B18" s="8" t="s">
        <v>22</v>
      </c>
      <c r="C18" s="9" t="s">
        <v>23</v>
      </c>
      <c r="D18" s="4"/>
      <c r="E18" s="4"/>
    </row>
    <row r="19" spans="1:5" ht="26.4">
      <c r="A19" s="7" t="s">
        <v>24</v>
      </c>
      <c r="B19" s="8" t="s">
        <v>25</v>
      </c>
      <c r="C19" s="9" t="s">
        <v>26</v>
      </c>
      <c r="D19" s="4"/>
      <c r="E19" s="4"/>
    </row>
    <row r="20" spans="1:5" ht="26.4">
      <c r="A20" s="7" t="s">
        <v>27</v>
      </c>
      <c r="B20" s="8" t="s">
        <v>28</v>
      </c>
      <c r="C20" s="9" t="s">
        <v>29</v>
      </c>
      <c r="D20" s="4"/>
      <c r="E20" s="4"/>
    </row>
    <row r="21" spans="1:5" ht="26.4">
      <c r="A21" s="7" t="s">
        <v>30</v>
      </c>
      <c r="B21" s="8" t="s">
        <v>31</v>
      </c>
      <c r="C21" s="9" t="s">
        <v>32</v>
      </c>
      <c r="D21" s="4"/>
      <c r="E21" s="4"/>
    </row>
    <row r="22" spans="1:5">
      <c r="A22" s="7" t="s">
        <v>33</v>
      </c>
      <c r="B22" s="8" t="s">
        <v>34</v>
      </c>
      <c r="C22" s="9" t="s">
        <v>35</v>
      </c>
      <c r="D22" s="4"/>
      <c r="E22" s="4"/>
    </row>
    <row r="23" spans="1:5">
      <c r="A23" s="7" t="s">
        <v>36</v>
      </c>
      <c r="B23" s="8" t="s">
        <v>37</v>
      </c>
      <c r="C23" s="9" t="s">
        <v>38</v>
      </c>
      <c r="D23" s="4"/>
      <c r="E23" s="4"/>
    </row>
    <row r="24" spans="1:5" ht="27.6">
      <c r="A24" s="4" t="s">
        <v>39</v>
      </c>
      <c r="B24" s="4" t="s">
        <v>40</v>
      </c>
      <c r="C24" s="4" t="s">
        <v>41</v>
      </c>
      <c r="D24" s="4"/>
      <c r="E24" s="4"/>
    </row>
    <row r="25" spans="1:5" ht="15.6">
      <c r="A25" s="5" t="s">
        <v>42</v>
      </c>
      <c r="B25" s="5"/>
      <c r="C25" s="5"/>
      <c r="D25" s="5"/>
      <c r="E25" s="5"/>
    </row>
    <row r="26" spans="1:5" ht="41.4">
      <c r="A26" s="10" t="s">
        <v>43</v>
      </c>
      <c r="B26" s="6" t="s">
        <v>44</v>
      </c>
      <c r="C26" s="6"/>
      <c r="D26" s="6"/>
      <c r="E26" s="6"/>
    </row>
    <row r="27" spans="1:5">
      <c r="A27" s="10" t="s">
        <v>45</v>
      </c>
      <c r="B27" s="6" t="s">
        <v>46</v>
      </c>
      <c r="C27" s="6"/>
      <c r="D27" s="6"/>
      <c r="E27" s="6"/>
    </row>
    <row r="28" spans="1:5">
      <c r="A28" s="10" t="s">
        <v>47</v>
      </c>
      <c r="B28" s="6" t="s">
        <v>48</v>
      </c>
      <c r="C28" s="6"/>
      <c r="D28" s="6"/>
      <c r="E28" s="6"/>
    </row>
    <row r="29" spans="1:5">
      <c r="A29" s="10" t="s">
        <v>49</v>
      </c>
      <c r="B29" s="6" t="s">
        <v>50</v>
      </c>
      <c r="C29" s="6"/>
      <c r="D29" s="6"/>
      <c r="E29" s="6"/>
    </row>
    <row r="30" spans="1:5">
      <c r="A30" s="4"/>
      <c r="B30" s="4"/>
      <c r="C30" s="4"/>
      <c r="D30" s="4"/>
      <c r="E30" s="4"/>
    </row>
    <row r="31" spans="1:5" ht="15.6">
      <c r="A31" s="5" t="s">
        <v>51</v>
      </c>
      <c r="B31" s="5"/>
      <c r="C31" s="5"/>
      <c r="D31" s="5"/>
      <c r="E31" s="5"/>
    </row>
    <row r="32" spans="1:5">
      <c r="A32" s="6" t="s">
        <v>52</v>
      </c>
      <c r="B32" s="6"/>
      <c r="C32" s="6"/>
      <c r="D32" s="6"/>
      <c r="E32" s="6"/>
    </row>
    <row r="33" spans="1:5">
      <c r="A33" s="6"/>
      <c r="B33" s="6"/>
      <c r="C33" s="6"/>
      <c r="D33" s="6"/>
      <c r="E33" s="6"/>
    </row>
    <row r="34" spans="1:5">
      <c r="A34" s="6"/>
      <c r="B34" s="6"/>
      <c r="C34" s="6"/>
      <c r="D34" s="6"/>
      <c r="E34" s="6"/>
    </row>
    <row r="35" spans="1:5">
      <c r="A35" s="6"/>
      <c r="B35" s="6"/>
      <c r="C35" s="6"/>
      <c r="D35" s="6"/>
      <c r="E35" s="6"/>
    </row>
    <row r="36" spans="1:5">
      <c r="A36" s="4"/>
      <c r="B36" s="4"/>
      <c r="C36" s="4"/>
      <c r="D36" s="4"/>
      <c r="E36" s="4"/>
    </row>
    <row r="37" spans="1:5" ht="15.6">
      <c r="A37" s="5" t="s">
        <v>53</v>
      </c>
      <c r="B37" s="5"/>
      <c r="C37" s="5"/>
      <c r="D37" s="5"/>
      <c r="E37" s="5"/>
    </row>
    <row r="38" spans="1:5">
      <c r="A38" s="6" t="s">
        <v>54</v>
      </c>
      <c r="B38" s="6"/>
      <c r="C38" s="6"/>
      <c r="D38" s="6"/>
      <c r="E38" s="6"/>
    </row>
    <row r="39" spans="1:5">
      <c r="A39" s="6"/>
      <c r="B39" s="6"/>
      <c r="C39" s="6"/>
      <c r="D39" s="6"/>
      <c r="E39" s="6"/>
    </row>
    <row r="40" spans="1:5">
      <c r="A40" s="6"/>
      <c r="B40" s="6"/>
      <c r="C40" s="6"/>
      <c r="D40" s="6"/>
      <c r="E40" s="6"/>
    </row>
    <row r="41" spans="1:5">
      <c r="A41" s="6"/>
      <c r="B41" s="6"/>
      <c r="C41" s="6"/>
      <c r="D41" s="6"/>
      <c r="E41" s="6"/>
    </row>
    <row r="42" spans="1:5">
      <c r="A42" s="4"/>
      <c r="B42" s="4"/>
      <c r="C42" s="4"/>
      <c r="D42" s="4"/>
      <c r="E42" s="4"/>
    </row>
    <row r="43" spans="1:5" ht="15.6">
      <c r="A43" s="5" t="s">
        <v>55</v>
      </c>
      <c r="B43" s="5"/>
      <c r="C43" s="5"/>
      <c r="D43" s="5"/>
      <c r="E43" s="5"/>
    </row>
    <row r="44" spans="1:5" ht="27.6">
      <c r="A44" s="7" t="s">
        <v>56</v>
      </c>
      <c r="B44" s="9" t="s">
        <v>57</v>
      </c>
      <c r="C44" s="4"/>
      <c r="D44" s="11" t="s">
        <v>58</v>
      </c>
      <c r="E44" s="4"/>
    </row>
    <row r="45" spans="1:5" ht="27.6">
      <c r="A45" s="7" t="s">
        <v>59</v>
      </c>
      <c r="B45" s="9" t="s">
        <v>60</v>
      </c>
      <c r="C45" s="4"/>
      <c r="D45" s="12" t="s">
        <v>61</v>
      </c>
      <c r="E45" s="4"/>
    </row>
    <row r="46" spans="1:5" ht="27.6">
      <c r="A46" s="7" t="s">
        <v>62</v>
      </c>
      <c r="B46" s="9" t="s">
        <v>63</v>
      </c>
      <c r="C46" s="4"/>
      <c r="D46" s="13" t="s">
        <v>64</v>
      </c>
      <c r="E46" s="4"/>
    </row>
    <row r="47" spans="1:5">
      <c r="A47" s="4"/>
      <c r="B47" s="4"/>
      <c r="C47" s="4"/>
      <c r="D47" s="4"/>
      <c r="E47" s="4"/>
    </row>
    <row r="48" spans="1:5" ht="15.6">
      <c r="A48" s="14" t="s">
        <v>65</v>
      </c>
      <c r="B48" s="14"/>
      <c r="C48" s="14"/>
      <c r="D48" s="14"/>
      <c r="E48" s="14"/>
    </row>
    <row r="49" spans="1:5">
      <c r="A49" s="15" t="s">
        <v>66</v>
      </c>
      <c r="B49" s="16" t="s">
        <v>67</v>
      </c>
      <c r="C49" s="16"/>
      <c r="D49" s="16"/>
      <c r="E49" s="16"/>
    </row>
    <row r="50" spans="1:5" ht="41.4">
      <c r="A50" s="15" t="s">
        <v>68</v>
      </c>
      <c r="B50" s="16" t="s">
        <v>69</v>
      </c>
      <c r="C50" s="16"/>
      <c r="D50" s="16"/>
      <c r="E50" s="16"/>
    </row>
    <row r="51" spans="1:5" ht="27.6">
      <c r="A51" s="15" t="s">
        <v>70</v>
      </c>
      <c r="B51" s="16" t="s">
        <v>71</v>
      </c>
      <c r="C51" s="16"/>
      <c r="D51" s="16"/>
      <c r="E51" s="16"/>
    </row>
    <row r="52" spans="1:5" ht="27.6">
      <c r="A52" s="15" t="s">
        <v>72</v>
      </c>
      <c r="B52" s="16" t="s">
        <v>73</v>
      </c>
      <c r="C52" s="16"/>
      <c r="D52" s="16"/>
      <c r="E52" s="16"/>
    </row>
  </sheetData>
  <sheetProtection algorithmName="SHA-512" hashValue="0aj9hNq32nHI6ymLsSnVDxT3teUCblWbIz1suwJKGU5m+MJbs1COUxetjo/Ry5rG5PGhazlnYwpquZWQ4Tp3lw==" saltValue="DrI0elhZCUyzEikqAv2fhQ==" spinCount="100000" sheet="1" objects="1" scenarios="1" formatCells="0" formatColumns="0" formatRows="0" insertColumns="0" sort="0" autoFilter="0" pivotTables="0"/>
  <mergeCells count="23">
    <mergeCell ref="G5:H7"/>
    <mergeCell ref="G8:H8"/>
    <mergeCell ref="A48:E48"/>
    <mergeCell ref="B49:E49"/>
    <mergeCell ref="B50:E50"/>
    <mergeCell ref="B51:E51"/>
    <mergeCell ref="B52:E52"/>
    <mergeCell ref="A38:E41"/>
    <mergeCell ref="A43:E43"/>
    <mergeCell ref="B26:E26"/>
    <mergeCell ref="B27:E27"/>
    <mergeCell ref="B28:E28"/>
    <mergeCell ref="B29:E29"/>
    <mergeCell ref="A16:E16"/>
    <mergeCell ref="A25:E25"/>
    <mergeCell ref="A31:E31"/>
    <mergeCell ref="A32:E35"/>
    <mergeCell ref="A37:E37"/>
    <mergeCell ref="A1:E2"/>
    <mergeCell ref="A3:E3"/>
    <mergeCell ref="A5:E5"/>
    <mergeCell ref="A6:E8"/>
    <mergeCell ref="A10:E10"/>
  </mergeCells>
  <hyperlinks>
    <hyperlink ref="G8" r:id="rId1" xr:uid="{C0E46D63-768B-4A14-A122-C17A15EF75B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9"/>
  <sheetViews>
    <sheetView workbookViewId="0">
      <selection activeCell="F12" sqref="F12"/>
    </sheetView>
  </sheetViews>
  <sheetFormatPr baseColWidth="10" defaultColWidth="8.796875" defaultRowHeight="13.8"/>
  <cols>
    <col min="1" max="1" width="24" style="2" customWidth="1"/>
    <col min="2" max="3" width="42" style="2" customWidth="1"/>
    <col min="4" max="4" width="38" style="2" customWidth="1"/>
    <col min="5" max="5" width="6" style="2" customWidth="1"/>
    <col min="6" max="6" width="33.59765625" style="2" customWidth="1"/>
    <col min="7" max="7" width="42.296875" style="2" customWidth="1"/>
    <col min="8" max="16384" width="8.796875" style="2"/>
  </cols>
  <sheetData>
    <row r="1" spans="1:7">
      <c r="A1" s="25" t="s">
        <v>74</v>
      </c>
      <c r="B1" s="25"/>
      <c r="C1" s="25"/>
      <c r="D1" s="25"/>
    </row>
    <row r="2" spans="1:7">
      <c r="A2" s="25"/>
      <c r="B2" s="25"/>
      <c r="C2" s="25"/>
      <c r="D2" s="25"/>
    </row>
    <row r="3" spans="1:7">
      <c r="A3" s="26" t="s">
        <v>75</v>
      </c>
      <c r="B3" s="26"/>
      <c r="C3" s="26"/>
      <c r="D3" s="26"/>
    </row>
    <row r="4" spans="1:7" ht="14.4" thickBot="1"/>
    <row r="5" spans="1:7">
      <c r="A5" s="27" t="s">
        <v>76</v>
      </c>
      <c r="B5" s="27" t="s">
        <v>77</v>
      </c>
      <c r="C5" s="27" t="s">
        <v>78</v>
      </c>
      <c r="D5" s="27" t="s">
        <v>79</v>
      </c>
      <c r="F5" s="17" t="s">
        <v>209</v>
      </c>
      <c r="G5" s="18"/>
    </row>
    <row r="6" spans="1:7" ht="26.4">
      <c r="A6" s="10" t="s">
        <v>80</v>
      </c>
      <c r="B6" s="9" t="s">
        <v>81</v>
      </c>
      <c r="C6" s="9" t="s">
        <v>82</v>
      </c>
      <c r="D6" s="9" t="s">
        <v>83</v>
      </c>
      <c r="F6" s="19"/>
      <c r="G6" s="20"/>
    </row>
    <row r="7" spans="1:7" ht="27" thickBot="1">
      <c r="A7" s="10" t="s">
        <v>84</v>
      </c>
      <c r="B7" s="9" t="s">
        <v>85</v>
      </c>
      <c r="C7" s="9" t="s">
        <v>86</v>
      </c>
      <c r="D7" s="9" t="s">
        <v>87</v>
      </c>
      <c r="F7" s="21"/>
      <c r="G7" s="22"/>
    </row>
    <row r="8" spans="1:7" ht="27" thickBot="1">
      <c r="A8" s="10" t="s">
        <v>88</v>
      </c>
      <c r="B8" s="9" t="s">
        <v>89</v>
      </c>
      <c r="C8" s="9" t="s">
        <v>90</v>
      </c>
      <c r="D8" s="9" t="s">
        <v>91</v>
      </c>
      <c r="F8" s="23" t="s">
        <v>210</v>
      </c>
      <c r="G8" s="24"/>
    </row>
    <row r="9" spans="1:7">
      <c r="A9" s="10" t="s">
        <v>92</v>
      </c>
      <c r="B9" s="9" t="s">
        <v>93</v>
      </c>
      <c r="C9" s="9" t="s">
        <v>94</v>
      </c>
      <c r="D9" s="9" t="s">
        <v>95</v>
      </c>
    </row>
    <row r="10" spans="1:7">
      <c r="A10" s="10" t="s">
        <v>96</v>
      </c>
      <c r="B10" s="9" t="s">
        <v>97</v>
      </c>
      <c r="C10" s="9" t="s">
        <v>98</v>
      </c>
      <c r="D10" s="9" t="s">
        <v>99</v>
      </c>
    </row>
    <row r="11" spans="1:7" ht="26.4">
      <c r="A11" s="10" t="s">
        <v>100</v>
      </c>
      <c r="B11" s="9" t="s">
        <v>101</v>
      </c>
      <c r="C11" s="9" t="s">
        <v>102</v>
      </c>
      <c r="D11" s="9" t="s">
        <v>103</v>
      </c>
    </row>
    <row r="12" spans="1:7" ht="26.4">
      <c r="A12" s="10" t="s">
        <v>104</v>
      </c>
      <c r="B12" s="9" t="s">
        <v>105</v>
      </c>
      <c r="C12" s="9" t="s">
        <v>106</v>
      </c>
      <c r="D12" s="9" t="s">
        <v>107</v>
      </c>
    </row>
    <row r="13" spans="1:7" ht="26.4">
      <c r="A13" s="10" t="s">
        <v>108</v>
      </c>
      <c r="B13" s="9" t="s">
        <v>109</v>
      </c>
      <c r="C13" s="9" t="s">
        <v>110</v>
      </c>
      <c r="D13" s="9" t="s">
        <v>111</v>
      </c>
    </row>
    <row r="14" spans="1:7" ht="26.4">
      <c r="A14" s="10" t="s">
        <v>112</v>
      </c>
      <c r="B14" s="9" t="s">
        <v>113</v>
      </c>
      <c r="C14" s="9" t="s">
        <v>114</v>
      </c>
      <c r="D14" s="9" t="s">
        <v>115</v>
      </c>
    </row>
    <row r="15" spans="1:7" ht="26.4">
      <c r="A15" s="10" t="s">
        <v>116</v>
      </c>
      <c r="B15" s="9" t="s">
        <v>117</v>
      </c>
      <c r="C15" s="9" t="s">
        <v>118</v>
      </c>
      <c r="D15" s="9" t="s">
        <v>119</v>
      </c>
    </row>
    <row r="16" spans="1:7" ht="26.4">
      <c r="A16" s="10" t="s">
        <v>43</v>
      </c>
      <c r="B16" s="9" t="s">
        <v>120</v>
      </c>
      <c r="C16" s="9" t="s">
        <v>121</v>
      </c>
      <c r="D16" s="9" t="s">
        <v>122</v>
      </c>
    </row>
    <row r="17" spans="1:4" ht="26.4">
      <c r="A17" s="10" t="s">
        <v>49</v>
      </c>
      <c r="B17" s="9" t="s">
        <v>123</v>
      </c>
      <c r="C17" s="9" t="s">
        <v>124</v>
      </c>
      <c r="D17" s="9" t="s">
        <v>125</v>
      </c>
    </row>
    <row r="18" spans="1:4" ht="26.4">
      <c r="A18" s="10" t="s">
        <v>45</v>
      </c>
      <c r="B18" s="9" t="s">
        <v>126</v>
      </c>
      <c r="C18" s="9" t="s">
        <v>127</v>
      </c>
      <c r="D18" s="9" t="s">
        <v>128</v>
      </c>
    </row>
    <row r="19" spans="1:4" ht="26.4">
      <c r="A19" s="10" t="s">
        <v>47</v>
      </c>
      <c r="B19" s="9" t="s">
        <v>129</v>
      </c>
      <c r="C19" s="9" t="s">
        <v>130</v>
      </c>
      <c r="D19" s="9" t="s">
        <v>131</v>
      </c>
    </row>
    <row r="20" spans="1:4" ht="27.6">
      <c r="A20" s="10" t="s">
        <v>132</v>
      </c>
      <c r="B20" s="9" t="s">
        <v>133</v>
      </c>
      <c r="C20" s="9" t="s">
        <v>134</v>
      </c>
      <c r="D20" s="9" t="s">
        <v>135</v>
      </c>
    </row>
    <row r="21" spans="1:4" ht="26.4">
      <c r="A21" s="10" t="s">
        <v>136</v>
      </c>
      <c r="B21" s="9" t="s">
        <v>137</v>
      </c>
      <c r="C21" s="9" t="s">
        <v>138</v>
      </c>
      <c r="D21" s="9" t="s">
        <v>139</v>
      </c>
    </row>
    <row r="22" spans="1:4" ht="26.4">
      <c r="A22" s="10" t="s">
        <v>140</v>
      </c>
      <c r="B22" s="9" t="s">
        <v>141</v>
      </c>
      <c r="C22" s="9" t="s">
        <v>142</v>
      </c>
      <c r="D22" s="9" t="s">
        <v>143</v>
      </c>
    </row>
    <row r="23" spans="1:4" ht="26.4">
      <c r="A23" s="10" t="s">
        <v>144</v>
      </c>
      <c r="B23" s="9" t="s">
        <v>145</v>
      </c>
      <c r="C23" s="9" t="s">
        <v>146</v>
      </c>
      <c r="D23" s="9" t="s">
        <v>147</v>
      </c>
    </row>
    <row r="24" spans="1:4" ht="26.4">
      <c r="A24" s="10" t="s">
        <v>148</v>
      </c>
      <c r="B24" s="9" t="s">
        <v>149</v>
      </c>
      <c r="C24" s="9" t="s">
        <v>150</v>
      </c>
      <c r="D24" s="9" t="s">
        <v>151</v>
      </c>
    </row>
    <row r="25" spans="1:4" ht="26.4">
      <c r="A25" s="10" t="s">
        <v>152</v>
      </c>
      <c r="B25" s="9" t="s">
        <v>153</v>
      </c>
      <c r="C25" s="9" t="s">
        <v>154</v>
      </c>
      <c r="D25" s="9" t="s">
        <v>155</v>
      </c>
    </row>
    <row r="26" spans="1:4" ht="26.4">
      <c r="A26" s="10" t="s">
        <v>156</v>
      </c>
      <c r="B26" s="9" t="s">
        <v>157</v>
      </c>
      <c r="C26" s="9" t="s">
        <v>158</v>
      </c>
      <c r="D26" s="9" t="s">
        <v>159</v>
      </c>
    </row>
    <row r="27" spans="1:4" ht="36.75" customHeight="1">
      <c r="A27" s="28" t="s">
        <v>160</v>
      </c>
      <c r="B27" s="29" t="s">
        <v>161</v>
      </c>
      <c r="C27" s="29" t="s">
        <v>162</v>
      </c>
      <c r="D27" s="29" t="s">
        <v>163</v>
      </c>
    </row>
    <row r="28" spans="1:4" ht="36.75" customHeight="1">
      <c r="A28" s="28" t="s">
        <v>70</v>
      </c>
      <c r="B28" s="29" t="s">
        <v>164</v>
      </c>
      <c r="C28" s="29" t="s">
        <v>165</v>
      </c>
      <c r="D28" s="29" t="s">
        <v>166</v>
      </c>
    </row>
    <row r="29" spans="1:4" ht="36.75" customHeight="1">
      <c r="A29" s="28" t="s">
        <v>68</v>
      </c>
      <c r="B29" s="29" t="s">
        <v>167</v>
      </c>
      <c r="C29" s="29" t="s">
        <v>168</v>
      </c>
      <c r="D29" s="29" t="s">
        <v>169</v>
      </c>
    </row>
  </sheetData>
  <sheetProtection algorithmName="SHA-512" hashValue="eHjW0dZiGaSwjRIqRZ739c/tmYIB1UOOiyHo2k4EyiJDaGtUkAgFgwfOyFNg+x08Es+sDuIOKXjtvEVTOBtqlA==" saltValue="BbtAkjOQcSEqjgJf760jpw==" spinCount="100000" sheet="1" objects="1" scenarios="1" formatCells="0" formatColumns="0" formatRows="0" insertColumns="0" sort="0" autoFilter="0" pivotTables="0"/>
  <mergeCells count="4">
    <mergeCell ref="A1:D2"/>
    <mergeCell ref="A3:D3"/>
    <mergeCell ref="F5:G7"/>
    <mergeCell ref="F8:G8"/>
  </mergeCells>
  <hyperlinks>
    <hyperlink ref="F8" r:id="rId1" xr:uid="{72FAA3E2-1802-4429-A63A-E1F513B170E3}"/>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19"/>
  <sheetViews>
    <sheetView workbookViewId="0">
      <selection activeCell="A32" sqref="A32"/>
    </sheetView>
  </sheetViews>
  <sheetFormatPr baseColWidth="10" defaultColWidth="8.796875" defaultRowHeight="13.8"/>
  <cols>
    <col min="1" max="1" width="18" style="2" customWidth="1"/>
    <col min="2" max="2" width="13" style="2" customWidth="1"/>
    <col min="3" max="4" width="18" style="2" customWidth="1"/>
    <col min="5" max="6" width="17" style="2" customWidth="1"/>
    <col min="7" max="7" width="18" style="2" customWidth="1"/>
    <col min="8" max="8" width="17" style="2" customWidth="1"/>
    <col min="9" max="9" width="24" style="2" customWidth="1"/>
    <col min="10" max="10" width="2" style="2" customWidth="1"/>
    <col min="11" max="11" width="23.3984375" style="2" customWidth="1"/>
    <col min="12" max="12" width="43.09765625" style="2" customWidth="1"/>
    <col min="13" max="14" width="3" style="2" customWidth="1"/>
    <col min="15" max="18" width="13" style="2" customWidth="1"/>
    <col min="19" max="16384" width="8.796875" style="2"/>
  </cols>
  <sheetData>
    <row r="1" spans="1:12">
      <c r="A1" s="31" t="s">
        <v>170</v>
      </c>
      <c r="B1" s="31"/>
      <c r="C1" s="31"/>
      <c r="D1" s="31"/>
      <c r="E1" s="31"/>
      <c r="F1" s="31"/>
      <c r="G1" s="31"/>
      <c r="H1" s="31"/>
      <c r="I1" s="31"/>
    </row>
    <row r="2" spans="1:12">
      <c r="A2" s="31"/>
      <c r="B2" s="31"/>
      <c r="C2" s="31"/>
      <c r="D2" s="31"/>
      <c r="E2" s="31"/>
      <c r="F2" s="31"/>
      <c r="G2" s="31"/>
      <c r="H2" s="31"/>
      <c r="I2" s="31"/>
    </row>
    <row r="3" spans="1:12">
      <c r="A3" s="32" t="s">
        <v>171</v>
      </c>
      <c r="B3" s="32"/>
      <c r="C3" s="32"/>
      <c r="D3" s="32"/>
      <c r="E3" s="32"/>
      <c r="F3" s="32"/>
      <c r="G3" s="32"/>
      <c r="H3" s="32"/>
      <c r="I3" s="32"/>
    </row>
    <row r="4" spans="1:12" ht="14.4" thickBot="1">
      <c r="A4" s="33"/>
      <c r="B4" s="33"/>
      <c r="C4" s="33"/>
      <c r="D4" s="33"/>
      <c r="E4" s="33"/>
      <c r="F4" s="33"/>
      <c r="G4" s="33"/>
      <c r="H4" s="33"/>
      <c r="I4" s="33"/>
    </row>
    <row r="5" spans="1:12" ht="26.4" customHeight="1">
      <c r="A5" s="34" t="s">
        <v>172</v>
      </c>
      <c r="B5" s="34"/>
      <c r="C5" s="33"/>
      <c r="D5" s="34" t="s">
        <v>173</v>
      </c>
      <c r="E5" s="34"/>
      <c r="F5" s="33"/>
      <c r="G5" s="34" t="s">
        <v>174</v>
      </c>
      <c r="H5" s="34"/>
      <c r="I5" s="34"/>
      <c r="K5" s="17" t="s">
        <v>209</v>
      </c>
      <c r="L5" s="18"/>
    </row>
    <row r="6" spans="1:12" ht="26.4" customHeight="1">
      <c r="A6" s="35" t="s">
        <v>104</v>
      </c>
      <c r="B6" s="36">
        <v>0.2</v>
      </c>
      <c r="C6" s="33"/>
      <c r="D6" s="35" t="s">
        <v>175</v>
      </c>
      <c r="E6" s="37">
        <f>IF(LEFT($A$13,2)&lt;&gt;"OK","",COUNT($B$20:$B$119))</f>
        <v>10</v>
      </c>
      <c r="F6" s="33"/>
      <c r="G6" s="38" t="s">
        <v>176</v>
      </c>
      <c r="H6" s="39" t="s">
        <v>177</v>
      </c>
      <c r="I6" s="40" t="s">
        <v>178</v>
      </c>
      <c r="K6" s="19"/>
      <c r="L6" s="20"/>
    </row>
    <row r="7" spans="1:12" ht="26.4" customHeight="1" thickBot="1">
      <c r="A7" s="35" t="s">
        <v>179</v>
      </c>
      <c r="B7" s="41" t="s">
        <v>180</v>
      </c>
      <c r="C7" s="33"/>
      <c r="D7" s="35" t="s">
        <v>181</v>
      </c>
      <c r="E7" s="37">
        <f>IF(LEFT($A$13,2)&lt;&gt;"OK","",COUNTIF($B$20:$B$119,"&gt;0"))</f>
        <v>3</v>
      </c>
      <c r="F7" s="33"/>
      <c r="G7" s="38" t="s">
        <v>182</v>
      </c>
      <c r="H7" s="39" t="s">
        <v>183</v>
      </c>
      <c r="I7" s="40" t="s">
        <v>184</v>
      </c>
      <c r="K7" s="21"/>
      <c r="L7" s="22"/>
    </row>
    <row r="8" spans="1:12" ht="27" thickBot="1">
      <c r="A8" s="33"/>
      <c r="B8" s="33"/>
      <c r="C8" s="33"/>
      <c r="D8" s="35" t="s">
        <v>45</v>
      </c>
      <c r="E8" s="42">
        <f>IF(LEFT($A$13,2)&lt;&gt;"OK","",IF(E7=0,"",E6/E7))</f>
        <v>3.3333333333333335</v>
      </c>
      <c r="F8" s="33"/>
      <c r="G8" s="38" t="s">
        <v>185</v>
      </c>
      <c r="H8" s="39" t="s">
        <v>186</v>
      </c>
      <c r="I8" s="40" t="s">
        <v>187</v>
      </c>
      <c r="K8" s="23" t="s">
        <v>210</v>
      </c>
      <c r="L8" s="24"/>
    </row>
    <row r="9" spans="1:12" ht="26.4">
      <c r="A9" s="43" t="s">
        <v>188</v>
      </c>
      <c r="B9" s="43"/>
      <c r="C9" s="33"/>
      <c r="D9" s="35" t="s">
        <v>47</v>
      </c>
      <c r="E9" s="42">
        <f>IF(LEFT($A$13,2)&lt;&gt;"OK","",IF(E7&lt;2,"",(SUMSQ($B$20:$B$119)-SUM($B$20:$B$119)^2/E7)/(E7-1)/(SUM($B$20:$B$119)/E7)^2))</f>
        <v>6.25E-2</v>
      </c>
      <c r="F9" s="33"/>
      <c r="G9" s="38" t="s">
        <v>49</v>
      </c>
      <c r="H9" s="39" t="s">
        <v>189</v>
      </c>
      <c r="I9" s="40" t="s">
        <v>190</v>
      </c>
    </row>
    <row r="10" spans="1:12" ht="39.6">
      <c r="A10" s="43"/>
      <c r="B10" s="43"/>
      <c r="C10" s="33"/>
      <c r="D10" s="35" t="s">
        <v>191</v>
      </c>
      <c r="E10" s="42">
        <f>IF(LEFT($A$13,2)&lt;&gt;"OK","",INDEX($G$20:$G$119,E6))</f>
        <v>1.2784810126582278</v>
      </c>
      <c r="F10" s="33"/>
      <c r="G10" s="38" t="s">
        <v>192</v>
      </c>
      <c r="H10" s="39" t="s">
        <v>193</v>
      </c>
      <c r="I10" s="40" t="s">
        <v>194</v>
      </c>
    </row>
    <row r="11" spans="1:12">
      <c r="A11" s="43"/>
      <c r="B11" s="43"/>
      <c r="C11" s="33"/>
      <c r="D11" s="35" t="s">
        <v>195</v>
      </c>
      <c r="E11" s="42">
        <f>IF(LEFT($A$13,2)&lt;&gt;"OK","",INDEX($H$20:$H$119,E6))</f>
        <v>1.150632911392405</v>
      </c>
      <c r="F11" s="33"/>
      <c r="G11" s="33"/>
      <c r="H11" s="33"/>
      <c r="I11" s="33"/>
    </row>
    <row r="12" spans="1:12" ht="17.55" customHeight="1">
      <c r="A12" s="44" t="s">
        <v>196</v>
      </c>
      <c r="B12" s="44"/>
      <c r="C12" s="44"/>
      <c r="D12" s="44"/>
      <c r="E12" s="44"/>
      <c r="F12" s="44"/>
      <c r="G12" s="44"/>
      <c r="H12" s="44"/>
      <c r="I12" s="44"/>
    </row>
    <row r="13" spans="1:12" ht="22.35" customHeight="1">
      <c r="A13" s="45" t="str">
        <f>IF(OR(NOT(ISNUMBER($B$6)),$B$6&lt;=0,$B$6&gt;1),"REVISAR: Alfa debe ser un número mayor que 0 y menor o igual que 1.",IF(COUNTA($A$20:$B$119)=0,"FALTA INFORMACIÓN: ingresa Periodo y Demanda desde la primera fila.",IF(SUM($J$20:$J$119)&gt;0,"REVISAR: corrige las celdas marcadas en rojo; hay datos incompletos, no numéricos, negativos, duplicados o espacios dentro de la serie.",IF(COUNTIF($B$20:$B$119,"&gt;0")=0,"FALTA INFORMACIÓN: se requiere al menos una demanda positiva.",IF(COUNTIF($B$20:$B$119,"&gt;0")=1,"FALTA INFORMACIÓN: agrega al menos una segunda demanda positiva para obtener un pronóstico útil.","OK: datos listos para calcular.")))))</f>
        <v>OK: datos listos para calcular.</v>
      </c>
      <c r="B13" s="45"/>
      <c r="C13" s="45"/>
      <c r="D13" s="45"/>
      <c r="E13" s="45"/>
      <c r="F13" s="45"/>
      <c r="G13" s="45"/>
      <c r="H13" s="45"/>
      <c r="I13" s="45"/>
    </row>
    <row r="14" spans="1:12" ht="22.35" customHeight="1">
      <c r="A14" s="45"/>
      <c r="B14" s="45"/>
      <c r="C14" s="45"/>
      <c r="D14" s="45"/>
      <c r="E14" s="45"/>
      <c r="F14" s="45"/>
      <c r="G14" s="45"/>
      <c r="H14" s="45"/>
      <c r="I14" s="45"/>
    </row>
    <row r="15" spans="1:12">
      <c r="A15" s="33"/>
      <c r="B15" s="33"/>
      <c r="C15" s="33"/>
      <c r="D15" s="33"/>
      <c r="E15" s="33"/>
      <c r="F15" s="33"/>
      <c r="G15" s="33"/>
      <c r="H15" s="33"/>
      <c r="I15" s="33"/>
    </row>
    <row r="16" spans="1:12">
      <c r="A16" s="33"/>
      <c r="B16" s="33"/>
      <c r="C16" s="33"/>
      <c r="D16" s="33"/>
      <c r="E16" s="33"/>
      <c r="F16" s="33"/>
      <c r="G16" s="33"/>
      <c r="H16" s="33"/>
      <c r="I16" s="33"/>
    </row>
    <row r="17" spans="1:10">
      <c r="A17" s="33"/>
      <c r="B17" s="33"/>
      <c r="C17" s="33"/>
      <c r="D17" s="33"/>
      <c r="E17" s="33"/>
      <c r="F17" s="33"/>
      <c r="G17" s="33"/>
      <c r="H17" s="33"/>
      <c r="I17" s="33"/>
    </row>
    <row r="18" spans="1:10">
      <c r="A18" s="33"/>
      <c r="B18" s="33"/>
      <c r="C18" s="33"/>
      <c r="D18" s="33"/>
      <c r="E18" s="33"/>
      <c r="F18" s="33"/>
      <c r="G18" s="33"/>
      <c r="H18" s="33"/>
      <c r="I18" s="33"/>
    </row>
    <row r="19" spans="1:10" ht="27.15" customHeight="1">
      <c r="A19" s="46" t="s">
        <v>84</v>
      </c>
      <c r="B19" s="46" t="s">
        <v>88</v>
      </c>
      <c r="C19" s="46" t="s">
        <v>197</v>
      </c>
      <c r="D19" s="46" t="s">
        <v>108</v>
      </c>
      <c r="E19" s="46" t="s">
        <v>112</v>
      </c>
      <c r="F19" s="46" t="s">
        <v>116</v>
      </c>
      <c r="G19" s="46" t="s">
        <v>43</v>
      </c>
      <c r="H19" s="46" t="s">
        <v>198</v>
      </c>
      <c r="I19" s="46" t="s">
        <v>132</v>
      </c>
    </row>
    <row r="20" spans="1:10">
      <c r="A20" s="47" t="s">
        <v>199</v>
      </c>
      <c r="B20" s="48">
        <v>0</v>
      </c>
      <c r="C20" s="49" t="str">
        <f t="shared" ref="C20:C51" si="0">IF(OR(LEFT($A$13,2)&lt;&gt;"OK",COUNTA(B20)=0),"",IF(B20&gt;0,"Sí","No"))</f>
        <v>No</v>
      </c>
      <c r="D20" s="50" t="str">
        <f>IF(OR(LEFT($A$13,2)&lt;&gt;"OK",COUNTA(B20)=0),"",IF(B20&gt;0,1,""))</f>
        <v/>
      </c>
      <c r="E20" s="51" t="str">
        <f>IF(OR(LEFT($A$13,2)&lt;&gt;"OK",COUNTA(B20)=0),"",IF(B20&gt;0,B20,""))</f>
        <v/>
      </c>
      <c r="F20" s="51" t="str">
        <f>IF(OR(LEFT($A$13,2)&lt;&gt;"OK",COUNTA(B20)=0),"",IF(B20&gt;0,1,""))</f>
        <v/>
      </c>
      <c r="G20" s="51" t="str">
        <f t="shared" ref="G20:G51" si="1">IF(OR(LEFT($A$13,2)&lt;&gt;"OK",COUNTA(B20)=0),"",IF(AND(COUNT(E20)&gt;0,COUNT(F20)&gt;0),E20/F20,""))</f>
        <v/>
      </c>
      <c r="H20" s="51" t="str">
        <f t="shared" ref="H20:H51" si="2">IF(OR(LEFT($A$13,2)&lt;&gt;"OK",COUNTA(B20)=0),"",IF(COUNT(G20)=0,"",(1-$B$6/2)*G20))</f>
        <v/>
      </c>
      <c r="I20" s="50">
        <f>IF(OR(LEFT($A$13,2)&lt;&gt;"OK",COUNTA(B20)=0),"",IF(B20&gt;0,0,1))</f>
        <v>1</v>
      </c>
      <c r="J20" s="30">
        <f>IF(AND(A20="",COUNTA(B20)=0),IF(COUNTA(A21:$A$119)+COUNTA(B21:$B$119)&gt;0,1,0),IF(OR(A20="",COUNTA(B20)=0,NOT(ISNUMBER(B20)),B20&lt;0,COUNTIF($A$20:$A$119,A20)&gt;1),1,0))</f>
        <v>0</v>
      </c>
    </row>
    <row r="21" spans="1:10">
      <c r="A21" s="47" t="s">
        <v>200</v>
      </c>
      <c r="B21" s="48">
        <v>0</v>
      </c>
      <c r="C21" s="49" t="str">
        <f t="shared" si="0"/>
        <v>No</v>
      </c>
      <c r="D21" s="50" t="str">
        <f t="shared" ref="D21:D52" si="3">IF(OR(LEFT($A$13,2)&lt;&gt;"OK",COUNTA(B21)=0),"",IF(B21&gt;0,I20+1,""))</f>
        <v/>
      </c>
      <c r="E21" s="51" t="str">
        <f t="shared" ref="E21:E52" si="4">IF(OR(LEFT($A$13,2)&lt;&gt;"OK",COUNTA(B21)=0),"",IF(B21&gt;0,IF(COUNT(E20)=0,B21,E20+$B$6*(B21-E20)),E20))</f>
        <v/>
      </c>
      <c r="F21" s="51" t="str">
        <f t="shared" ref="F21:F52" si="5">IF(OR(LEFT($A$13,2)&lt;&gt;"OK",COUNTA(B21)=0),"",IF(B21&gt;0,IF(COUNT(F20)=0,I20+1,F20+$B$6*((I20+1)-F20)),F20))</f>
        <v/>
      </c>
      <c r="G21" s="51" t="str">
        <f t="shared" si="1"/>
        <v/>
      </c>
      <c r="H21" s="51" t="str">
        <f t="shared" si="2"/>
        <v/>
      </c>
      <c r="I21" s="50">
        <f t="shared" ref="I21:I52" si="6">IF(OR(LEFT($A$13,2)&lt;&gt;"OK",COUNTA(B21)=0),"",IF(B21&gt;0,0,I20+1))</f>
        <v>2</v>
      </c>
      <c r="J21" s="30">
        <f>IF(AND(A21="",COUNTA(B21)=0),IF(COUNTA(A22:$A$119)+COUNTA(B22:$B$119)&gt;0,1,0),IF(OR(A21="",COUNTA(B21)=0,NOT(ISNUMBER(B21)),B21&lt;0,COUNTIF($A$20:$A$119,A21)&gt;1),1,0))</f>
        <v>0</v>
      </c>
    </row>
    <row r="22" spans="1:10">
      <c r="A22" s="47" t="s">
        <v>201</v>
      </c>
      <c r="B22" s="48">
        <v>4</v>
      </c>
      <c r="C22" s="49" t="str">
        <f t="shared" si="0"/>
        <v>Sí</v>
      </c>
      <c r="D22" s="50">
        <f t="shared" si="3"/>
        <v>3</v>
      </c>
      <c r="E22" s="51">
        <f t="shared" si="4"/>
        <v>4</v>
      </c>
      <c r="F22" s="51">
        <f t="shared" si="5"/>
        <v>3</v>
      </c>
      <c r="G22" s="51">
        <f t="shared" si="1"/>
        <v>1.3333333333333333</v>
      </c>
      <c r="H22" s="51">
        <f t="shared" si="2"/>
        <v>1.2</v>
      </c>
      <c r="I22" s="50">
        <f t="shared" si="6"/>
        <v>0</v>
      </c>
      <c r="J22" s="30">
        <f>IF(AND(A22="",COUNTA(B22)=0),IF(COUNTA(A23:$A$119)+COUNTA(B23:$B$119)&gt;0,1,0),IF(OR(A22="",COUNTA(B22)=0,NOT(ISNUMBER(B22)),B22&lt;0,COUNTIF($A$20:$A$119,A22)&gt;1),1,0))</f>
        <v>0</v>
      </c>
    </row>
    <row r="23" spans="1:10">
      <c r="A23" s="47" t="s">
        <v>202</v>
      </c>
      <c r="B23" s="48">
        <v>0</v>
      </c>
      <c r="C23" s="49" t="str">
        <f t="shared" si="0"/>
        <v>No</v>
      </c>
      <c r="D23" s="50" t="str">
        <f t="shared" si="3"/>
        <v/>
      </c>
      <c r="E23" s="51">
        <f t="shared" si="4"/>
        <v>4</v>
      </c>
      <c r="F23" s="51">
        <f t="shared" si="5"/>
        <v>3</v>
      </c>
      <c r="G23" s="51">
        <f t="shared" si="1"/>
        <v>1.3333333333333333</v>
      </c>
      <c r="H23" s="51">
        <f t="shared" si="2"/>
        <v>1.2</v>
      </c>
      <c r="I23" s="50">
        <f t="shared" si="6"/>
        <v>1</v>
      </c>
      <c r="J23" s="30">
        <f>IF(AND(A23="",COUNTA(B23)=0),IF(COUNTA(A24:$A$119)+COUNTA(B24:$B$119)&gt;0,1,0),IF(OR(A23="",COUNTA(B23)=0,NOT(ISNUMBER(B23)),B23&lt;0,COUNTIF($A$20:$A$119,A23)&gt;1),1,0))</f>
        <v>0</v>
      </c>
    </row>
    <row r="24" spans="1:10">
      <c r="A24" s="47" t="s">
        <v>203</v>
      </c>
      <c r="B24" s="48">
        <v>0</v>
      </c>
      <c r="C24" s="49" t="str">
        <f t="shared" si="0"/>
        <v>No</v>
      </c>
      <c r="D24" s="50" t="str">
        <f t="shared" si="3"/>
        <v/>
      </c>
      <c r="E24" s="51">
        <f t="shared" si="4"/>
        <v>4</v>
      </c>
      <c r="F24" s="51">
        <f t="shared" si="5"/>
        <v>3</v>
      </c>
      <c r="G24" s="51">
        <f t="shared" si="1"/>
        <v>1.3333333333333333</v>
      </c>
      <c r="H24" s="51">
        <f t="shared" si="2"/>
        <v>1.2</v>
      </c>
      <c r="I24" s="50">
        <f t="shared" si="6"/>
        <v>2</v>
      </c>
      <c r="J24" s="30">
        <f>IF(AND(A24="",COUNTA(B24)=0),IF(COUNTA(A25:$A$119)+COUNTA(B25:$B$119)&gt;0,1,0),IF(OR(A24="",COUNTA(B24)=0,NOT(ISNUMBER(B24)),B24&lt;0,COUNTIF($A$20:$A$119,A24)&gt;1),1,0))</f>
        <v>0</v>
      </c>
    </row>
    <row r="25" spans="1:10">
      <c r="A25" s="47" t="s">
        <v>204</v>
      </c>
      <c r="B25" s="48">
        <v>0</v>
      </c>
      <c r="C25" s="49" t="str">
        <f t="shared" si="0"/>
        <v>No</v>
      </c>
      <c r="D25" s="50" t="str">
        <f t="shared" si="3"/>
        <v/>
      </c>
      <c r="E25" s="51">
        <f t="shared" si="4"/>
        <v>4</v>
      </c>
      <c r="F25" s="51">
        <f t="shared" si="5"/>
        <v>3</v>
      </c>
      <c r="G25" s="51">
        <f t="shared" si="1"/>
        <v>1.3333333333333333</v>
      </c>
      <c r="H25" s="51">
        <f t="shared" si="2"/>
        <v>1.2</v>
      </c>
      <c r="I25" s="50">
        <f t="shared" si="6"/>
        <v>3</v>
      </c>
      <c r="J25" s="30">
        <f>IF(AND(A25="",COUNTA(B25)=0),IF(COUNTA(A26:$A$119)+COUNTA(B26:$B$119)&gt;0,1,0),IF(OR(A25="",COUNTA(B25)=0,NOT(ISNUMBER(B25)),B25&lt;0,COUNTIF($A$20:$A$119,A25)&gt;1),1,0))</f>
        <v>0</v>
      </c>
    </row>
    <row r="26" spans="1:10">
      <c r="A26" s="47" t="s">
        <v>205</v>
      </c>
      <c r="B26" s="48">
        <v>3</v>
      </c>
      <c r="C26" s="49" t="str">
        <f t="shared" si="0"/>
        <v>Sí</v>
      </c>
      <c r="D26" s="50">
        <f t="shared" si="3"/>
        <v>4</v>
      </c>
      <c r="E26" s="51">
        <f t="shared" si="4"/>
        <v>3.8</v>
      </c>
      <c r="F26" s="51">
        <f t="shared" si="5"/>
        <v>3.2</v>
      </c>
      <c r="G26" s="51">
        <f t="shared" si="1"/>
        <v>1.1874999999999998</v>
      </c>
      <c r="H26" s="51">
        <f t="shared" si="2"/>
        <v>1.0687499999999999</v>
      </c>
      <c r="I26" s="50">
        <f t="shared" si="6"/>
        <v>0</v>
      </c>
      <c r="J26" s="30">
        <f>IF(AND(A26="",COUNTA(B26)=0),IF(COUNTA(A27:$A$119)+COUNTA(B27:$B$119)&gt;0,1,0),IF(OR(A26="",COUNTA(B26)=0,NOT(ISNUMBER(B26)),B26&lt;0,COUNTIF($A$20:$A$119,A26)&gt;1),1,0))</f>
        <v>0</v>
      </c>
    </row>
    <row r="27" spans="1:10">
      <c r="A27" s="47" t="s">
        <v>206</v>
      </c>
      <c r="B27" s="48">
        <v>0</v>
      </c>
      <c r="C27" s="49" t="str">
        <f t="shared" si="0"/>
        <v>No</v>
      </c>
      <c r="D27" s="50" t="str">
        <f t="shared" si="3"/>
        <v/>
      </c>
      <c r="E27" s="51">
        <f t="shared" si="4"/>
        <v>3.8</v>
      </c>
      <c r="F27" s="51">
        <f t="shared" si="5"/>
        <v>3.2</v>
      </c>
      <c r="G27" s="51">
        <f t="shared" si="1"/>
        <v>1.1874999999999998</v>
      </c>
      <c r="H27" s="51">
        <f t="shared" si="2"/>
        <v>1.0687499999999999</v>
      </c>
      <c r="I27" s="50">
        <f t="shared" si="6"/>
        <v>1</v>
      </c>
      <c r="J27" s="30">
        <f>IF(AND(A27="",COUNTA(B27)=0),IF(COUNTA(A28:$A$119)+COUNTA(B28:$B$119)&gt;0,1,0),IF(OR(A27="",COUNTA(B27)=0,NOT(ISNUMBER(B27)),B27&lt;0,COUNTIF($A$20:$A$119,A27)&gt;1),1,0))</f>
        <v>0</v>
      </c>
    </row>
    <row r="28" spans="1:10">
      <c r="A28" s="47" t="s">
        <v>207</v>
      </c>
      <c r="B28" s="48">
        <v>0</v>
      </c>
      <c r="C28" s="49" t="str">
        <f t="shared" si="0"/>
        <v>No</v>
      </c>
      <c r="D28" s="50" t="str">
        <f t="shared" si="3"/>
        <v/>
      </c>
      <c r="E28" s="51">
        <f t="shared" si="4"/>
        <v>3.8</v>
      </c>
      <c r="F28" s="51">
        <f t="shared" si="5"/>
        <v>3.2</v>
      </c>
      <c r="G28" s="51">
        <f t="shared" si="1"/>
        <v>1.1874999999999998</v>
      </c>
      <c r="H28" s="51">
        <f t="shared" si="2"/>
        <v>1.0687499999999999</v>
      </c>
      <c r="I28" s="50">
        <f t="shared" si="6"/>
        <v>2</v>
      </c>
      <c r="J28" s="30">
        <f>IF(AND(A28="",COUNTA(B28)=0),IF(COUNTA(A29:$A$119)+COUNTA(B29:$B$119)&gt;0,1,0),IF(OR(A28="",COUNTA(B28)=0,NOT(ISNUMBER(B28)),B28&lt;0,COUNTIF($A$20:$A$119,A28)&gt;1),1,0))</f>
        <v>0</v>
      </c>
    </row>
    <row r="29" spans="1:10">
      <c r="A29" s="47" t="s">
        <v>208</v>
      </c>
      <c r="B29" s="48">
        <v>5</v>
      </c>
      <c r="C29" s="49" t="str">
        <f t="shared" si="0"/>
        <v>Sí</v>
      </c>
      <c r="D29" s="50">
        <f t="shared" si="3"/>
        <v>3</v>
      </c>
      <c r="E29" s="51">
        <f t="shared" si="4"/>
        <v>4.04</v>
      </c>
      <c r="F29" s="51">
        <f t="shared" si="5"/>
        <v>3.16</v>
      </c>
      <c r="G29" s="51">
        <f t="shared" si="1"/>
        <v>1.2784810126582278</v>
      </c>
      <c r="H29" s="51">
        <f t="shared" si="2"/>
        <v>1.150632911392405</v>
      </c>
      <c r="I29" s="50">
        <f t="shared" si="6"/>
        <v>0</v>
      </c>
      <c r="J29" s="30">
        <f>IF(AND(A29="",COUNTA(B29)=0),IF(COUNTA(A30:$A$119)+COUNTA(B30:$B$119)&gt;0,1,0),IF(OR(A29="",COUNTA(B29)=0,NOT(ISNUMBER(B29)),B29&lt;0,COUNTIF($A$20:$A$119,A29)&gt;1),1,0))</f>
        <v>0</v>
      </c>
    </row>
    <row r="30" spans="1:10">
      <c r="A30" s="47"/>
      <c r="B30" s="48"/>
      <c r="C30" s="49" t="str">
        <f t="shared" si="0"/>
        <v/>
      </c>
      <c r="D30" s="50" t="str">
        <f t="shared" si="3"/>
        <v/>
      </c>
      <c r="E30" s="51" t="str">
        <f t="shared" si="4"/>
        <v/>
      </c>
      <c r="F30" s="51" t="str">
        <f t="shared" si="5"/>
        <v/>
      </c>
      <c r="G30" s="51" t="str">
        <f t="shared" si="1"/>
        <v/>
      </c>
      <c r="H30" s="51" t="str">
        <f t="shared" si="2"/>
        <v/>
      </c>
      <c r="I30" s="50" t="str">
        <f t="shared" si="6"/>
        <v/>
      </c>
      <c r="J30" s="30">
        <f>IF(AND(A30="",COUNTA(B30)=0),IF(COUNTA(A31:$A$119)+COUNTA(B31:$B$119)&gt;0,1,0),IF(OR(A30="",COUNTA(B30)=0,NOT(ISNUMBER(B30)),B30&lt;0,COUNTIF($A$20:$A$119,A30)&gt;1),1,0))</f>
        <v>0</v>
      </c>
    </row>
    <row r="31" spans="1:10">
      <c r="A31" s="47"/>
      <c r="B31" s="48"/>
      <c r="C31" s="49" t="str">
        <f t="shared" si="0"/>
        <v/>
      </c>
      <c r="D31" s="50" t="str">
        <f t="shared" si="3"/>
        <v/>
      </c>
      <c r="E31" s="51" t="str">
        <f t="shared" si="4"/>
        <v/>
      </c>
      <c r="F31" s="51" t="str">
        <f t="shared" si="5"/>
        <v/>
      </c>
      <c r="G31" s="51" t="str">
        <f t="shared" si="1"/>
        <v/>
      </c>
      <c r="H31" s="51" t="str">
        <f t="shared" si="2"/>
        <v/>
      </c>
      <c r="I31" s="50" t="str">
        <f t="shared" si="6"/>
        <v/>
      </c>
      <c r="J31" s="30">
        <f>IF(AND(A31="",COUNTA(B31)=0),IF(COUNTA(A32:$A$119)+COUNTA(B32:$B$119)&gt;0,1,0),IF(OR(A31="",COUNTA(B31)=0,NOT(ISNUMBER(B31)),B31&lt;0,COUNTIF($A$20:$A$119,A31)&gt;1),1,0))</f>
        <v>0</v>
      </c>
    </row>
    <row r="32" spans="1:10">
      <c r="A32" s="47"/>
      <c r="B32" s="48"/>
      <c r="C32" s="49" t="str">
        <f t="shared" si="0"/>
        <v/>
      </c>
      <c r="D32" s="50" t="str">
        <f t="shared" si="3"/>
        <v/>
      </c>
      <c r="E32" s="51" t="str">
        <f t="shared" si="4"/>
        <v/>
      </c>
      <c r="F32" s="51" t="str">
        <f t="shared" si="5"/>
        <v/>
      </c>
      <c r="G32" s="51" t="str">
        <f t="shared" si="1"/>
        <v/>
      </c>
      <c r="H32" s="51" t="str">
        <f t="shared" si="2"/>
        <v/>
      </c>
      <c r="I32" s="50" t="str">
        <f t="shared" si="6"/>
        <v/>
      </c>
      <c r="J32" s="30">
        <f>IF(AND(A32="",COUNTA(B32)=0),IF(COUNTA(A33:$A$119)+COUNTA(B33:$B$119)&gt;0,1,0),IF(OR(A32="",COUNTA(B32)=0,NOT(ISNUMBER(B32)),B32&lt;0,COUNTIF($A$20:$A$119,A32)&gt;1),1,0))</f>
        <v>0</v>
      </c>
    </row>
    <row r="33" spans="1:10">
      <c r="A33" s="47"/>
      <c r="B33" s="48"/>
      <c r="C33" s="49" t="str">
        <f t="shared" si="0"/>
        <v/>
      </c>
      <c r="D33" s="50" t="str">
        <f t="shared" si="3"/>
        <v/>
      </c>
      <c r="E33" s="51" t="str">
        <f t="shared" si="4"/>
        <v/>
      </c>
      <c r="F33" s="51" t="str">
        <f t="shared" si="5"/>
        <v/>
      </c>
      <c r="G33" s="51" t="str">
        <f t="shared" si="1"/>
        <v/>
      </c>
      <c r="H33" s="51" t="str">
        <f t="shared" si="2"/>
        <v/>
      </c>
      <c r="I33" s="50" t="str">
        <f t="shared" si="6"/>
        <v/>
      </c>
      <c r="J33" s="30">
        <f>IF(AND(A33="",COUNTA(B33)=0),IF(COUNTA(A34:$A$119)+COUNTA(B34:$B$119)&gt;0,1,0),IF(OR(A33="",COUNTA(B33)=0,NOT(ISNUMBER(B33)),B33&lt;0,COUNTIF($A$20:$A$119,A33)&gt;1),1,0))</f>
        <v>0</v>
      </c>
    </row>
    <row r="34" spans="1:10">
      <c r="A34" s="47"/>
      <c r="B34" s="48"/>
      <c r="C34" s="49" t="str">
        <f t="shared" si="0"/>
        <v/>
      </c>
      <c r="D34" s="50" t="str">
        <f t="shared" si="3"/>
        <v/>
      </c>
      <c r="E34" s="51" t="str">
        <f t="shared" si="4"/>
        <v/>
      </c>
      <c r="F34" s="51" t="str">
        <f t="shared" si="5"/>
        <v/>
      </c>
      <c r="G34" s="51" t="str">
        <f t="shared" si="1"/>
        <v/>
      </c>
      <c r="H34" s="51" t="str">
        <f t="shared" si="2"/>
        <v/>
      </c>
      <c r="I34" s="50" t="str">
        <f t="shared" si="6"/>
        <v/>
      </c>
      <c r="J34" s="30">
        <f>IF(AND(A34="",COUNTA(B34)=0),IF(COUNTA(A35:$A$119)+COUNTA(B35:$B$119)&gt;0,1,0),IF(OR(A34="",COUNTA(B34)=0,NOT(ISNUMBER(B34)),B34&lt;0,COUNTIF($A$20:$A$119,A34)&gt;1),1,0))</f>
        <v>0</v>
      </c>
    </row>
    <row r="35" spans="1:10">
      <c r="A35" s="47"/>
      <c r="B35" s="48"/>
      <c r="C35" s="49" t="str">
        <f t="shared" si="0"/>
        <v/>
      </c>
      <c r="D35" s="50" t="str">
        <f t="shared" si="3"/>
        <v/>
      </c>
      <c r="E35" s="51" t="str">
        <f t="shared" si="4"/>
        <v/>
      </c>
      <c r="F35" s="51" t="str">
        <f t="shared" si="5"/>
        <v/>
      </c>
      <c r="G35" s="51" t="str">
        <f t="shared" si="1"/>
        <v/>
      </c>
      <c r="H35" s="51" t="str">
        <f t="shared" si="2"/>
        <v/>
      </c>
      <c r="I35" s="50" t="str">
        <f t="shared" si="6"/>
        <v/>
      </c>
      <c r="J35" s="30">
        <f>IF(AND(A35="",COUNTA(B35)=0),IF(COUNTA(A36:$A$119)+COUNTA(B36:$B$119)&gt;0,1,0),IF(OR(A35="",COUNTA(B35)=0,NOT(ISNUMBER(B35)),B35&lt;0,COUNTIF($A$20:$A$119,A35)&gt;1),1,0))</f>
        <v>0</v>
      </c>
    </row>
    <row r="36" spans="1:10">
      <c r="A36" s="47"/>
      <c r="B36" s="48"/>
      <c r="C36" s="49" t="str">
        <f t="shared" si="0"/>
        <v/>
      </c>
      <c r="D36" s="50" t="str">
        <f t="shared" si="3"/>
        <v/>
      </c>
      <c r="E36" s="51" t="str">
        <f t="shared" si="4"/>
        <v/>
      </c>
      <c r="F36" s="51" t="str">
        <f t="shared" si="5"/>
        <v/>
      </c>
      <c r="G36" s="51" t="str">
        <f t="shared" si="1"/>
        <v/>
      </c>
      <c r="H36" s="51" t="str">
        <f t="shared" si="2"/>
        <v/>
      </c>
      <c r="I36" s="50" t="str">
        <f t="shared" si="6"/>
        <v/>
      </c>
      <c r="J36" s="30">
        <f>IF(AND(A36="",COUNTA(B36)=0),IF(COUNTA(A37:$A$119)+COUNTA(B37:$B$119)&gt;0,1,0),IF(OR(A36="",COUNTA(B36)=0,NOT(ISNUMBER(B36)),B36&lt;0,COUNTIF($A$20:$A$119,A36)&gt;1),1,0))</f>
        <v>0</v>
      </c>
    </row>
    <row r="37" spans="1:10">
      <c r="A37" s="47"/>
      <c r="B37" s="48"/>
      <c r="C37" s="49" t="str">
        <f t="shared" si="0"/>
        <v/>
      </c>
      <c r="D37" s="50" t="str">
        <f t="shared" si="3"/>
        <v/>
      </c>
      <c r="E37" s="51" t="str">
        <f t="shared" si="4"/>
        <v/>
      </c>
      <c r="F37" s="51" t="str">
        <f t="shared" si="5"/>
        <v/>
      </c>
      <c r="G37" s="51" t="str">
        <f t="shared" si="1"/>
        <v/>
      </c>
      <c r="H37" s="51" t="str">
        <f t="shared" si="2"/>
        <v/>
      </c>
      <c r="I37" s="50" t="str">
        <f t="shared" si="6"/>
        <v/>
      </c>
      <c r="J37" s="30">
        <f>IF(AND(A37="",COUNTA(B37)=0),IF(COUNTA(A38:$A$119)+COUNTA(B38:$B$119)&gt;0,1,0),IF(OR(A37="",COUNTA(B37)=0,NOT(ISNUMBER(B37)),B37&lt;0,COUNTIF($A$20:$A$119,A37)&gt;1),1,0))</f>
        <v>0</v>
      </c>
    </row>
    <row r="38" spans="1:10">
      <c r="A38" s="47"/>
      <c r="B38" s="48"/>
      <c r="C38" s="49" t="str">
        <f t="shared" si="0"/>
        <v/>
      </c>
      <c r="D38" s="50" t="str">
        <f t="shared" si="3"/>
        <v/>
      </c>
      <c r="E38" s="51" t="str">
        <f t="shared" si="4"/>
        <v/>
      </c>
      <c r="F38" s="51" t="str">
        <f t="shared" si="5"/>
        <v/>
      </c>
      <c r="G38" s="51" t="str">
        <f t="shared" si="1"/>
        <v/>
      </c>
      <c r="H38" s="51" t="str">
        <f t="shared" si="2"/>
        <v/>
      </c>
      <c r="I38" s="50" t="str">
        <f t="shared" si="6"/>
        <v/>
      </c>
      <c r="J38" s="30">
        <f>IF(AND(A38="",COUNTA(B38)=0),IF(COUNTA(A39:$A$119)+COUNTA(B39:$B$119)&gt;0,1,0),IF(OR(A38="",COUNTA(B38)=0,NOT(ISNUMBER(B38)),B38&lt;0,COUNTIF($A$20:$A$119,A38)&gt;1),1,0))</f>
        <v>0</v>
      </c>
    </row>
    <row r="39" spans="1:10">
      <c r="A39" s="47"/>
      <c r="B39" s="48"/>
      <c r="C39" s="49" t="str">
        <f t="shared" si="0"/>
        <v/>
      </c>
      <c r="D39" s="50" t="str">
        <f t="shared" si="3"/>
        <v/>
      </c>
      <c r="E39" s="51" t="str">
        <f t="shared" si="4"/>
        <v/>
      </c>
      <c r="F39" s="51" t="str">
        <f t="shared" si="5"/>
        <v/>
      </c>
      <c r="G39" s="51" t="str">
        <f t="shared" si="1"/>
        <v/>
      </c>
      <c r="H39" s="51" t="str">
        <f t="shared" si="2"/>
        <v/>
      </c>
      <c r="I39" s="50" t="str">
        <f t="shared" si="6"/>
        <v/>
      </c>
      <c r="J39" s="30">
        <f>IF(AND(A39="",COUNTA(B39)=0),IF(COUNTA(A40:$A$119)+COUNTA(B40:$B$119)&gt;0,1,0),IF(OR(A39="",COUNTA(B39)=0,NOT(ISNUMBER(B39)),B39&lt;0,COUNTIF($A$20:$A$119,A39)&gt;1),1,0))</f>
        <v>0</v>
      </c>
    </row>
    <row r="40" spans="1:10">
      <c r="A40" s="47"/>
      <c r="B40" s="48"/>
      <c r="C40" s="49" t="str">
        <f t="shared" si="0"/>
        <v/>
      </c>
      <c r="D40" s="50" t="str">
        <f t="shared" si="3"/>
        <v/>
      </c>
      <c r="E40" s="51" t="str">
        <f t="shared" si="4"/>
        <v/>
      </c>
      <c r="F40" s="51" t="str">
        <f t="shared" si="5"/>
        <v/>
      </c>
      <c r="G40" s="51" t="str">
        <f t="shared" si="1"/>
        <v/>
      </c>
      <c r="H40" s="51" t="str">
        <f t="shared" si="2"/>
        <v/>
      </c>
      <c r="I40" s="50" t="str">
        <f t="shared" si="6"/>
        <v/>
      </c>
      <c r="J40" s="30">
        <f>IF(AND(A40="",COUNTA(B40)=0),IF(COUNTA(A41:$A$119)+COUNTA(B41:$B$119)&gt;0,1,0),IF(OR(A40="",COUNTA(B40)=0,NOT(ISNUMBER(B40)),B40&lt;0,COUNTIF($A$20:$A$119,A40)&gt;1),1,0))</f>
        <v>0</v>
      </c>
    </row>
    <row r="41" spans="1:10">
      <c r="A41" s="47"/>
      <c r="B41" s="48"/>
      <c r="C41" s="49" t="str">
        <f t="shared" si="0"/>
        <v/>
      </c>
      <c r="D41" s="50" t="str">
        <f t="shared" si="3"/>
        <v/>
      </c>
      <c r="E41" s="51" t="str">
        <f t="shared" si="4"/>
        <v/>
      </c>
      <c r="F41" s="51" t="str">
        <f t="shared" si="5"/>
        <v/>
      </c>
      <c r="G41" s="51" t="str">
        <f t="shared" si="1"/>
        <v/>
      </c>
      <c r="H41" s="51" t="str">
        <f t="shared" si="2"/>
        <v/>
      </c>
      <c r="I41" s="50" t="str">
        <f t="shared" si="6"/>
        <v/>
      </c>
      <c r="J41" s="30">
        <f>IF(AND(A41="",COUNTA(B41)=0),IF(COUNTA(A42:$A$119)+COUNTA(B42:$B$119)&gt;0,1,0),IF(OR(A41="",COUNTA(B41)=0,NOT(ISNUMBER(B41)),B41&lt;0,COUNTIF($A$20:$A$119,A41)&gt;1),1,0))</f>
        <v>0</v>
      </c>
    </row>
    <row r="42" spans="1:10">
      <c r="A42" s="47"/>
      <c r="B42" s="48"/>
      <c r="C42" s="49" t="str">
        <f t="shared" si="0"/>
        <v/>
      </c>
      <c r="D42" s="50" t="str">
        <f t="shared" si="3"/>
        <v/>
      </c>
      <c r="E42" s="51" t="str">
        <f t="shared" si="4"/>
        <v/>
      </c>
      <c r="F42" s="51" t="str">
        <f t="shared" si="5"/>
        <v/>
      </c>
      <c r="G42" s="51" t="str">
        <f t="shared" si="1"/>
        <v/>
      </c>
      <c r="H42" s="51" t="str">
        <f t="shared" si="2"/>
        <v/>
      </c>
      <c r="I42" s="50" t="str">
        <f t="shared" si="6"/>
        <v/>
      </c>
      <c r="J42" s="30">
        <f>IF(AND(A42="",COUNTA(B42)=0),IF(COUNTA(A43:$A$119)+COUNTA(B43:$B$119)&gt;0,1,0),IF(OR(A42="",COUNTA(B42)=0,NOT(ISNUMBER(B42)),B42&lt;0,COUNTIF($A$20:$A$119,A42)&gt;1),1,0))</f>
        <v>0</v>
      </c>
    </row>
    <row r="43" spans="1:10">
      <c r="A43" s="47"/>
      <c r="B43" s="48"/>
      <c r="C43" s="49" t="str">
        <f t="shared" si="0"/>
        <v/>
      </c>
      <c r="D43" s="50" t="str">
        <f t="shared" si="3"/>
        <v/>
      </c>
      <c r="E43" s="51" t="str">
        <f t="shared" si="4"/>
        <v/>
      </c>
      <c r="F43" s="51" t="str">
        <f t="shared" si="5"/>
        <v/>
      </c>
      <c r="G43" s="51" t="str">
        <f t="shared" si="1"/>
        <v/>
      </c>
      <c r="H43" s="51" t="str">
        <f t="shared" si="2"/>
        <v/>
      </c>
      <c r="I43" s="50" t="str">
        <f t="shared" si="6"/>
        <v/>
      </c>
      <c r="J43" s="30">
        <f>IF(AND(A43="",COUNTA(B43)=0),IF(COUNTA(A44:$A$119)+COUNTA(B44:$B$119)&gt;0,1,0),IF(OR(A43="",COUNTA(B43)=0,NOT(ISNUMBER(B43)),B43&lt;0,COUNTIF($A$20:$A$119,A43)&gt;1),1,0))</f>
        <v>0</v>
      </c>
    </row>
    <row r="44" spans="1:10">
      <c r="A44" s="47"/>
      <c r="B44" s="48"/>
      <c r="C44" s="49" t="str">
        <f t="shared" si="0"/>
        <v/>
      </c>
      <c r="D44" s="50" t="str">
        <f t="shared" si="3"/>
        <v/>
      </c>
      <c r="E44" s="51" t="str">
        <f t="shared" si="4"/>
        <v/>
      </c>
      <c r="F44" s="51" t="str">
        <f t="shared" si="5"/>
        <v/>
      </c>
      <c r="G44" s="51" t="str">
        <f t="shared" si="1"/>
        <v/>
      </c>
      <c r="H44" s="51" t="str">
        <f t="shared" si="2"/>
        <v/>
      </c>
      <c r="I44" s="50" t="str">
        <f t="shared" si="6"/>
        <v/>
      </c>
      <c r="J44" s="30">
        <f>IF(AND(A44="",COUNTA(B44)=0),IF(COUNTA(A45:$A$119)+COUNTA(B45:$B$119)&gt;0,1,0),IF(OR(A44="",COUNTA(B44)=0,NOT(ISNUMBER(B44)),B44&lt;0,COUNTIF($A$20:$A$119,A44)&gt;1),1,0))</f>
        <v>0</v>
      </c>
    </row>
    <row r="45" spans="1:10">
      <c r="A45" s="47"/>
      <c r="B45" s="48"/>
      <c r="C45" s="49" t="str">
        <f t="shared" si="0"/>
        <v/>
      </c>
      <c r="D45" s="50" t="str">
        <f t="shared" si="3"/>
        <v/>
      </c>
      <c r="E45" s="51" t="str">
        <f t="shared" si="4"/>
        <v/>
      </c>
      <c r="F45" s="51" t="str">
        <f t="shared" si="5"/>
        <v/>
      </c>
      <c r="G45" s="51" t="str">
        <f t="shared" si="1"/>
        <v/>
      </c>
      <c r="H45" s="51" t="str">
        <f t="shared" si="2"/>
        <v/>
      </c>
      <c r="I45" s="50" t="str">
        <f t="shared" si="6"/>
        <v/>
      </c>
      <c r="J45" s="30">
        <f>IF(AND(A45="",COUNTA(B45)=0),IF(COUNTA(A46:$A$119)+COUNTA(B46:$B$119)&gt;0,1,0),IF(OR(A45="",COUNTA(B45)=0,NOT(ISNUMBER(B45)),B45&lt;0,COUNTIF($A$20:$A$119,A45)&gt;1),1,0))</f>
        <v>0</v>
      </c>
    </row>
    <row r="46" spans="1:10">
      <c r="A46" s="47"/>
      <c r="B46" s="48"/>
      <c r="C46" s="49" t="str">
        <f t="shared" si="0"/>
        <v/>
      </c>
      <c r="D46" s="50" t="str">
        <f t="shared" si="3"/>
        <v/>
      </c>
      <c r="E46" s="51" t="str">
        <f t="shared" si="4"/>
        <v/>
      </c>
      <c r="F46" s="51" t="str">
        <f t="shared" si="5"/>
        <v/>
      </c>
      <c r="G46" s="51" t="str">
        <f t="shared" si="1"/>
        <v/>
      </c>
      <c r="H46" s="51" t="str">
        <f t="shared" si="2"/>
        <v/>
      </c>
      <c r="I46" s="50" t="str">
        <f t="shared" si="6"/>
        <v/>
      </c>
      <c r="J46" s="30">
        <f>IF(AND(A46="",COUNTA(B46)=0),IF(COUNTA(A47:$A$119)+COUNTA(B47:$B$119)&gt;0,1,0),IF(OR(A46="",COUNTA(B46)=0,NOT(ISNUMBER(B46)),B46&lt;0,COUNTIF($A$20:$A$119,A46)&gt;1),1,0))</f>
        <v>0</v>
      </c>
    </row>
    <row r="47" spans="1:10">
      <c r="A47" s="47"/>
      <c r="B47" s="48"/>
      <c r="C47" s="49" t="str">
        <f t="shared" si="0"/>
        <v/>
      </c>
      <c r="D47" s="50" t="str">
        <f t="shared" si="3"/>
        <v/>
      </c>
      <c r="E47" s="51" t="str">
        <f t="shared" si="4"/>
        <v/>
      </c>
      <c r="F47" s="51" t="str">
        <f t="shared" si="5"/>
        <v/>
      </c>
      <c r="G47" s="51" t="str">
        <f t="shared" si="1"/>
        <v/>
      </c>
      <c r="H47" s="51" t="str">
        <f t="shared" si="2"/>
        <v/>
      </c>
      <c r="I47" s="50" t="str">
        <f t="shared" si="6"/>
        <v/>
      </c>
      <c r="J47" s="30">
        <f>IF(AND(A47="",COUNTA(B47)=0),IF(COUNTA(A48:$A$119)+COUNTA(B48:$B$119)&gt;0,1,0),IF(OR(A47="",COUNTA(B47)=0,NOT(ISNUMBER(B47)),B47&lt;0,COUNTIF($A$20:$A$119,A47)&gt;1),1,0))</f>
        <v>0</v>
      </c>
    </row>
    <row r="48" spans="1:10">
      <c r="A48" s="47"/>
      <c r="B48" s="48"/>
      <c r="C48" s="49" t="str">
        <f t="shared" si="0"/>
        <v/>
      </c>
      <c r="D48" s="50" t="str">
        <f t="shared" si="3"/>
        <v/>
      </c>
      <c r="E48" s="51" t="str">
        <f t="shared" si="4"/>
        <v/>
      </c>
      <c r="F48" s="51" t="str">
        <f t="shared" si="5"/>
        <v/>
      </c>
      <c r="G48" s="51" t="str">
        <f t="shared" si="1"/>
        <v/>
      </c>
      <c r="H48" s="51" t="str">
        <f t="shared" si="2"/>
        <v/>
      </c>
      <c r="I48" s="50" t="str">
        <f t="shared" si="6"/>
        <v/>
      </c>
      <c r="J48" s="30">
        <f>IF(AND(A48="",COUNTA(B48)=0),IF(COUNTA(A49:$A$119)+COUNTA(B49:$B$119)&gt;0,1,0),IF(OR(A48="",COUNTA(B48)=0,NOT(ISNUMBER(B48)),B48&lt;0,COUNTIF($A$20:$A$119,A48)&gt;1),1,0))</f>
        <v>0</v>
      </c>
    </row>
    <row r="49" spans="1:10">
      <c r="A49" s="47"/>
      <c r="B49" s="48"/>
      <c r="C49" s="49" t="str">
        <f t="shared" si="0"/>
        <v/>
      </c>
      <c r="D49" s="50" t="str">
        <f t="shared" si="3"/>
        <v/>
      </c>
      <c r="E49" s="51" t="str">
        <f t="shared" si="4"/>
        <v/>
      </c>
      <c r="F49" s="51" t="str">
        <f t="shared" si="5"/>
        <v/>
      </c>
      <c r="G49" s="51" t="str">
        <f t="shared" si="1"/>
        <v/>
      </c>
      <c r="H49" s="51" t="str">
        <f t="shared" si="2"/>
        <v/>
      </c>
      <c r="I49" s="50" t="str">
        <f t="shared" si="6"/>
        <v/>
      </c>
      <c r="J49" s="30">
        <f>IF(AND(A49="",COUNTA(B49)=0),IF(COUNTA(A50:$A$119)+COUNTA(B50:$B$119)&gt;0,1,0),IF(OR(A49="",COUNTA(B49)=0,NOT(ISNUMBER(B49)),B49&lt;0,COUNTIF($A$20:$A$119,A49)&gt;1),1,0))</f>
        <v>0</v>
      </c>
    </row>
    <row r="50" spans="1:10">
      <c r="A50" s="47"/>
      <c r="B50" s="48"/>
      <c r="C50" s="49" t="str">
        <f t="shared" si="0"/>
        <v/>
      </c>
      <c r="D50" s="50" t="str">
        <f t="shared" si="3"/>
        <v/>
      </c>
      <c r="E50" s="51" t="str">
        <f t="shared" si="4"/>
        <v/>
      </c>
      <c r="F50" s="51" t="str">
        <f t="shared" si="5"/>
        <v/>
      </c>
      <c r="G50" s="51" t="str">
        <f t="shared" si="1"/>
        <v/>
      </c>
      <c r="H50" s="51" t="str">
        <f t="shared" si="2"/>
        <v/>
      </c>
      <c r="I50" s="50" t="str">
        <f t="shared" si="6"/>
        <v/>
      </c>
      <c r="J50" s="30">
        <f>IF(AND(A50="",COUNTA(B50)=0),IF(COUNTA(A51:$A$119)+COUNTA(B51:$B$119)&gt;0,1,0),IF(OR(A50="",COUNTA(B50)=0,NOT(ISNUMBER(B50)),B50&lt;0,COUNTIF($A$20:$A$119,A50)&gt;1),1,0))</f>
        <v>0</v>
      </c>
    </row>
    <row r="51" spans="1:10">
      <c r="A51" s="47"/>
      <c r="B51" s="48"/>
      <c r="C51" s="49" t="str">
        <f t="shared" si="0"/>
        <v/>
      </c>
      <c r="D51" s="50" t="str">
        <f t="shared" si="3"/>
        <v/>
      </c>
      <c r="E51" s="51" t="str">
        <f t="shared" si="4"/>
        <v/>
      </c>
      <c r="F51" s="51" t="str">
        <f t="shared" si="5"/>
        <v/>
      </c>
      <c r="G51" s="51" t="str">
        <f t="shared" si="1"/>
        <v/>
      </c>
      <c r="H51" s="51" t="str">
        <f t="shared" si="2"/>
        <v/>
      </c>
      <c r="I51" s="50" t="str">
        <f t="shared" si="6"/>
        <v/>
      </c>
      <c r="J51" s="30">
        <f>IF(AND(A51="",COUNTA(B51)=0),IF(COUNTA(A52:$A$119)+COUNTA(B52:$B$119)&gt;0,1,0),IF(OR(A51="",COUNTA(B51)=0,NOT(ISNUMBER(B51)),B51&lt;0,COUNTIF($A$20:$A$119,A51)&gt;1),1,0))</f>
        <v>0</v>
      </c>
    </row>
    <row r="52" spans="1:10">
      <c r="A52" s="47"/>
      <c r="B52" s="48"/>
      <c r="C52" s="49" t="str">
        <f t="shared" ref="C52:C83" si="7">IF(OR(LEFT($A$13,2)&lt;&gt;"OK",COUNTA(B52)=0),"",IF(B52&gt;0,"Sí","No"))</f>
        <v/>
      </c>
      <c r="D52" s="50" t="str">
        <f t="shared" si="3"/>
        <v/>
      </c>
      <c r="E52" s="51" t="str">
        <f t="shared" si="4"/>
        <v/>
      </c>
      <c r="F52" s="51" t="str">
        <f t="shared" si="5"/>
        <v/>
      </c>
      <c r="G52" s="51" t="str">
        <f t="shared" ref="G52:G83" si="8">IF(OR(LEFT($A$13,2)&lt;&gt;"OK",COUNTA(B52)=0),"",IF(AND(COUNT(E52)&gt;0,COUNT(F52)&gt;0),E52/F52,""))</f>
        <v/>
      </c>
      <c r="H52" s="51" t="str">
        <f t="shared" ref="H52:H83" si="9">IF(OR(LEFT($A$13,2)&lt;&gt;"OK",COUNTA(B52)=0),"",IF(COUNT(G52)=0,"",(1-$B$6/2)*G52))</f>
        <v/>
      </c>
      <c r="I52" s="50" t="str">
        <f t="shared" si="6"/>
        <v/>
      </c>
      <c r="J52" s="30">
        <f>IF(AND(A52="",COUNTA(B52)=0),IF(COUNTA(A53:$A$119)+COUNTA(B53:$B$119)&gt;0,1,0),IF(OR(A52="",COUNTA(B52)=0,NOT(ISNUMBER(B52)),B52&lt;0,COUNTIF($A$20:$A$119,A52)&gt;1),1,0))</f>
        <v>0</v>
      </c>
    </row>
    <row r="53" spans="1:10">
      <c r="A53" s="47"/>
      <c r="B53" s="48"/>
      <c r="C53" s="49" t="str">
        <f t="shared" si="7"/>
        <v/>
      </c>
      <c r="D53" s="50" t="str">
        <f t="shared" ref="D53:D84" si="10">IF(OR(LEFT($A$13,2)&lt;&gt;"OK",COUNTA(B53)=0),"",IF(B53&gt;0,I52+1,""))</f>
        <v/>
      </c>
      <c r="E53" s="51" t="str">
        <f t="shared" ref="E53:E84" si="11">IF(OR(LEFT($A$13,2)&lt;&gt;"OK",COUNTA(B53)=0),"",IF(B53&gt;0,IF(COUNT(E52)=0,B53,E52+$B$6*(B53-E52)),E52))</f>
        <v/>
      </c>
      <c r="F53" s="51" t="str">
        <f t="shared" ref="F53:F84" si="12">IF(OR(LEFT($A$13,2)&lt;&gt;"OK",COUNTA(B53)=0),"",IF(B53&gt;0,IF(COUNT(F52)=0,I52+1,F52+$B$6*((I52+1)-F52)),F52))</f>
        <v/>
      </c>
      <c r="G53" s="51" t="str">
        <f t="shared" si="8"/>
        <v/>
      </c>
      <c r="H53" s="51" t="str">
        <f t="shared" si="9"/>
        <v/>
      </c>
      <c r="I53" s="50" t="str">
        <f t="shared" ref="I53:I84" si="13">IF(OR(LEFT($A$13,2)&lt;&gt;"OK",COUNTA(B53)=0),"",IF(B53&gt;0,0,I52+1))</f>
        <v/>
      </c>
      <c r="J53" s="30">
        <f>IF(AND(A53="",COUNTA(B53)=0),IF(COUNTA(A54:$A$119)+COUNTA(B54:$B$119)&gt;0,1,0),IF(OR(A53="",COUNTA(B53)=0,NOT(ISNUMBER(B53)),B53&lt;0,COUNTIF($A$20:$A$119,A53)&gt;1),1,0))</f>
        <v>0</v>
      </c>
    </row>
    <row r="54" spans="1:10">
      <c r="A54" s="47"/>
      <c r="B54" s="48"/>
      <c r="C54" s="49" t="str">
        <f t="shared" si="7"/>
        <v/>
      </c>
      <c r="D54" s="50" t="str">
        <f t="shared" si="10"/>
        <v/>
      </c>
      <c r="E54" s="51" t="str">
        <f t="shared" si="11"/>
        <v/>
      </c>
      <c r="F54" s="51" t="str">
        <f t="shared" si="12"/>
        <v/>
      </c>
      <c r="G54" s="51" t="str">
        <f t="shared" si="8"/>
        <v/>
      </c>
      <c r="H54" s="51" t="str">
        <f t="shared" si="9"/>
        <v/>
      </c>
      <c r="I54" s="50" t="str">
        <f t="shared" si="13"/>
        <v/>
      </c>
      <c r="J54" s="30">
        <f>IF(AND(A54="",COUNTA(B54)=0),IF(COUNTA(A55:$A$119)+COUNTA(B55:$B$119)&gt;0,1,0),IF(OR(A54="",COUNTA(B54)=0,NOT(ISNUMBER(B54)),B54&lt;0,COUNTIF($A$20:$A$119,A54)&gt;1),1,0))</f>
        <v>0</v>
      </c>
    </row>
    <row r="55" spans="1:10">
      <c r="A55" s="47"/>
      <c r="B55" s="48"/>
      <c r="C55" s="49" t="str">
        <f t="shared" si="7"/>
        <v/>
      </c>
      <c r="D55" s="50" t="str">
        <f t="shared" si="10"/>
        <v/>
      </c>
      <c r="E55" s="51" t="str">
        <f t="shared" si="11"/>
        <v/>
      </c>
      <c r="F55" s="51" t="str">
        <f t="shared" si="12"/>
        <v/>
      </c>
      <c r="G55" s="51" t="str">
        <f t="shared" si="8"/>
        <v/>
      </c>
      <c r="H55" s="51" t="str">
        <f t="shared" si="9"/>
        <v/>
      </c>
      <c r="I55" s="50" t="str">
        <f t="shared" si="13"/>
        <v/>
      </c>
      <c r="J55" s="30">
        <f>IF(AND(A55="",COUNTA(B55)=0),IF(COUNTA(A56:$A$119)+COUNTA(B56:$B$119)&gt;0,1,0),IF(OR(A55="",COUNTA(B55)=0,NOT(ISNUMBER(B55)),B55&lt;0,COUNTIF($A$20:$A$119,A55)&gt;1),1,0))</f>
        <v>0</v>
      </c>
    </row>
    <row r="56" spans="1:10">
      <c r="A56" s="47"/>
      <c r="B56" s="48"/>
      <c r="C56" s="49" t="str">
        <f t="shared" si="7"/>
        <v/>
      </c>
      <c r="D56" s="50" t="str">
        <f t="shared" si="10"/>
        <v/>
      </c>
      <c r="E56" s="51" t="str">
        <f t="shared" si="11"/>
        <v/>
      </c>
      <c r="F56" s="51" t="str">
        <f t="shared" si="12"/>
        <v/>
      </c>
      <c r="G56" s="51" t="str">
        <f t="shared" si="8"/>
        <v/>
      </c>
      <c r="H56" s="51" t="str">
        <f t="shared" si="9"/>
        <v/>
      </c>
      <c r="I56" s="50" t="str">
        <f t="shared" si="13"/>
        <v/>
      </c>
      <c r="J56" s="30">
        <f>IF(AND(A56="",COUNTA(B56)=0),IF(COUNTA(A57:$A$119)+COUNTA(B57:$B$119)&gt;0,1,0),IF(OR(A56="",COUNTA(B56)=0,NOT(ISNUMBER(B56)),B56&lt;0,COUNTIF($A$20:$A$119,A56)&gt;1),1,0))</f>
        <v>0</v>
      </c>
    </row>
    <row r="57" spans="1:10">
      <c r="A57" s="47"/>
      <c r="B57" s="48"/>
      <c r="C57" s="49" t="str">
        <f t="shared" si="7"/>
        <v/>
      </c>
      <c r="D57" s="50" t="str">
        <f t="shared" si="10"/>
        <v/>
      </c>
      <c r="E57" s="51" t="str">
        <f t="shared" si="11"/>
        <v/>
      </c>
      <c r="F57" s="51" t="str">
        <f t="shared" si="12"/>
        <v/>
      </c>
      <c r="G57" s="51" t="str">
        <f t="shared" si="8"/>
        <v/>
      </c>
      <c r="H57" s="51" t="str">
        <f t="shared" si="9"/>
        <v/>
      </c>
      <c r="I57" s="50" t="str">
        <f t="shared" si="13"/>
        <v/>
      </c>
      <c r="J57" s="30">
        <f>IF(AND(A57="",COUNTA(B57)=0),IF(COUNTA(A58:$A$119)+COUNTA(B58:$B$119)&gt;0,1,0),IF(OR(A57="",COUNTA(B57)=0,NOT(ISNUMBER(B57)),B57&lt;0,COUNTIF($A$20:$A$119,A57)&gt;1),1,0))</f>
        <v>0</v>
      </c>
    </row>
    <row r="58" spans="1:10">
      <c r="A58" s="47"/>
      <c r="B58" s="48"/>
      <c r="C58" s="49" t="str">
        <f t="shared" si="7"/>
        <v/>
      </c>
      <c r="D58" s="50" t="str">
        <f t="shared" si="10"/>
        <v/>
      </c>
      <c r="E58" s="51" t="str">
        <f t="shared" si="11"/>
        <v/>
      </c>
      <c r="F58" s="51" t="str">
        <f t="shared" si="12"/>
        <v/>
      </c>
      <c r="G58" s="51" t="str">
        <f t="shared" si="8"/>
        <v/>
      </c>
      <c r="H58" s="51" t="str">
        <f t="shared" si="9"/>
        <v/>
      </c>
      <c r="I58" s="50" t="str">
        <f t="shared" si="13"/>
        <v/>
      </c>
      <c r="J58" s="30">
        <f>IF(AND(A58="",COUNTA(B58)=0),IF(COUNTA(A59:$A$119)+COUNTA(B59:$B$119)&gt;0,1,0),IF(OR(A58="",COUNTA(B58)=0,NOT(ISNUMBER(B58)),B58&lt;0,COUNTIF($A$20:$A$119,A58)&gt;1),1,0))</f>
        <v>0</v>
      </c>
    </row>
    <row r="59" spans="1:10">
      <c r="A59" s="47"/>
      <c r="B59" s="48"/>
      <c r="C59" s="49" t="str">
        <f t="shared" si="7"/>
        <v/>
      </c>
      <c r="D59" s="50" t="str">
        <f t="shared" si="10"/>
        <v/>
      </c>
      <c r="E59" s="51" t="str">
        <f t="shared" si="11"/>
        <v/>
      </c>
      <c r="F59" s="51" t="str">
        <f t="shared" si="12"/>
        <v/>
      </c>
      <c r="G59" s="51" t="str">
        <f t="shared" si="8"/>
        <v/>
      </c>
      <c r="H59" s="51" t="str">
        <f t="shared" si="9"/>
        <v/>
      </c>
      <c r="I59" s="50" t="str">
        <f t="shared" si="13"/>
        <v/>
      </c>
      <c r="J59" s="30">
        <f>IF(AND(A59="",COUNTA(B59)=0),IF(COUNTA(A60:$A$119)+COUNTA(B60:$B$119)&gt;0,1,0),IF(OR(A59="",COUNTA(B59)=0,NOT(ISNUMBER(B59)),B59&lt;0,COUNTIF($A$20:$A$119,A59)&gt;1),1,0))</f>
        <v>0</v>
      </c>
    </row>
    <row r="60" spans="1:10">
      <c r="A60" s="47"/>
      <c r="B60" s="48"/>
      <c r="C60" s="49" t="str">
        <f t="shared" si="7"/>
        <v/>
      </c>
      <c r="D60" s="50" t="str">
        <f t="shared" si="10"/>
        <v/>
      </c>
      <c r="E60" s="51" t="str">
        <f t="shared" si="11"/>
        <v/>
      </c>
      <c r="F60" s="51" t="str">
        <f t="shared" si="12"/>
        <v/>
      </c>
      <c r="G60" s="51" t="str">
        <f t="shared" si="8"/>
        <v/>
      </c>
      <c r="H60" s="51" t="str">
        <f t="shared" si="9"/>
        <v/>
      </c>
      <c r="I60" s="50" t="str">
        <f t="shared" si="13"/>
        <v/>
      </c>
      <c r="J60" s="30">
        <f>IF(AND(A60="",COUNTA(B60)=0),IF(COUNTA(A61:$A$119)+COUNTA(B61:$B$119)&gt;0,1,0),IF(OR(A60="",COUNTA(B60)=0,NOT(ISNUMBER(B60)),B60&lt;0,COUNTIF($A$20:$A$119,A60)&gt;1),1,0))</f>
        <v>0</v>
      </c>
    </row>
    <row r="61" spans="1:10">
      <c r="A61" s="47"/>
      <c r="B61" s="48"/>
      <c r="C61" s="49" t="str">
        <f t="shared" si="7"/>
        <v/>
      </c>
      <c r="D61" s="50" t="str">
        <f t="shared" si="10"/>
        <v/>
      </c>
      <c r="E61" s="51" t="str">
        <f t="shared" si="11"/>
        <v/>
      </c>
      <c r="F61" s="51" t="str">
        <f t="shared" si="12"/>
        <v/>
      </c>
      <c r="G61" s="51" t="str">
        <f t="shared" si="8"/>
        <v/>
      </c>
      <c r="H61" s="51" t="str">
        <f t="shared" si="9"/>
        <v/>
      </c>
      <c r="I61" s="50" t="str">
        <f t="shared" si="13"/>
        <v/>
      </c>
      <c r="J61" s="30">
        <f>IF(AND(A61="",COUNTA(B61)=0),IF(COUNTA(A62:$A$119)+COUNTA(B62:$B$119)&gt;0,1,0),IF(OR(A61="",COUNTA(B61)=0,NOT(ISNUMBER(B61)),B61&lt;0,COUNTIF($A$20:$A$119,A61)&gt;1),1,0))</f>
        <v>0</v>
      </c>
    </row>
    <row r="62" spans="1:10">
      <c r="A62" s="47"/>
      <c r="B62" s="48"/>
      <c r="C62" s="49" t="str">
        <f t="shared" si="7"/>
        <v/>
      </c>
      <c r="D62" s="50" t="str">
        <f t="shared" si="10"/>
        <v/>
      </c>
      <c r="E62" s="51" t="str">
        <f t="shared" si="11"/>
        <v/>
      </c>
      <c r="F62" s="51" t="str">
        <f t="shared" si="12"/>
        <v/>
      </c>
      <c r="G62" s="51" t="str">
        <f t="shared" si="8"/>
        <v/>
      </c>
      <c r="H62" s="51" t="str">
        <f t="shared" si="9"/>
        <v/>
      </c>
      <c r="I62" s="50" t="str">
        <f t="shared" si="13"/>
        <v/>
      </c>
      <c r="J62" s="30">
        <f>IF(AND(A62="",COUNTA(B62)=0),IF(COUNTA(A63:$A$119)+COUNTA(B63:$B$119)&gt;0,1,0),IF(OR(A62="",COUNTA(B62)=0,NOT(ISNUMBER(B62)),B62&lt;0,COUNTIF($A$20:$A$119,A62)&gt;1),1,0))</f>
        <v>0</v>
      </c>
    </row>
    <row r="63" spans="1:10">
      <c r="A63" s="47"/>
      <c r="B63" s="48"/>
      <c r="C63" s="49" t="str">
        <f t="shared" si="7"/>
        <v/>
      </c>
      <c r="D63" s="50" t="str">
        <f t="shared" si="10"/>
        <v/>
      </c>
      <c r="E63" s="51" t="str">
        <f t="shared" si="11"/>
        <v/>
      </c>
      <c r="F63" s="51" t="str">
        <f t="shared" si="12"/>
        <v/>
      </c>
      <c r="G63" s="51" t="str">
        <f t="shared" si="8"/>
        <v/>
      </c>
      <c r="H63" s="51" t="str">
        <f t="shared" si="9"/>
        <v/>
      </c>
      <c r="I63" s="50" t="str">
        <f t="shared" si="13"/>
        <v/>
      </c>
      <c r="J63" s="30">
        <f>IF(AND(A63="",COUNTA(B63)=0),IF(COUNTA(A64:$A$119)+COUNTA(B64:$B$119)&gt;0,1,0),IF(OR(A63="",COUNTA(B63)=0,NOT(ISNUMBER(B63)),B63&lt;0,COUNTIF($A$20:$A$119,A63)&gt;1),1,0))</f>
        <v>0</v>
      </c>
    </row>
    <row r="64" spans="1:10">
      <c r="A64" s="47"/>
      <c r="B64" s="48"/>
      <c r="C64" s="49" t="str">
        <f t="shared" si="7"/>
        <v/>
      </c>
      <c r="D64" s="50" t="str">
        <f t="shared" si="10"/>
        <v/>
      </c>
      <c r="E64" s="51" t="str">
        <f t="shared" si="11"/>
        <v/>
      </c>
      <c r="F64" s="51" t="str">
        <f t="shared" si="12"/>
        <v/>
      </c>
      <c r="G64" s="51" t="str">
        <f t="shared" si="8"/>
        <v/>
      </c>
      <c r="H64" s="51" t="str">
        <f t="shared" si="9"/>
        <v/>
      </c>
      <c r="I64" s="50" t="str">
        <f t="shared" si="13"/>
        <v/>
      </c>
      <c r="J64" s="30">
        <f>IF(AND(A64="",COUNTA(B64)=0),IF(COUNTA(A65:$A$119)+COUNTA(B65:$B$119)&gt;0,1,0),IF(OR(A64="",COUNTA(B64)=0,NOT(ISNUMBER(B64)),B64&lt;0,COUNTIF($A$20:$A$119,A64)&gt;1),1,0))</f>
        <v>0</v>
      </c>
    </row>
    <row r="65" spans="1:10">
      <c r="A65" s="47"/>
      <c r="B65" s="48"/>
      <c r="C65" s="49" t="str">
        <f t="shared" si="7"/>
        <v/>
      </c>
      <c r="D65" s="50" t="str">
        <f t="shared" si="10"/>
        <v/>
      </c>
      <c r="E65" s="51" t="str">
        <f t="shared" si="11"/>
        <v/>
      </c>
      <c r="F65" s="51" t="str">
        <f t="shared" si="12"/>
        <v/>
      </c>
      <c r="G65" s="51" t="str">
        <f t="shared" si="8"/>
        <v/>
      </c>
      <c r="H65" s="51" t="str">
        <f t="shared" si="9"/>
        <v/>
      </c>
      <c r="I65" s="50" t="str">
        <f t="shared" si="13"/>
        <v/>
      </c>
      <c r="J65" s="30">
        <f>IF(AND(A65="",COUNTA(B65)=0),IF(COUNTA(A66:$A$119)+COUNTA(B66:$B$119)&gt;0,1,0),IF(OR(A65="",COUNTA(B65)=0,NOT(ISNUMBER(B65)),B65&lt;0,COUNTIF($A$20:$A$119,A65)&gt;1),1,0))</f>
        <v>0</v>
      </c>
    </row>
    <row r="66" spans="1:10">
      <c r="A66" s="47"/>
      <c r="B66" s="48"/>
      <c r="C66" s="49" t="str">
        <f t="shared" si="7"/>
        <v/>
      </c>
      <c r="D66" s="50" t="str">
        <f t="shared" si="10"/>
        <v/>
      </c>
      <c r="E66" s="51" t="str">
        <f t="shared" si="11"/>
        <v/>
      </c>
      <c r="F66" s="51" t="str">
        <f t="shared" si="12"/>
        <v/>
      </c>
      <c r="G66" s="51" t="str">
        <f t="shared" si="8"/>
        <v/>
      </c>
      <c r="H66" s="51" t="str">
        <f t="shared" si="9"/>
        <v/>
      </c>
      <c r="I66" s="50" t="str">
        <f t="shared" si="13"/>
        <v/>
      </c>
      <c r="J66" s="30">
        <f>IF(AND(A66="",COUNTA(B66)=0),IF(COUNTA(A67:$A$119)+COUNTA(B67:$B$119)&gt;0,1,0),IF(OR(A66="",COUNTA(B66)=0,NOT(ISNUMBER(B66)),B66&lt;0,COUNTIF($A$20:$A$119,A66)&gt;1),1,0))</f>
        <v>0</v>
      </c>
    </row>
    <row r="67" spans="1:10">
      <c r="A67" s="47"/>
      <c r="B67" s="48"/>
      <c r="C67" s="49" t="str">
        <f t="shared" si="7"/>
        <v/>
      </c>
      <c r="D67" s="50" t="str">
        <f t="shared" si="10"/>
        <v/>
      </c>
      <c r="E67" s="51" t="str">
        <f t="shared" si="11"/>
        <v/>
      </c>
      <c r="F67" s="51" t="str">
        <f t="shared" si="12"/>
        <v/>
      </c>
      <c r="G67" s="51" t="str">
        <f t="shared" si="8"/>
        <v/>
      </c>
      <c r="H67" s="51" t="str">
        <f t="shared" si="9"/>
        <v/>
      </c>
      <c r="I67" s="50" t="str">
        <f t="shared" si="13"/>
        <v/>
      </c>
      <c r="J67" s="30">
        <f>IF(AND(A67="",COUNTA(B67)=0),IF(COUNTA(A68:$A$119)+COUNTA(B68:$B$119)&gt;0,1,0),IF(OR(A67="",COUNTA(B67)=0,NOT(ISNUMBER(B67)),B67&lt;0,COUNTIF($A$20:$A$119,A67)&gt;1),1,0))</f>
        <v>0</v>
      </c>
    </row>
    <row r="68" spans="1:10">
      <c r="A68" s="47"/>
      <c r="B68" s="48"/>
      <c r="C68" s="49" t="str">
        <f t="shared" si="7"/>
        <v/>
      </c>
      <c r="D68" s="50" t="str">
        <f t="shared" si="10"/>
        <v/>
      </c>
      <c r="E68" s="51" t="str">
        <f t="shared" si="11"/>
        <v/>
      </c>
      <c r="F68" s="51" t="str">
        <f t="shared" si="12"/>
        <v/>
      </c>
      <c r="G68" s="51" t="str">
        <f t="shared" si="8"/>
        <v/>
      </c>
      <c r="H68" s="51" t="str">
        <f t="shared" si="9"/>
        <v/>
      </c>
      <c r="I68" s="50" t="str">
        <f t="shared" si="13"/>
        <v/>
      </c>
      <c r="J68" s="30">
        <f>IF(AND(A68="",COUNTA(B68)=0),IF(COUNTA(A69:$A$119)+COUNTA(B69:$B$119)&gt;0,1,0),IF(OR(A68="",COUNTA(B68)=0,NOT(ISNUMBER(B68)),B68&lt;0,COUNTIF($A$20:$A$119,A68)&gt;1),1,0))</f>
        <v>0</v>
      </c>
    </row>
    <row r="69" spans="1:10">
      <c r="A69" s="47"/>
      <c r="B69" s="48"/>
      <c r="C69" s="49" t="str">
        <f t="shared" si="7"/>
        <v/>
      </c>
      <c r="D69" s="50" t="str">
        <f t="shared" si="10"/>
        <v/>
      </c>
      <c r="E69" s="51" t="str">
        <f t="shared" si="11"/>
        <v/>
      </c>
      <c r="F69" s="51" t="str">
        <f t="shared" si="12"/>
        <v/>
      </c>
      <c r="G69" s="51" t="str">
        <f t="shared" si="8"/>
        <v/>
      </c>
      <c r="H69" s="51" t="str">
        <f t="shared" si="9"/>
        <v/>
      </c>
      <c r="I69" s="50" t="str">
        <f t="shared" si="13"/>
        <v/>
      </c>
      <c r="J69" s="30">
        <f>IF(AND(A69="",COUNTA(B69)=0),IF(COUNTA(A70:$A$119)+COUNTA(B70:$B$119)&gt;0,1,0),IF(OR(A69="",COUNTA(B69)=0,NOT(ISNUMBER(B69)),B69&lt;0,COUNTIF($A$20:$A$119,A69)&gt;1),1,0))</f>
        <v>0</v>
      </c>
    </row>
    <row r="70" spans="1:10">
      <c r="A70" s="47"/>
      <c r="B70" s="48"/>
      <c r="C70" s="49" t="str">
        <f t="shared" si="7"/>
        <v/>
      </c>
      <c r="D70" s="50" t="str">
        <f t="shared" si="10"/>
        <v/>
      </c>
      <c r="E70" s="51" t="str">
        <f t="shared" si="11"/>
        <v/>
      </c>
      <c r="F70" s="51" t="str">
        <f t="shared" si="12"/>
        <v/>
      </c>
      <c r="G70" s="51" t="str">
        <f t="shared" si="8"/>
        <v/>
      </c>
      <c r="H70" s="51" t="str">
        <f t="shared" si="9"/>
        <v/>
      </c>
      <c r="I70" s="50" t="str">
        <f t="shared" si="13"/>
        <v/>
      </c>
      <c r="J70" s="30">
        <f>IF(AND(A70="",COUNTA(B70)=0),IF(COUNTA(A71:$A$119)+COUNTA(B71:$B$119)&gt;0,1,0),IF(OR(A70="",COUNTA(B70)=0,NOT(ISNUMBER(B70)),B70&lt;0,COUNTIF($A$20:$A$119,A70)&gt;1),1,0))</f>
        <v>0</v>
      </c>
    </row>
    <row r="71" spans="1:10">
      <c r="A71" s="47"/>
      <c r="B71" s="48"/>
      <c r="C71" s="49" t="str">
        <f t="shared" si="7"/>
        <v/>
      </c>
      <c r="D71" s="50" t="str">
        <f t="shared" si="10"/>
        <v/>
      </c>
      <c r="E71" s="51" t="str">
        <f t="shared" si="11"/>
        <v/>
      </c>
      <c r="F71" s="51" t="str">
        <f t="shared" si="12"/>
        <v/>
      </c>
      <c r="G71" s="51" t="str">
        <f t="shared" si="8"/>
        <v/>
      </c>
      <c r="H71" s="51" t="str">
        <f t="shared" si="9"/>
        <v/>
      </c>
      <c r="I71" s="50" t="str">
        <f t="shared" si="13"/>
        <v/>
      </c>
      <c r="J71" s="30">
        <f>IF(AND(A71="",COUNTA(B71)=0),IF(COUNTA(A72:$A$119)+COUNTA(B72:$B$119)&gt;0,1,0),IF(OR(A71="",COUNTA(B71)=0,NOT(ISNUMBER(B71)),B71&lt;0,COUNTIF($A$20:$A$119,A71)&gt;1),1,0))</f>
        <v>0</v>
      </c>
    </row>
    <row r="72" spans="1:10">
      <c r="A72" s="47"/>
      <c r="B72" s="48"/>
      <c r="C72" s="49" t="str">
        <f t="shared" si="7"/>
        <v/>
      </c>
      <c r="D72" s="50" t="str">
        <f t="shared" si="10"/>
        <v/>
      </c>
      <c r="E72" s="51" t="str">
        <f t="shared" si="11"/>
        <v/>
      </c>
      <c r="F72" s="51" t="str">
        <f t="shared" si="12"/>
        <v/>
      </c>
      <c r="G72" s="51" t="str">
        <f t="shared" si="8"/>
        <v/>
      </c>
      <c r="H72" s="51" t="str">
        <f t="shared" si="9"/>
        <v/>
      </c>
      <c r="I72" s="50" t="str">
        <f t="shared" si="13"/>
        <v/>
      </c>
      <c r="J72" s="30">
        <f>IF(AND(A72="",COUNTA(B72)=0),IF(COUNTA(A73:$A$119)+COUNTA(B73:$B$119)&gt;0,1,0),IF(OR(A72="",COUNTA(B72)=0,NOT(ISNUMBER(B72)),B72&lt;0,COUNTIF($A$20:$A$119,A72)&gt;1),1,0))</f>
        <v>0</v>
      </c>
    </row>
    <row r="73" spans="1:10">
      <c r="A73" s="47"/>
      <c r="B73" s="48"/>
      <c r="C73" s="49" t="str">
        <f t="shared" si="7"/>
        <v/>
      </c>
      <c r="D73" s="50" t="str">
        <f t="shared" si="10"/>
        <v/>
      </c>
      <c r="E73" s="51" t="str">
        <f t="shared" si="11"/>
        <v/>
      </c>
      <c r="F73" s="51" t="str">
        <f t="shared" si="12"/>
        <v/>
      </c>
      <c r="G73" s="51" t="str">
        <f t="shared" si="8"/>
        <v/>
      </c>
      <c r="H73" s="51" t="str">
        <f t="shared" si="9"/>
        <v/>
      </c>
      <c r="I73" s="50" t="str">
        <f t="shared" si="13"/>
        <v/>
      </c>
      <c r="J73" s="30">
        <f>IF(AND(A73="",COUNTA(B73)=0),IF(COUNTA(A74:$A$119)+COUNTA(B74:$B$119)&gt;0,1,0),IF(OR(A73="",COUNTA(B73)=0,NOT(ISNUMBER(B73)),B73&lt;0,COUNTIF($A$20:$A$119,A73)&gt;1),1,0))</f>
        <v>0</v>
      </c>
    </row>
    <row r="74" spans="1:10">
      <c r="A74" s="47"/>
      <c r="B74" s="48"/>
      <c r="C74" s="49" t="str">
        <f t="shared" si="7"/>
        <v/>
      </c>
      <c r="D74" s="50" t="str">
        <f t="shared" si="10"/>
        <v/>
      </c>
      <c r="E74" s="51" t="str">
        <f t="shared" si="11"/>
        <v/>
      </c>
      <c r="F74" s="51" t="str">
        <f t="shared" si="12"/>
        <v/>
      </c>
      <c r="G74" s="51" t="str">
        <f t="shared" si="8"/>
        <v/>
      </c>
      <c r="H74" s="51" t="str">
        <f t="shared" si="9"/>
        <v/>
      </c>
      <c r="I74" s="50" t="str">
        <f t="shared" si="13"/>
        <v/>
      </c>
      <c r="J74" s="30">
        <f>IF(AND(A74="",COUNTA(B74)=0),IF(COUNTA(A75:$A$119)+COUNTA(B75:$B$119)&gt;0,1,0),IF(OR(A74="",COUNTA(B74)=0,NOT(ISNUMBER(B74)),B74&lt;0,COUNTIF($A$20:$A$119,A74)&gt;1),1,0))</f>
        <v>0</v>
      </c>
    </row>
    <row r="75" spans="1:10">
      <c r="A75" s="47"/>
      <c r="B75" s="48"/>
      <c r="C75" s="49" t="str">
        <f t="shared" si="7"/>
        <v/>
      </c>
      <c r="D75" s="50" t="str">
        <f t="shared" si="10"/>
        <v/>
      </c>
      <c r="E75" s="51" t="str">
        <f t="shared" si="11"/>
        <v/>
      </c>
      <c r="F75" s="51" t="str">
        <f t="shared" si="12"/>
        <v/>
      </c>
      <c r="G75" s="51" t="str">
        <f t="shared" si="8"/>
        <v/>
      </c>
      <c r="H75" s="51" t="str">
        <f t="shared" si="9"/>
        <v/>
      </c>
      <c r="I75" s="50" t="str">
        <f t="shared" si="13"/>
        <v/>
      </c>
      <c r="J75" s="30">
        <f>IF(AND(A75="",COUNTA(B75)=0),IF(COUNTA(A76:$A$119)+COUNTA(B76:$B$119)&gt;0,1,0),IF(OR(A75="",COUNTA(B75)=0,NOT(ISNUMBER(B75)),B75&lt;0,COUNTIF($A$20:$A$119,A75)&gt;1),1,0))</f>
        <v>0</v>
      </c>
    </row>
    <row r="76" spans="1:10">
      <c r="A76" s="47"/>
      <c r="B76" s="48"/>
      <c r="C76" s="49" t="str">
        <f t="shared" si="7"/>
        <v/>
      </c>
      <c r="D76" s="50" t="str">
        <f t="shared" si="10"/>
        <v/>
      </c>
      <c r="E76" s="51" t="str">
        <f t="shared" si="11"/>
        <v/>
      </c>
      <c r="F76" s="51" t="str">
        <f t="shared" si="12"/>
        <v/>
      </c>
      <c r="G76" s="51" t="str">
        <f t="shared" si="8"/>
        <v/>
      </c>
      <c r="H76" s="51" t="str">
        <f t="shared" si="9"/>
        <v/>
      </c>
      <c r="I76" s="50" t="str">
        <f t="shared" si="13"/>
        <v/>
      </c>
      <c r="J76" s="30">
        <f>IF(AND(A76="",COUNTA(B76)=0),IF(COUNTA(A77:$A$119)+COUNTA(B77:$B$119)&gt;0,1,0),IF(OR(A76="",COUNTA(B76)=0,NOT(ISNUMBER(B76)),B76&lt;0,COUNTIF($A$20:$A$119,A76)&gt;1),1,0))</f>
        <v>0</v>
      </c>
    </row>
    <row r="77" spans="1:10">
      <c r="A77" s="47"/>
      <c r="B77" s="48"/>
      <c r="C77" s="49" t="str">
        <f t="shared" si="7"/>
        <v/>
      </c>
      <c r="D77" s="50" t="str">
        <f t="shared" si="10"/>
        <v/>
      </c>
      <c r="E77" s="51" t="str">
        <f t="shared" si="11"/>
        <v/>
      </c>
      <c r="F77" s="51" t="str">
        <f t="shared" si="12"/>
        <v/>
      </c>
      <c r="G77" s="51" t="str">
        <f t="shared" si="8"/>
        <v/>
      </c>
      <c r="H77" s="51" t="str">
        <f t="shared" si="9"/>
        <v/>
      </c>
      <c r="I77" s="50" t="str">
        <f t="shared" si="13"/>
        <v/>
      </c>
      <c r="J77" s="30">
        <f>IF(AND(A77="",COUNTA(B77)=0),IF(COUNTA(A78:$A$119)+COUNTA(B78:$B$119)&gt;0,1,0),IF(OR(A77="",COUNTA(B77)=0,NOT(ISNUMBER(B77)),B77&lt;0,COUNTIF($A$20:$A$119,A77)&gt;1),1,0))</f>
        <v>0</v>
      </c>
    </row>
    <row r="78" spans="1:10">
      <c r="A78" s="47"/>
      <c r="B78" s="48"/>
      <c r="C78" s="49" t="str">
        <f t="shared" si="7"/>
        <v/>
      </c>
      <c r="D78" s="50" t="str">
        <f t="shared" si="10"/>
        <v/>
      </c>
      <c r="E78" s="51" t="str">
        <f t="shared" si="11"/>
        <v/>
      </c>
      <c r="F78" s="51" t="str">
        <f t="shared" si="12"/>
        <v/>
      </c>
      <c r="G78" s="51" t="str">
        <f t="shared" si="8"/>
        <v/>
      </c>
      <c r="H78" s="51" t="str">
        <f t="shared" si="9"/>
        <v/>
      </c>
      <c r="I78" s="50" t="str">
        <f t="shared" si="13"/>
        <v/>
      </c>
      <c r="J78" s="30">
        <f>IF(AND(A78="",COUNTA(B78)=0),IF(COUNTA(A79:$A$119)+COUNTA(B79:$B$119)&gt;0,1,0),IF(OR(A78="",COUNTA(B78)=0,NOT(ISNUMBER(B78)),B78&lt;0,COUNTIF($A$20:$A$119,A78)&gt;1),1,0))</f>
        <v>0</v>
      </c>
    </row>
    <row r="79" spans="1:10">
      <c r="A79" s="47"/>
      <c r="B79" s="48"/>
      <c r="C79" s="49" t="str">
        <f t="shared" si="7"/>
        <v/>
      </c>
      <c r="D79" s="50" t="str">
        <f t="shared" si="10"/>
        <v/>
      </c>
      <c r="E79" s="51" t="str">
        <f t="shared" si="11"/>
        <v/>
      </c>
      <c r="F79" s="51" t="str">
        <f t="shared" si="12"/>
        <v/>
      </c>
      <c r="G79" s="51" t="str">
        <f t="shared" si="8"/>
        <v/>
      </c>
      <c r="H79" s="51" t="str">
        <f t="shared" si="9"/>
        <v/>
      </c>
      <c r="I79" s="50" t="str">
        <f t="shared" si="13"/>
        <v/>
      </c>
      <c r="J79" s="30">
        <f>IF(AND(A79="",COUNTA(B79)=0),IF(COUNTA(A80:$A$119)+COUNTA(B80:$B$119)&gt;0,1,0),IF(OR(A79="",COUNTA(B79)=0,NOT(ISNUMBER(B79)),B79&lt;0,COUNTIF($A$20:$A$119,A79)&gt;1),1,0))</f>
        <v>0</v>
      </c>
    </row>
    <row r="80" spans="1:10">
      <c r="A80" s="47"/>
      <c r="B80" s="48"/>
      <c r="C80" s="49" t="str">
        <f t="shared" si="7"/>
        <v/>
      </c>
      <c r="D80" s="50" t="str">
        <f t="shared" si="10"/>
        <v/>
      </c>
      <c r="E80" s="51" t="str">
        <f t="shared" si="11"/>
        <v/>
      </c>
      <c r="F80" s="51" t="str">
        <f t="shared" si="12"/>
        <v/>
      </c>
      <c r="G80" s="51" t="str">
        <f t="shared" si="8"/>
        <v/>
      </c>
      <c r="H80" s="51" t="str">
        <f t="shared" si="9"/>
        <v/>
      </c>
      <c r="I80" s="50" t="str">
        <f t="shared" si="13"/>
        <v/>
      </c>
      <c r="J80" s="30">
        <f>IF(AND(A80="",COUNTA(B80)=0),IF(COUNTA(A81:$A$119)+COUNTA(B81:$B$119)&gt;0,1,0),IF(OR(A80="",COUNTA(B80)=0,NOT(ISNUMBER(B80)),B80&lt;0,COUNTIF($A$20:$A$119,A80)&gt;1),1,0))</f>
        <v>0</v>
      </c>
    </row>
    <row r="81" spans="1:10">
      <c r="A81" s="47"/>
      <c r="B81" s="48"/>
      <c r="C81" s="49" t="str">
        <f t="shared" si="7"/>
        <v/>
      </c>
      <c r="D81" s="50" t="str">
        <f t="shared" si="10"/>
        <v/>
      </c>
      <c r="E81" s="51" t="str">
        <f t="shared" si="11"/>
        <v/>
      </c>
      <c r="F81" s="51" t="str">
        <f t="shared" si="12"/>
        <v/>
      </c>
      <c r="G81" s="51" t="str">
        <f t="shared" si="8"/>
        <v/>
      </c>
      <c r="H81" s="51" t="str">
        <f t="shared" si="9"/>
        <v/>
      </c>
      <c r="I81" s="50" t="str">
        <f t="shared" si="13"/>
        <v/>
      </c>
      <c r="J81" s="30">
        <f>IF(AND(A81="",COUNTA(B81)=0),IF(COUNTA(A82:$A$119)+COUNTA(B82:$B$119)&gt;0,1,0),IF(OR(A81="",COUNTA(B81)=0,NOT(ISNUMBER(B81)),B81&lt;0,COUNTIF($A$20:$A$119,A81)&gt;1),1,0))</f>
        <v>0</v>
      </c>
    </row>
    <row r="82" spans="1:10">
      <c r="A82" s="47"/>
      <c r="B82" s="48"/>
      <c r="C82" s="49" t="str">
        <f t="shared" si="7"/>
        <v/>
      </c>
      <c r="D82" s="50" t="str">
        <f t="shared" si="10"/>
        <v/>
      </c>
      <c r="E82" s="51" t="str">
        <f t="shared" si="11"/>
        <v/>
      </c>
      <c r="F82" s="51" t="str">
        <f t="shared" si="12"/>
        <v/>
      </c>
      <c r="G82" s="51" t="str">
        <f t="shared" si="8"/>
        <v/>
      </c>
      <c r="H82" s="51" t="str">
        <f t="shared" si="9"/>
        <v/>
      </c>
      <c r="I82" s="50" t="str">
        <f t="shared" si="13"/>
        <v/>
      </c>
      <c r="J82" s="30">
        <f>IF(AND(A82="",COUNTA(B82)=0),IF(COUNTA(A83:$A$119)+COUNTA(B83:$B$119)&gt;0,1,0),IF(OR(A82="",COUNTA(B82)=0,NOT(ISNUMBER(B82)),B82&lt;0,COUNTIF($A$20:$A$119,A82)&gt;1),1,0))</f>
        <v>0</v>
      </c>
    </row>
    <row r="83" spans="1:10">
      <c r="A83" s="47"/>
      <c r="B83" s="48"/>
      <c r="C83" s="49" t="str">
        <f t="shared" si="7"/>
        <v/>
      </c>
      <c r="D83" s="50" t="str">
        <f t="shared" si="10"/>
        <v/>
      </c>
      <c r="E83" s="51" t="str">
        <f t="shared" si="11"/>
        <v/>
      </c>
      <c r="F83" s="51" t="str">
        <f t="shared" si="12"/>
        <v/>
      </c>
      <c r="G83" s="51" t="str">
        <f t="shared" si="8"/>
        <v/>
      </c>
      <c r="H83" s="51" t="str">
        <f t="shared" si="9"/>
        <v/>
      </c>
      <c r="I83" s="50" t="str">
        <f t="shared" si="13"/>
        <v/>
      </c>
      <c r="J83" s="30">
        <f>IF(AND(A83="",COUNTA(B83)=0),IF(COUNTA(A84:$A$119)+COUNTA(B84:$B$119)&gt;0,1,0),IF(OR(A83="",COUNTA(B83)=0,NOT(ISNUMBER(B83)),B83&lt;0,COUNTIF($A$20:$A$119,A83)&gt;1),1,0))</f>
        <v>0</v>
      </c>
    </row>
    <row r="84" spans="1:10">
      <c r="A84" s="47"/>
      <c r="B84" s="48"/>
      <c r="C84" s="49" t="str">
        <f t="shared" ref="C84:C115" si="14">IF(OR(LEFT($A$13,2)&lt;&gt;"OK",COUNTA(B84)=0),"",IF(B84&gt;0,"Sí","No"))</f>
        <v/>
      </c>
      <c r="D84" s="50" t="str">
        <f t="shared" si="10"/>
        <v/>
      </c>
      <c r="E84" s="51" t="str">
        <f t="shared" si="11"/>
        <v/>
      </c>
      <c r="F84" s="51" t="str">
        <f t="shared" si="12"/>
        <v/>
      </c>
      <c r="G84" s="51" t="str">
        <f t="shared" ref="G84:G115" si="15">IF(OR(LEFT($A$13,2)&lt;&gt;"OK",COUNTA(B84)=0),"",IF(AND(COUNT(E84)&gt;0,COUNT(F84)&gt;0),E84/F84,""))</f>
        <v/>
      </c>
      <c r="H84" s="51" t="str">
        <f t="shared" ref="H84:H115" si="16">IF(OR(LEFT($A$13,2)&lt;&gt;"OK",COUNTA(B84)=0),"",IF(COUNT(G84)=0,"",(1-$B$6/2)*G84))</f>
        <v/>
      </c>
      <c r="I84" s="50" t="str">
        <f t="shared" si="13"/>
        <v/>
      </c>
      <c r="J84" s="30">
        <f>IF(AND(A84="",COUNTA(B84)=0),IF(COUNTA(A85:$A$119)+COUNTA(B85:$B$119)&gt;0,1,0),IF(OR(A84="",COUNTA(B84)=0,NOT(ISNUMBER(B84)),B84&lt;0,COUNTIF($A$20:$A$119,A84)&gt;1),1,0))</f>
        <v>0</v>
      </c>
    </row>
    <row r="85" spans="1:10">
      <c r="A85" s="47"/>
      <c r="B85" s="48"/>
      <c r="C85" s="49" t="str">
        <f t="shared" si="14"/>
        <v/>
      </c>
      <c r="D85" s="50" t="str">
        <f t="shared" ref="D85:D119" si="17">IF(OR(LEFT($A$13,2)&lt;&gt;"OK",COUNTA(B85)=0),"",IF(B85&gt;0,I84+1,""))</f>
        <v/>
      </c>
      <c r="E85" s="51" t="str">
        <f t="shared" ref="E85:E119" si="18">IF(OR(LEFT($A$13,2)&lt;&gt;"OK",COUNTA(B85)=0),"",IF(B85&gt;0,IF(COUNT(E84)=0,B85,E84+$B$6*(B85-E84)),E84))</f>
        <v/>
      </c>
      <c r="F85" s="51" t="str">
        <f t="shared" ref="F85:F119" si="19">IF(OR(LEFT($A$13,2)&lt;&gt;"OK",COUNTA(B85)=0),"",IF(B85&gt;0,IF(COUNT(F84)=0,I84+1,F84+$B$6*((I84+1)-F84)),F84))</f>
        <v/>
      </c>
      <c r="G85" s="51" t="str">
        <f t="shared" si="15"/>
        <v/>
      </c>
      <c r="H85" s="51" t="str">
        <f t="shared" si="16"/>
        <v/>
      </c>
      <c r="I85" s="50" t="str">
        <f t="shared" ref="I85:I119" si="20">IF(OR(LEFT($A$13,2)&lt;&gt;"OK",COUNTA(B85)=0),"",IF(B85&gt;0,0,I84+1))</f>
        <v/>
      </c>
      <c r="J85" s="30">
        <f>IF(AND(A85="",COUNTA(B85)=0),IF(COUNTA(A86:$A$119)+COUNTA(B86:$B$119)&gt;0,1,0),IF(OR(A85="",COUNTA(B85)=0,NOT(ISNUMBER(B85)),B85&lt;0,COUNTIF($A$20:$A$119,A85)&gt;1),1,0))</f>
        <v>0</v>
      </c>
    </row>
    <row r="86" spans="1:10">
      <c r="A86" s="47"/>
      <c r="B86" s="48"/>
      <c r="C86" s="49" t="str">
        <f t="shared" si="14"/>
        <v/>
      </c>
      <c r="D86" s="50" t="str">
        <f t="shared" si="17"/>
        <v/>
      </c>
      <c r="E86" s="51" t="str">
        <f t="shared" si="18"/>
        <v/>
      </c>
      <c r="F86" s="51" t="str">
        <f t="shared" si="19"/>
        <v/>
      </c>
      <c r="G86" s="51" t="str">
        <f t="shared" si="15"/>
        <v/>
      </c>
      <c r="H86" s="51" t="str">
        <f t="shared" si="16"/>
        <v/>
      </c>
      <c r="I86" s="50" t="str">
        <f t="shared" si="20"/>
        <v/>
      </c>
      <c r="J86" s="30">
        <f>IF(AND(A86="",COUNTA(B86)=0),IF(COUNTA(A87:$A$119)+COUNTA(B87:$B$119)&gt;0,1,0),IF(OR(A86="",COUNTA(B86)=0,NOT(ISNUMBER(B86)),B86&lt;0,COUNTIF($A$20:$A$119,A86)&gt;1),1,0))</f>
        <v>0</v>
      </c>
    </row>
    <row r="87" spans="1:10">
      <c r="A87" s="47"/>
      <c r="B87" s="48"/>
      <c r="C87" s="49" t="str">
        <f t="shared" si="14"/>
        <v/>
      </c>
      <c r="D87" s="50" t="str">
        <f t="shared" si="17"/>
        <v/>
      </c>
      <c r="E87" s="51" t="str">
        <f t="shared" si="18"/>
        <v/>
      </c>
      <c r="F87" s="51" t="str">
        <f t="shared" si="19"/>
        <v/>
      </c>
      <c r="G87" s="51" t="str">
        <f t="shared" si="15"/>
        <v/>
      </c>
      <c r="H87" s="51" t="str">
        <f t="shared" si="16"/>
        <v/>
      </c>
      <c r="I87" s="50" t="str">
        <f t="shared" si="20"/>
        <v/>
      </c>
      <c r="J87" s="30">
        <f>IF(AND(A87="",COUNTA(B87)=0),IF(COUNTA(A88:$A$119)+COUNTA(B88:$B$119)&gt;0,1,0),IF(OR(A87="",COUNTA(B87)=0,NOT(ISNUMBER(B87)),B87&lt;0,COUNTIF($A$20:$A$119,A87)&gt;1),1,0))</f>
        <v>0</v>
      </c>
    </row>
    <row r="88" spans="1:10">
      <c r="A88" s="47"/>
      <c r="B88" s="48"/>
      <c r="C88" s="49" t="str">
        <f t="shared" si="14"/>
        <v/>
      </c>
      <c r="D88" s="50" t="str">
        <f t="shared" si="17"/>
        <v/>
      </c>
      <c r="E88" s="51" t="str">
        <f t="shared" si="18"/>
        <v/>
      </c>
      <c r="F88" s="51" t="str">
        <f t="shared" si="19"/>
        <v/>
      </c>
      <c r="G88" s="51" t="str">
        <f t="shared" si="15"/>
        <v/>
      </c>
      <c r="H88" s="51" t="str">
        <f t="shared" si="16"/>
        <v/>
      </c>
      <c r="I88" s="50" t="str">
        <f t="shared" si="20"/>
        <v/>
      </c>
      <c r="J88" s="30">
        <f>IF(AND(A88="",COUNTA(B88)=0),IF(COUNTA(A89:$A$119)+COUNTA(B89:$B$119)&gt;0,1,0),IF(OR(A88="",COUNTA(B88)=0,NOT(ISNUMBER(B88)),B88&lt;0,COUNTIF($A$20:$A$119,A88)&gt;1),1,0))</f>
        <v>0</v>
      </c>
    </row>
    <row r="89" spans="1:10">
      <c r="A89" s="47"/>
      <c r="B89" s="48"/>
      <c r="C89" s="49" t="str">
        <f t="shared" si="14"/>
        <v/>
      </c>
      <c r="D89" s="50" t="str">
        <f t="shared" si="17"/>
        <v/>
      </c>
      <c r="E89" s="51" t="str">
        <f t="shared" si="18"/>
        <v/>
      </c>
      <c r="F89" s="51" t="str">
        <f t="shared" si="19"/>
        <v/>
      </c>
      <c r="G89" s="51" t="str">
        <f t="shared" si="15"/>
        <v/>
      </c>
      <c r="H89" s="51" t="str">
        <f t="shared" si="16"/>
        <v/>
      </c>
      <c r="I89" s="50" t="str">
        <f t="shared" si="20"/>
        <v/>
      </c>
      <c r="J89" s="30">
        <f>IF(AND(A89="",COUNTA(B89)=0),IF(COUNTA(A90:$A$119)+COUNTA(B90:$B$119)&gt;0,1,0),IF(OR(A89="",COUNTA(B89)=0,NOT(ISNUMBER(B89)),B89&lt;0,COUNTIF($A$20:$A$119,A89)&gt;1),1,0))</f>
        <v>0</v>
      </c>
    </row>
    <row r="90" spans="1:10">
      <c r="A90" s="47"/>
      <c r="B90" s="48"/>
      <c r="C90" s="49" t="str">
        <f t="shared" si="14"/>
        <v/>
      </c>
      <c r="D90" s="50" t="str">
        <f t="shared" si="17"/>
        <v/>
      </c>
      <c r="E90" s="51" t="str">
        <f t="shared" si="18"/>
        <v/>
      </c>
      <c r="F90" s="51" t="str">
        <f t="shared" si="19"/>
        <v/>
      </c>
      <c r="G90" s="51" t="str">
        <f t="shared" si="15"/>
        <v/>
      </c>
      <c r="H90" s="51" t="str">
        <f t="shared" si="16"/>
        <v/>
      </c>
      <c r="I90" s="50" t="str">
        <f t="shared" si="20"/>
        <v/>
      </c>
      <c r="J90" s="30">
        <f>IF(AND(A90="",COUNTA(B90)=0),IF(COUNTA(A91:$A$119)+COUNTA(B91:$B$119)&gt;0,1,0),IF(OR(A90="",COUNTA(B90)=0,NOT(ISNUMBER(B90)),B90&lt;0,COUNTIF($A$20:$A$119,A90)&gt;1),1,0))</f>
        <v>0</v>
      </c>
    </row>
    <row r="91" spans="1:10">
      <c r="A91" s="47"/>
      <c r="B91" s="48"/>
      <c r="C91" s="49" t="str">
        <f t="shared" si="14"/>
        <v/>
      </c>
      <c r="D91" s="50" t="str">
        <f t="shared" si="17"/>
        <v/>
      </c>
      <c r="E91" s="51" t="str">
        <f t="shared" si="18"/>
        <v/>
      </c>
      <c r="F91" s="51" t="str">
        <f t="shared" si="19"/>
        <v/>
      </c>
      <c r="G91" s="51" t="str">
        <f t="shared" si="15"/>
        <v/>
      </c>
      <c r="H91" s="51" t="str">
        <f t="shared" si="16"/>
        <v/>
      </c>
      <c r="I91" s="50" t="str">
        <f t="shared" si="20"/>
        <v/>
      </c>
      <c r="J91" s="30">
        <f>IF(AND(A91="",COUNTA(B91)=0),IF(COUNTA(A92:$A$119)+COUNTA(B92:$B$119)&gt;0,1,0),IF(OR(A91="",COUNTA(B91)=0,NOT(ISNUMBER(B91)),B91&lt;0,COUNTIF($A$20:$A$119,A91)&gt;1),1,0))</f>
        <v>0</v>
      </c>
    </row>
    <row r="92" spans="1:10">
      <c r="A92" s="47"/>
      <c r="B92" s="48"/>
      <c r="C92" s="49" t="str">
        <f t="shared" si="14"/>
        <v/>
      </c>
      <c r="D92" s="50" t="str">
        <f t="shared" si="17"/>
        <v/>
      </c>
      <c r="E92" s="51" t="str">
        <f t="shared" si="18"/>
        <v/>
      </c>
      <c r="F92" s="51" t="str">
        <f t="shared" si="19"/>
        <v/>
      </c>
      <c r="G92" s="51" t="str">
        <f t="shared" si="15"/>
        <v/>
      </c>
      <c r="H92" s="51" t="str">
        <f t="shared" si="16"/>
        <v/>
      </c>
      <c r="I92" s="50" t="str">
        <f t="shared" si="20"/>
        <v/>
      </c>
      <c r="J92" s="30">
        <f>IF(AND(A92="",COUNTA(B92)=0),IF(COUNTA(A93:$A$119)+COUNTA(B93:$B$119)&gt;0,1,0),IF(OR(A92="",COUNTA(B92)=0,NOT(ISNUMBER(B92)),B92&lt;0,COUNTIF($A$20:$A$119,A92)&gt;1),1,0))</f>
        <v>0</v>
      </c>
    </row>
    <row r="93" spans="1:10">
      <c r="A93" s="47"/>
      <c r="B93" s="48"/>
      <c r="C93" s="49" t="str">
        <f t="shared" si="14"/>
        <v/>
      </c>
      <c r="D93" s="50" t="str">
        <f t="shared" si="17"/>
        <v/>
      </c>
      <c r="E93" s="51" t="str">
        <f t="shared" si="18"/>
        <v/>
      </c>
      <c r="F93" s="51" t="str">
        <f t="shared" si="19"/>
        <v/>
      </c>
      <c r="G93" s="51" t="str">
        <f t="shared" si="15"/>
        <v/>
      </c>
      <c r="H93" s="51" t="str">
        <f t="shared" si="16"/>
        <v/>
      </c>
      <c r="I93" s="50" t="str">
        <f t="shared" si="20"/>
        <v/>
      </c>
      <c r="J93" s="30">
        <f>IF(AND(A93="",COUNTA(B93)=0),IF(COUNTA(A94:$A$119)+COUNTA(B94:$B$119)&gt;0,1,0),IF(OR(A93="",COUNTA(B93)=0,NOT(ISNUMBER(B93)),B93&lt;0,COUNTIF($A$20:$A$119,A93)&gt;1),1,0))</f>
        <v>0</v>
      </c>
    </row>
    <row r="94" spans="1:10">
      <c r="A94" s="47"/>
      <c r="B94" s="48"/>
      <c r="C94" s="49" t="str">
        <f t="shared" si="14"/>
        <v/>
      </c>
      <c r="D94" s="50" t="str">
        <f t="shared" si="17"/>
        <v/>
      </c>
      <c r="E94" s="51" t="str">
        <f t="shared" si="18"/>
        <v/>
      </c>
      <c r="F94" s="51" t="str">
        <f t="shared" si="19"/>
        <v/>
      </c>
      <c r="G94" s="51" t="str">
        <f t="shared" si="15"/>
        <v/>
      </c>
      <c r="H94" s="51" t="str">
        <f t="shared" si="16"/>
        <v/>
      </c>
      <c r="I94" s="50" t="str">
        <f t="shared" si="20"/>
        <v/>
      </c>
      <c r="J94" s="30">
        <f>IF(AND(A94="",COUNTA(B94)=0),IF(COUNTA(A95:$A$119)+COUNTA(B95:$B$119)&gt;0,1,0),IF(OR(A94="",COUNTA(B94)=0,NOT(ISNUMBER(B94)),B94&lt;0,COUNTIF($A$20:$A$119,A94)&gt;1),1,0))</f>
        <v>0</v>
      </c>
    </row>
    <row r="95" spans="1:10">
      <c r="A95" s="47"/>
      <c r="B95" s="48"/>
      <c r="C95" s="49" t="str">
        <f t="shared" si="14"/>
        <v/>
      </c>
      <c r="D95" s="50" t="str">
        <f t="shared" si="17"/>
        <v/>
      </c>
      <c r="E95" s="51" t="str">
        <f t="shared" si="18"/>
        <v/>
      </c>
      <c r="F95" s="51" t="str">
        <f t="shared" si="19"/>
        <v/>
      </c>
      <c r="G95" s="51" t="str">
        <f t="shared" si="15"/>
        <v/>
      </c>
      <c r="H95" s="51" t="str">
        <f t="shared" si="16"/>
        <v/>
      </c>
      <c r="I95" s="50" t="str">
        <f t="shared" si="20"/>
        <v/>
      </c>
      <c r="J95" s="30">
        <f>IF(AND(A95="",COUNTA(B95)=0),IF(COUNTA(A96:$A$119)+COUNTA(B96:$B$119)&gt;0,1,0),IF(OR(A95="",COUNTA(B95)=0,NOT(ISNUMBER(B95)),B95&lt;0,COUNTIF($A$20:$A$119,A95)&gt;1),1,0))</f>
        <v>0</v>
      </c>
    </row>
    <row r="96" spans="1:10">
      <c r="A96" s="47"/>
      <c r="B96" s="48"/>
      <c r="C96" s="49" t="str">
        <f t="shared" si="14"/>
        <v/>
      </c>
      <c r="D96" s="50" t="str">
        <f t="shared" si="17"/>
        <v/>
      </c>
      <c r="E96" s="51" t="str">
        <f t="shared" si="18"/>
        <v/>
      </c>
      <c r="F96" s="51" t="str">
        <f t="shared" si="19"/>
        <v/>
      </c>
      <c r="G96" s="51" t="str">
        <f t="shared" si="15"/>
        <v/>
      </c>
      <c r="H96" s="51" t="str">
        <f t="shared" si="16"/>
        <v/>
      </c>
      <c r="I96" s="50" t="str">
        <f t="shared" si="20"/>
        <v/>
      </c>
      <c r="J96" s="30">
        <f>IF(AND(A96="",COUNTA(B96)=0),IF(COUNTA(A97:$A$119)+COUNTA(B97:$B$119)&gt;0,1,0),IF(OR(A96="",COUNTA(B96)=0,NOT(ISNUMBER(B96)),B96&lt;0,COUNTIF($A$20:$A$119,A96)&gt;1),1,0))</f>
        <v>0</v>
      </c>
    </row>
    <row r="97" spans="1:10">
      <c r="A97" s="47"/>
      <c r="B97" s="48"/>
      <c r="C97" s="49" t="str">
        <f t="shared" si="14"/>
        <v/>
      </c>
      <c r="D97" s="50" t="str">
        <f t="shared" si="17"/>
        <v/>
      </c>
      <c r="E97" s="51" t="str">
        <f t="shared" si="18"/>
        <v/>
      </c>
      <c r="F97" s="51" t="str">
        <f t="shared" si="19"/>
        <v/>
      </c>
      <c r="G97" s="51" t="str">
        <f t="shared" si="15"/>
        <v/>
      </c>
      <c r="H97" s="51" t="str">
        <f t="shared" si="16"/>
        <v/>
      </c>
      <c r="I97" s="50" t="str">
        <f t="shared" si="20"/>
        <v/>
      </c>
      <c r="J97" s="30">
        <f>IF(AND(A97="",COUNTA(B97)=0),IF(COUNTA(A98:$A$119)+COUNTA(B98:$B$119)&gt;0,1,0),IF(OR(A97="",COUNTA(B97)=0,NOT(ISNUMBER(B97)),B97&lt;0,COUNTIF($A$20:$A$119,A97)&gt;1),1,0))</f>
        <v>0</v>
      </c>
    </row>
    <row r="98" spans="1:10">
      <c r="A98" s="47"/>
      <c r="B98" s="48"/>
      <c r="C98" s="49" t="str">
        <f t="shared" si="14"/>
        <v/>
      </c>
      <c r="D98" s="50" t="str">
        <f t="shared" si="17"/>
        <v/>
      </c>
      <c r="E98" s="51" t="str">
        <f t="shared" si="18"/>
        <v/>
      </c>
      <c r="F98" s="51" t="str">
        <f t="shared" si="19"/>
        <v/>
      </c>
      <c r="G98" s="51" t="str">
        <f t="shared" si="15"/>
        <v/>
      </c>
      <c r="H98" s="51" t="str">
        <f t="shared" si="16"/>
        <v/>
      </c>
      <c r="I98" s="50" t="str">
        <f t="shared" si="20"/>
        <v/>
      </c>
      <c r="J98" s="30">
        <f>IF(AND(A98="",COUNTA(B98)=0),IF(COUNTA(A99:$A$119)+COUNTA(B99:$B$119)&gt;0,1,0),IF(OR(A98="",COUNTA(B98)=0,NOT(ISNUMBER(B98)),B98&lt;0,COUNTIF($A$20:$A$119,A98)&gt;1),1,0))</f>
        <v>0</v>
      </c>
    </row>
    <row r="99" spans="1:10">
      <c r="A99" s="47"/>
      <c r="B99" s="48"/>
      <c r="C99" s="49" t="str">
        <f t="shared" si="14"/>
        <v/>
      </c>
      <c r="D99" s="50" t="str">
        <f t="shared" si="17"/>
        <v/>
      </c>
      <c r="E99" s="51" t="str">
        <f t="shared" si="18"/>
        <v/>
      </c>
      <c r="F99" s="51" t="str">
        <f t="shared" si="19"/>
        <v/>
      </c>
      <c r="G99" s="51" t="str">
        <f t="shared" si="15"/>
        <v/>
      </c>
      <c r="H99" s="51" t="str">
        <f t="shared" si="16"/>
        <v/>
      </c>
      <c r="I99" s="50" t="str">
        <f t="shared" si="20"/>
        <v/>
      </c>
      <c r="J99" s="30">
        <f>IF(AND(A99="",COUNTA(B99)=0),IF(COUNTA(A100:$A$119)+COUNTA(B100:$B$119)&gt;0,1,0),IF(OR(A99="",COUNTA(B99)=0,NOT(ISNUMBER(B99)),B99&lt;0,COUNTIF($A$20:$A$119,A99)&gt;1),1,0))</f>
        <v>0</v>
      </c>
    </row>
    <row r="100" spans="1:10">
      <c r="A100" s="47"/>
      <c r="B100" s="48"/>
      <c r="C100" s="49" t="str">
        <f t="shared" si="14"/>
        <v/>
      </c>
      <c r="D100" s="50" t="str">
        <f t="shared" si="17"/>
        <v/>
      </c>
      <c r="E100" s="51" t="str">
        <f t="shared" si="18"/>
        <v/>
      </c>
      <c r="F100" s="51" t="str">
        <f t="shared" si="19"/>
        <v/>
      </c>
      <c r="G100" s="51" t="str">
        <f t="shared" si="15"/>
        <v/>
      </c>
      <c r="H100" s="51" t="str">
        <f t="shared" si="16"/>
        <v/>
      </c>
      <c r="I100" s="50" t="str">
        <f t="shared" si="20"/>
        <v/>
      </c>
      <c r="J100" s="30">
        <f>IF(AND(A100="",COUNTA(B100)=0),IF(COUNTA(A101:$A$119)+COUNTA(B101:$B$119)&gt;0,1,0),IF(OR(A100="",COUNTA(B100)=0,NOT(ISNUMBER(B100)),B100&lt;0,COUNTIF($A$20:$A$119,A100)&gt;1),1,0))</f>
        <v>0</v>
      </c>
    </row>
    <row r="101" spans="1:10">
      <c r="A101" s="47"/>
      <c r="B101" s="48"/>
      <c r="C101" s="49" t="str">
        <f t="shared" si="14"/>
        <v/>
      </c>
      <c r="D101" s="50" t="str">
        <f t="shared" si="17"/>
        <v/>
      </c>
      <c r="E101" s="51" t="str">
        <f t="shared" si="18"/>
        <v/>
      </c>
      <c r="F101" s="51" t="str">
        <f t="shared" si="19"/>
        <v/>
      </c>
      <c r="G101" s="51" t="str">
        <f t="shared" si="15"/>
        <v/>
      </c>
      <c r="H101" s="51" t="str">
        <f t="shared" si="16"/>
        <v/>
      </c>
      <c r="I101" s="50" t="str">
        <f t="shared" si="20"/>
        <v/>
      </c>
      <c r="J101" s="30">
        <f>IF(AND(A101="",COUNTA(B101)=0),IF(COUNTA(A102:$A$119)+COUNTA(B102:$B$119)&gt;0,1,0),IF(OR(A101="",COUNTA(B101)=0,NOT(ISNUMBER(B101)),B101&lt;0,COUNTIF($A$20:$A$119,A101)&gt;1),1,0))</f>
        <v>0</v>
      </c>
    </row>
    <row r="102" spans="1:10">
      <c r="A102" s="47"/>
      <c r="B102" s="48"/>
      <c r="C102" s="49" t="str">
        <f t="shared" si="14"/>
        <v/>
      </c>
      <c r="D102" s="50" t="str">
        <f t="shared" si="17"/>
        <v/>
      </c>
      <c r="E102" s="51" t="str">
        <f t="shared" si="18"/>
        <v/>
      </c>
      <c r="F102" s="51" t="str">
        <f t="shared" si="19"/>
        <v/>
      </c>
      <c r="G102" s="51" t="str">
        <f t="shared" si="15"/>
        <v/>
      </c>
      <c r="H102" s="51" t="str">
        <f t="shared" si="16"/>
        <v/>
      </c>
      <c r="I102" s="50" t="str">
        <f t="shared" si="20"/>
        <v/>
      </c>
      <c r="J102" s="30">
        <f>IF(AND(A102="",COUNTA(B102)=0),IF(COUNTA(A103:$A$119)+COUNTA(B103:$B$119)&gt;0,1,0),IF(OR(A102="",COUNTA(B102)=0,NOT(ISNUMBER(B102)),B102&lt;0,COUNTIF($A$20:$A$119,A102)&gt;1),1,0))</f>
        <v>0</v>
      </c>
    </row>
    <row r="103" spans="1:10">
      <c r="A103" s="47"/>
      <c r="B103" s="48"/>
      <c r="C103" s="49" t="str">
        <f t="shared" si="14"/>
        <v/>
      </c>
      <c r="D103" s="50" t="str">
        <f t="shared" si="17"/>
        <v/>
      </c>
      <c r="E103" s="51" t="str">
        <f t="shared" si="18"/>
        <v/>
      </c>
      <c r="F103" s="51" t="str">
        <f t="shared" si="19"/>
        <v/>
      </c>
      <c r="G103" s="51" t="str">
        <f t="shared" si="15"/>
        <v/>
      </c>
      <c r="H103" s="51" t="str">
        <f t="shared" si="16"/>
        <v/>
      </c>
      <c r="I103" s="50" t="str">
        <f t="shared" si="20"/>
        <v/>
      </c>
      <c r="J103" s="30">
        <f>IF(AND(A103="",COUNTA(B103)=0),IF(COUNTA(A104:$A$119)+COUNTA(B104:$B$119)&gt;0,1,0),IF(OR(A103="",COUNTA(B103)=0,NOT(ISNUMBER(B103)),B103&lt;0,COUNTIF($A$20:$A$119,A103)&gt;1),1,0))</f>
        <v>0</v>
      </c>
    </row>
    <row r="104" spans="1:10">
      <c r="A104" s="47"/>
      <c r="B104" s="48"/>
      <c r="C104" s="49" t="str">
        <f t="shared" si="14"/>
        <v/>
      </c>
      <c r="D104" s="50" t="str">
        <f t="shared" si="17"/>
        <v/>
      </c>
      <c r="E104" s="51" t="str">
        <f t="shared" si="18"/>
        <v/>
      </c>
      <c r="F104" s="51" t="str">
        <f t="shared" si="19"/>
        <v/>
      </c>
      <c r="G104" s="51" t="str">
        <f t="shared" si="15"/>
        <v/>
      </c>
      <c r="H104" s="51" t="str">
        <f t="shared" si="16"/>
        <v/>
      </c>
      <c r="I104" s="50" t="str">
        <f t="shared" si="20"/>
        <v/>
      </c>
      <c r="J104" s="30">
        <f>IF(AND(A104="",COUNTA(B104)=0),IF(COUNTA(A105:$A$119)+COUNTA(B105:$B$119)&gt;0,1,0),IF(OR(A104="",COUNTA(B104)=0,NOT(ISNUMBER(B104)),B104&lt;0,COUNTIF($A$20:$A$119,A104)&gt;1),1,0))</f>
        <v>0</v>
      </c>
    </row>
    <row r="105" spans="1:10">
      <c r="A105" s="47"/>
      <c r="B105" s="48"/>
      <c r="C105" s="49" t="str">
        <f t="shared" si="14"/>
        <v/>
      </c>
      <c r="D105" s="50" t="str">
        <f t="shared" si="17"/>
        <v/>
      </c>
      <c r="E105" s="51" t="str">
        <f t="shared" si="18"/>
        <v/>
      </c>
      <c r="F105" s="51" t="str">
        <f t="shared" si="19"/>
        <v/>
      </c>
      <c r="G105" s="51" t="str">
        <f t="shared" si="15"/>
        <v/>
      </c>
      <c r="H105" s="51" t="str">
        <f t="shared" si="16"/>
        <v/>
      </c>
      <c r="I105" s="50" t="str">
        <f t="shared" si="20"/>
        <v/>
      </c>
      <c r="J105" s="30">
        <f>IF(AND(A105="",COUNTA(B105)=0),IF(COUNTA(A106:$A$119)+COUNTA(B106:$B$119)&gt;0,1,0),IF(OR(A105="",COUNTA(B105)=0,NOT(ISNUMBER(B105)),B105&lt;0,COUNTIF($A$20:$A$119,A105)&gt;1),1,0))</f>
        <v>0</v>
      </c>
    </row>
    <row r="106" spans="1:10">
      <c r="A106" s="47"/>
      <c r="B106" s="48"/>
      <c r="C106" s="49" t="str">
        <f t="shared" si="14"/>
        <v/>
      </c>
      <c r="D106" s="50" t="str">
        <f t="shared" si="17"/>
        <v/>
      </c>
      <c r="E106" s="51" t="str">
        <f t="shared" si="18"/>
        <v/>
      </c>
      <c r="F106" s="51" t="str">
        <f t="shared" si="19"/>
        <v/>
      </c>
      <c r="G106" s="51" t="str">
        <f t="shared" si="15"/>
        <v/>
      </c>
      <c r="H106" s="51" t="str">
        <f t="shared" si="16"/>
        <v/>
      </c>
      <c r="I106" s="50" t="str">
        <f t="shared" si="20"/>
        <v/>
      </c>
      <c r="J106" s="30">
        <f>IF(AND(A106="",COUNTA(B106)=0),IF(COUNTA(A107:$A$119)+COUNTA(B107:$B$119)&gt;0,1,0),IF(OR(A106="",COUNTA(B106)=0,NOT(ISNUMBER(B106)),B106&lt;0,COUNTIF($A$20:$A$119,A106)&gt;1),1,0))</f>
        <v>0</v>
      </c>
    </row>
    <row r="107" spans="1:10">
      <c r="A107" s="47"/>
      <c r="B107" s="48"/>
      <c r="C107" s="49" t="str">
        <f t="shared" si="14"/>
        <v/>
      </c>
      <c r="D107" s="50" t="str">
        <f t="shared" si="17"/>
        <v/>
      </c>
      <c r="E107" s="51" t="str">
        <f t="shared" si="18"/>
        <v/>
      </c>
      <c r="F107" s="51" t="str">
        <f t="shared" si="19"/>
        <v/>
      </c>
      <c r="G107" s="51" t="str">
        <f t="shared" si="15"/>
        <v/>
      </c>
      <c r="H107" s="51" t="str">
        <f t="shared" si="16"/>
        <v/>
      </c>
      <c r="I107" s="50" t="str">
        <f t="shared" si="20"/>
        <v/>
      </c>
      <c r="J107" s="30">
        <f>IF(AND(A107="",COUNTA(B107)=0),IF(COUNTA(A108:$A$119)+COUNTA(B108:$B$119)&gt;0,1,0),IF(OR(A107="",COUNTA(B107)=0,NOT(ISNUMBER(B107)),B107&lt;0,COUNTIF($A$20:$A$119,A107)&gt;1),1,0))</f>
        <v>0</v>
      </c>
    </row>
    <row r="108" spans="1:10">
      <c r="A108" s="47"/>
      <c r="B108" s="48"/>
      <c r="C108" s="49" t="str">
        <f t="shared" si="14"/>
        <v/>
      </c>
      <c r="D108" s="50" t="str">
        <f t="shared" si="17"/>
        <v/>
      </c>
      <c r="E108" s="51" t="str">
        <f t="shared" si="18"/>
        <v/>
      </c>
      <c r="F108" s="51" t="str">
        <f t="shared" si="19"/>
        <v/>
      </c>
      <c r="G108" s="51" t="str">
        <f t="shared" si="15"/>
        <v/>
      </c>
      <c r="H108" s="51" t="str">
        <f t="shared" si="16"/>
        <v/>
      </c>
      <c r="I108" s="50" t="str">
        <f t="shared" si="20"/>
        <v/>
      </c>
      <c r="J108" s="30">
        <f>IF(AND(A108="",COUNTA(B108)=0),IF(COUNTA(A109:$A$119)+COUNTA(B109:$B$119)&gt;0,1,0),IF(OR(A108="",COUNTA(B108)=0,NOT(ISNUMBER(B108)),B108&lt;0,COUNTIF($A$20:$A$119,A108)&gt;1),1,0))</f>
        <v>0</v>
      </c>
    </row>
    <row r="109" spans="1:10">
      <c r="A109" s="47"/>
      <c r="B109" s="48"/>
      <c r="C109" s="49" t="str">
        <f t="shared" si="14"/>
        <v/>
      </c>
      <c r="D109" s="50" t="str">
        <f t="shared" si="17"/>
        <v/>
      </c>
      <c r="E109" s="51" t="str">
        <f t="shared" si="18"/>
        <v/>
      </c>
      <c r="F109" s="51" t="str">
        <f t="shared" si="19"/>
        <v/>
      </c>
      <c r="G109" s="51" t="str">
        <f t="shared" si="15"/>
        <v/>
      </c>
      <c r="H109" s="51" t="str">
        <f t="shared" si="16"/>
        <v/>
      </c>
      <c r="I109" s="50" t="str">
        <f t="shared" si="20"/>
        <v/>
      </c>
      <c r="J109" s="30">
        <f>IF(AND(A109="",COUNTA(B109)=0),IF(COUNTA(A110:$A$119)+COUNTA(B110:$B$119)&gt;0,1,0),IF(OR(A109="",COUNTA(B109)=0,NOT(ISNUMBER(B109)),B109&lt;0,COUNTIF($A$20:$A$119,A109)&gt;1),1,0))</f>
        <v>0</v>
      </c>
    </row>
    <row r="110" spans="1:10">
      <c r="A110" s="47"/>
      <c r="B110" s="48"/>
      <c r="C110" s="49" t="str">
        <f t="shared" si="14"/>
        <v/>
      </c>
      <c r="D110" s="50" t="str">
        <f t="shared" si="17"/>
        <v/>
      </c>
      <c r="E110" s="51" t="str">
        <f t="shared" si="18"/>
        <v/>
      </c>
      <c r="F110" s="51" t="str">
        <f t="shared" si="19"/>
        <v/>
      </c>
      <c r="G110" s="51" t="str">
        <f t="shared" si="15"/>
        <v/>
      </c>
      <c r="H110" s="51" t="str">
        <f t="shared" si="16"/>
        <v/>
      </c>
      <c r="I110" s="50" t="str">
        <f t="shared" si="20"/>
        <v/>
      </c>
      <c r="J110" s="30">
        <f>IF(AND(A110="",COUNTA(B110)=0),IF(COUNTA(A111:$A$119)+COUNTA(B111:$B$119)&gt;0,1,0),IF(OR(A110="",COUNTA(B110)=0,NOT(ISNUMBER(B110)),B110&lt;0,COUNTIF($A$20:$A$119,A110)&gt;1),1,0))</f>
        <v>0</v>
      </c>
    </row>
    <row r="111" spans="1:10">
      <c r="A111" s="47"/>
      <c r="B111" s="48"/>
      <c r="C111" s="49" t="str">
        <f t="shared" si="14"/>
        <v/>
      </c>
      <c r="D111" s="50" t="str">
        <f t="shared" si="17"/>
        <v/>
      </c>
      <c r="E111" s="51" t="str">
        <f t="shared" si="18"/>
        <v/>
      </c>
      <c r="F111" s="51" t="str">
        <f t="shared" si="19"/>
        <v/>
      </c>
      <c r="G111" s="51" t="str">
        <f t="shared" si="15"/>
        <v/>
      </c>
      <c r="H111" s="51" t="str">
        <f t="shared" si="16"/>
        <v/>
      </c>
      <c r="I111" s="50" t="str">
        <f t="shared" si="20"/>
        <v/>
      </c>
      <c r="J111" s="30">
        <f>IF(AND(A111="",COUNTA(B111)=0),IF(COUNTA(A112:$A$119)+COUNTA(B112:$B$119)&gt;0,1,0),IF(OR(A111="",COUNTA(B111)=0,NOT(ISNUMBER(B111)),B111&lt;0,COUNTIF($A$20:$A$119,A111)&gt;1),1,0))</f>
        <v>0</v>
      </c>
    </row>
    <row r="112" spans="1:10">
      <c r="A112" s="47"/>
      <c r="B112" s="48"/>
      <c r="C112" s="49" t="str">
        <f t="shared" si="14"/>
        <v/>
      </c>
      <c r="D112" s="50" t="str">
        <f t="shared" si="17"/>
        <v/>
      </c>
      <c r="E112" s="51" t="str">
        <f t="shared" si="18"/>
        <v/>
      </c>
      <c r="F112" s="51" t="str">
        <f t="shared" si="19"/>
        <v/>
      </c>
      <c r="G112" s="51" t="str">
        <f t="shared" si="15"/>
        <v/>
      </c>
      <c r="H112" s="51" t="str">
        <f t="shared" si="16"/>
        <v/>
      </c>
      <c r="I112" s="50" t="str">
        <f t="shared" si="20"/>
        <v/>
      </c>
      <c r="J112" s="30">
        <f>IF(AND(A112="",COUNTA(B112)=0),IF(COUNTA(A113:$A$119)+COUNTA(B113:$B$119)&gt;0,1,0),IF(OR(A112="",COUNTA(B112)=0,NOT(ISNUMBER(B112)),B112&lt;0,COUNTIF($A$20:$A$119,A112)&gt;1),1,0))</f>
        <v>0</v>
      </c>
    </row>
    <row r="113" spans="1:10">
      <c r="A113" s="47"/>
      <c r="B113" s="48"/>
      <c r="C113" s="49" t="str">
        <f t="shared" si="14"/>
        <v/>
      </c>
      <c r="D113" s="50" t="str">
        <f t="shared" si="17"/>
        <v/>
      </c>
      <c r="E113" s="51" t="str">
        <f t="shared" si="18"/>
        <v/>
      </c>
      <c r="F113" s="51" t="str">
        <f t="shared" si="19"/>
        <v/>
      </c>
      <c r="G113" s="51" t="str">
        <f t="shared" si="15"/>
        <v/>
      </c>
      <c r="H113" s="51" t="str">
        <f t="shared" si="16"/>
        <v/>
      </c>
      <c r="I113" s="50" t="str">
        <f t="shared" si="20"/>
        <v/>
      </c>
      <c r="J113" s="30">
        <f>IF(AND(A113="",COUNTA(B113)=0),IF(COUNTA(A114:$A$119)+COUNTA(B114:$B$119)&gt;0,1,0),IF(OR(A113="",COUNTA(B113)=0,NOT(ISNUMBER(B113)),B113&lt;0,COUNTIF($A$20:$A$119,A113)&gt;1),1,0))</f>
        <v>0</v>
      </c>
    </row>
    <row r="114" spans="1:10">
      <c r="A114" s="47"/>
      <c r="B114" s="48"/>
      <c r="C114" s="49" t="str">
        <f t="shared" si="14"/>
        <v/>
      </c>
      <c r="D114" s="50" t="str">
        <f t="shared" si="17"/>
        <v/>
      </c>
      <c r="E114" s="51" t="str">
        <f t="shared" si="18"/>
        <v/>
      </c>
      <c r="F114" s="51" t="str">
        <f t="shared" si="19"/>
        <v/>
      </c>
      <c r="G114" s="51" t="str">
        <f t="shared" si="15"/>
        <v/>
      </c>
      <c r="H114" s="51" t="str">
        <f t="shared" si="16"/>
        <v/>
      </c>
      <c r="I114" s="50" t="str">
        <f t="shared" si="20"/>
        <v/>
      </c>
      <c r="J114" s="30">
        <f>IF(AND(A114="",COUNTA(B114)=0),IF(COUNTA(A115:$A$119)+COUNTA(B115:$B$119)&gt;0,1,0),IF(OR(A114="",COUNTA(B114)=0,NOT(ISNUMBER(B114)),B114&lt;0,COUNTIF($A$20:$A$119,A114)&gt;1),1,0))</f>
        <v>0</v>
      </c>
    </row>
    <row r="115" spans="1:10">
      <c r="A115" s="47"/>
      <c r="B115" s="48"/>
      <c r="C115" s="49" t="str">
        <f t="shared" si="14"/>
        <v/>
      </c>
      <c r="D115" s="50" t="str">
        <f t="shared" si="17"/>
        <v/>
      </c>
      <c r="E115" s="51" t="str">
        <f t="shared" si="18"/>
        <v/>
      </c>
      <c r="F115" s="51" t="str">
        <f t="shared" si="19"/>
        <v/>
      </c>
      <c r="G115" s="51" t="str">
        <f t="shared" si="15"/>
        <v/>
      </c>
      <c r="H115" s="51" t="str">
        <f t="shared" si="16"/>
        <v/>
      </c>
      <c r="I115" s="50" t="str">
        <f t="shared" si="20"/>
        <v/>
      </c>
      <c r="J115" s="30">
        <f>IF(AND(A115="",COUNTA(B115)=0),IF(COUNTA(A116:$A$119)+COUNTA(B116:$B$119)&gt;0,1,0),IF(OR(A115="",COUNTA(B115)=0,NOT(ISNUMBER(B115)),B115&lt;0,COUNTIF($A$20:$A$119,A115)&gt;1),1,0))</f>
        <v>0</v>
      </c>
    </row>
    <row r="116" spans="1:10">
      <c r="A116" s="47"/>
      <c r="B116" s="48"/>
      <c r="C116" s="49" t="str">
        <f t="shared" ref="C116:C147" si="21">IF(OR(LEFT($A$13,2)&lt;&gt;"OK",COUNTA(B116)=0),"",IF(B116&gt;0,"Sí","No"))</f>
        <v/>
      </c>
      <c r="D116" s="50" t="str">
        <f t="shared" si="17"/>
        <v/>
      </c>
      <c r="E116" s="51" t="str">
        <f t="shared" si="18"/>
        <v/>
      </c>
      <c r="F116" s="51" t="str">
        <f t="shared" si="19"/>
        <v/>
      </c>
      <c r="G116" s="51" t="str">
        <f t="shared" ref="G116:G147" si="22">IF(OR(LEFT($A$13,2)&lt;&gt;"OK",COUNTA(B116)=0),"",IF(AND(COUNT(E116)&gt;0,COUNT(F116)&gt;0),E116/F116,""))</f>
        <v/>
      </c>
      <c r="H116" s="51" t="str">
        <f t="shared" ref="H116:H147" si="23">IF(OR(LEFT($A$13,2)&lt;&gt;"OK",COUNTA(B116)=0),"",IF(COUNT(G116)=0,"",(1-$B$6/2)*G116))</f>
        <v/>
      </c>
      <c r="I116" s="50" t="str">
        <f t="shared" si="20"/>
        <v/>
      </c>
      <c r="J116" s="30">
        <f>IF(AND(A116="",COUNTA(B116)=0),IF(COUNTA(A117:$A$119)+COUNTA(B117:$B$119)&gt;0,1,0),IF(OR(A116="",COUNTA(B116)=0,NOT(ISNUMBER(B116)),B116&lt;0,COUNTIF($A$20:$A$119,A116)&gt;1),1,0))</f>
        <v>0</v>
      </c>
    </row>
    <row r="117" spans="1:10">
      <c r="A117" s="47"/>
      <c r="B117" s="48"/>
      <c r="C117" s="49" t="str">
        <f t="shared" si="21"/>
        <v/>
      </c>
      <c r="D117" s="50" t="str">
        <f t="shared" si="17"/>
        <v/>
      </c>
      <c r="E117" s="51" t="str">
        <f t="shared" si="18"/>
        <v/>
      </c>
      <c r="F117" s="51" t="str">
        <f t="shared" si="19"/>
        <v/>
      </c>
      <c r="G117" s="51" t="str">
        <f t="shared" si="22"/>
        <v/>
      </c>
      <c r="H117" s="51" t="str">
        <f t="shared" si="23"/>
        <v/>
      </c>
      <c r="I117" s="50" t="str">
        <f t="shared" si="20"/>
        <v/>
      </c>
      <c r="J117" s="30">
        <f>IF(AND(A117="",COUNTA(B117)=0),IF(COUNTA(A118:$A$119)+COUNTA(B118:$B$119)&gt;0,1,0),IF(OR(A117="",COUNTA(B117)=0,NOT(ISNUMBER(B117)),B117&lt;0,COUNTIF($A$20:$A$119,A117)&gt;1),1,0))</f>
        <v>0</v>
      </c>
    </row>
    <row r="118" spans="1:10">
      <c r="A118" s="47"/>
      <c r="B118" s="48"/>
      <c r="C118" s="49" t="str">
        <f t="shared" si="21"/>
        <v/>
      </c>
      <c r="D118" s="50" t="str">
        <f t="shared" si="17"/>
        <v/>
      </c>
      <c r="E118" s="51" t="str">
        <f t="shared" si="18"/>
        <v/>
      </c>
      <c r="F118" s="51" t="str">
        <f t="shared" si="19"/>
        <v/>
      </c>
      <c r="G118" s="51" t="str">
        <f t="shared" si="22"/>
        <v/>
      </c>
      <c r="H118" s="51" t="str">
        <f t="shared" si="23"/>
        <v/>
      </c>
      <c r="I118" s="50" t="str">
        <f t="shared" si="20"/>
        <v/>
      </c>
      <c r="J118" s="30">
        <f>IF(AND(A118="",COUNTA(B118)=0),IF(COUNTA(A119:$A$119)+COUNTA(B119:$B$119)&gt;0,1,0),IF(OR(A118="",COUNTA(B118)=0,NOT(ISNUMBER(B118)),B118&lt;0,COUNTIF($A$20:$A$119,A118)&gt;1),1,0))</f>
        <v>0</v>
      </c>
    </row>
    <row r="119" spans="1:10">
      <c r="A119" s="47"/>
      <c r="B119" s="48"/>
      <c r="C119" s="49" t="str">
        <f t="shared" si="21"/>
        <v/>
      </c>
      <c r="D119" s="50" t="str">
        <f t="shared" si="17"/>
        <v/>
      </c>
      <c r="E119" s="51" t="str">
        <f t="shared" si="18"/>
        <v/>
      </c>
      <c r="F119" s="51" t="str">
        <f t="shared" si="19"/>
        <v/>
      </c>
      <c r="G119" s="51" t="str">
        <f t="shared" si="22"/>
        <v/>
      </c>
      <c r="H119" s="51" t="str">
        <f t="shared" si="23"/>
        <v/>
      </c>
      <c r="I119" s="50" t="str">
        <f t="shared" si="20"/>
        <v/>
      </c>
      <c r="J119" s="30">
        <f>IF(AND(A119="",COUNTA(B119)=0),0,IF(OR(A119="",COUNTA(B119)=0,NOT(ISNUMBER(B119)),B119&lt;0,COUNTIF($A$20:$A$119,A119)&gt;1),1,0))</f>
        <v>0</v>
      </c>
    </row>
  </sheetData>
  <sheetProtection algorithmName="SHA-512" hashValue="DKA/gbBvFKAr2u2onxO0zJgoH7DPCRJ1hzsx/HBQPv9SGT3t/zS/ipixW7fxx5h74NY8+6692uWoGRMHzRdTXg==" saltValue="tbRxvkVB3NZHWnvOVbJwwg==" spinCount="100000" sheet="1" objects="1" scenarios="1" formatCells="0" formatColumns="0" formatRows="0" insertColumns="0" sort="0" autoFilter="0" pivotTables="0"/>
  <mergeCells count="10">
    <mergeCell ref="A12:I12"/>
    <mergeCell ref="A13:I14"/>
    <mergeCell ref="K5:L7"/>
    <mergeCell ref="K8:L8"/>
    <mergeCell ref="A1:I2"/>
    <mergeCell ref="A3:I3"/>
    <mergeCell ref="A5:B5"/>
    <mergeCell ref="A9:B11"/>
    <mergeCell ref="D5:E5"/>
    <mergeCell ref="G5:I5"/>
  </mergeCells>
  <conditionalFormatting sqref="A20:B119">
    <cfRule type="expression" dxfId="6" priority="7">
      <formula>$J20=1</formula>
    </cfRule>
  </conditionalFormatting>
  <conditionalFormatting sqref="A13:I14">
    <cfRule type="expression" dxfId="5" priority="4">
      <formula>LEFT($A$13,2)="OK"</formula>
    </cfRule>
    <cfRule type="expression" dxfId="4" priority="5">
      <formula>LEFT($A$13,7)="REVISAR"</formula>
    </cfRule>
    <cfRule type="expression" dxfId="3" priority="6">
      <formula>LEFT($A$13,5)="FALTA"</formula>
    </cfRule>
  </conditionalFormatting>
  <conditionalFormatting sqref="B6">
    <cfRule type="expression" dxfId="2" priority="8">
      <formula>OR(NOT(ISNUMBER(B6)),B6&lt;=0,B6&gt;1)</formula>
    </cfRule>
  </conditionalFormatting>
  <conditionalFormatting sqref="B20:B119">
    <cfRule type="expression" dxfId="1" priority="1">
      <formula>B20&lt;0</formula>
    </cfRule>
  </conditionalFormatting>
  <conditionalFormatting sqref="C20:C119">
    <cfRule type="expression" dxfId="0" priority="9">
      <formula>C20="Sí"</formula>
    </cfRule>
  </conditionalFormatting>
  <dataValidations count="2">
    <dataValidation type="decimal" showErrorMessage="1" errorTitle="Alfa no válido" error="Ingresa un número mayor que 0 y menor o igual que 1." sqref="B6" xr:uid="{00000000-0002-0000-0200-000000000000}">
      <formula1>0.000001</formula1>
      <formula2>1</formula2>
    </dataValidation>
    <dataValidation type="decimal" operator="greaterThanOrEqual" allowBlank="1" showErrorMessage="1" errorTitle="Demanda no válida" error="Ingresa un número igual o mayor que 0. Usa 0 cuando no exista demanda." sqref="B20:B119" xr:uid="{00000000-0002-0000-0200-000001000000}">
      <formula1>0</formula1>
    </dataValidation>
  </dataValidations>
  <hyperlinks>
    <hyperlink ref="K8" r:id="rId1" xr:uid="{7BB479B1-E8B9-44BD-A499-095CF0AE5C86}"/>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1_Instrucciones</vt:lpstr>
      <vt:lpstr>2_Glosario</vt:lpstr>
      <vt:lpstr>3_Croston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Jairo Gelvez</cp:lastModifiedBy>
  <dcterms:modified xsi:type="dcterms:W3CDTF">2026-09-22T02:46:31Z</dcterms:modified>
</cp:coreProperties>
</file>