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16DADE9-330E-4602-823A-37A371C25D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Gabor-Grang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3" l="1"/>
  <c r="E20" i="3"/>
  <c r="I19" i="3"/>
  <c r="G19" i="3"/>
  <c r="H19" i="3" s="1"/>
  <c r="F19" i="3"/>
  <c r="E19" i="3"/>
  <c r="I18" i="3"/>
  <c r="E18" i="3"/>
  <c r="G18" i="3" s="1"/>
  <c r="I17" i="3"/>
  <c r="E17" i="3"/>
  <c r="I16" i="3"/>
  <c r="E16" i="3"/>
  <c r="I15" i="3"/>
  <c r="F15" i="3"/>
  <c r="E15" i="3"/>
  <c r="I14" i="3"/>
  <c r="E14" i="3"/>
  <c r="G14" i="3" s="1"/>
  <c r="H14" i="3" s="1"/>
  <c r="I13" i="3"/>
  <c r="E13" i="3"/>
  <c r="G13" i="3" s="1"/>
  <c r="I12" i="3"/>
  <c r="K11" i="3" s="1"/>
  <c r="G12" i="3"/>
  <c r="H12" i="3" s="1"/>
  <c r="F12" i="3"/>
  <c r="E12" i="3"/>
  <c r="I11" i="3"/>
  <c r="E11" i="3"/>
  <c r="F11" i="3" s="1"/>
  <c r="K4" i="3" l="1"/>
  <c r="K5" i="3"/>
  <c r="F16" i="3"/>
  <c r="H18" i="3"/>
  <c r="F20" i="3"/>
  <c r="F18" i="3"/>
  <c r="G11" i="3"/>
  <c r="H13" i="3"/>
  <c r="H11" i="3"/>
  <c r="G16" i="3"/>
  <c r="H16" i="3" s="1"/>
  <c r="F17" i="3"/>
  <c r="G17" i="3"/>
  <c r="H17" i="3" s="1"/>
  <c r="F14" i="3"/>
  <c r="G15" i="3"/>
  <c r="H15" i="3" s="1"/>
  <c r="F13" i="3"/>
  <c r="K6" i="3" s="1"/>
  <c r="G20" i="3"/>
  <c r="H20" i="3" s="1"/>
  <c r="K9" i="3" l="1"/>
  <c r="K8" i="3"/>
  <c r="K7" i="3"/>
</calcChain>
</file>

<file path=xl/sharedStrings.xml><?xml version="1.0" encoding="utf-8"?>
<sst xmlns="http://schemas.openxmlformats.org/spreadsheetml/2006/main" count="157" uniqueCount="140">
  <si>
    <t>Plantilla Gabor-Granger | Instrucciones</t>
  </si>
  <si>
    <t>Uso básico-intermedio para evaluar intención de compra, índice de ingresos y contribución por nivel de precio.</t>
  </si>
  <si>
    <t>1. Antes de empezar</t>
  </si>
  <si>
    <t>La plantilla incluye un ejemplo completo con una tienda que evalúa una presentación premium de café.</t>
  </si>
  <si>
    <t>No crees hojas nuevas. Para reutilizar el archivo, sustituye los datos del ejemplo por los datos de tu propio estudio.</t>
  </si>
  <si>
    <t>La plantilla trabaja con datos resumidos por precio: precio evaluado, personas evaluadas y personas que comprarían.</t>
  </si>
  <si>
    <t>Los resultados son una ayuda para comparar escenarios. No representan una predicción exacta de ventas ni determinan por sí solos el precio final.</t>
  </si>
  <si>
    <t>2. Cómo usar la plantilla</t>
  </si>
  <si>
    <t>Paso 1</t>
  </si>
  <si>
    <t>Ve a la hoja 3_Gabor-Granger.</t>
  </si>
  <si>
    <t>Paso 2</t>
  </si>
  <si>
    <t>Reemplaza Producto/servicio, Moneda, Costo variable unitario y Segmento/cliente objetivo.</t>
  </si>
  <si>
    <t>Paso 3</t>
  </si>
  <si>
    <t>En la tabla, borra únicamente los datos de ejemplo de las columnas Precio, Personas evaluadas y Personas que comprarían.</t>
  </si>
  <si>
    <t>Paso 4</t>
  </si>
  <si>
    <t>Ingresa tus propios niveles de precio. Puedes usar hasta 10 niveles; si utilizas menos, deja las filas restantes vacías.</t>
  </si>
  <si>
    <t>Paso 5</t>
  </si>
  <si>
    <t>No escribas sobre las columnas calculadas ni sobre Estado. La intención de compra, índice de ingresos, margen unitario e índice de contribución se calculan automáticamente.</t>
  </si>
  <si>
    <t>Paso 6</t>
  </si>
  <si>
    <t>Revisa la columna Estado y la Lectura rápida. No tomes decisiones mientras aparezca REVISAR, FALTA INFORMACIÓN o FALTA COSTO.</t>
  </si>
  <si>
    <t>Paso 7</t>
  </si>
  <si>
    <t>Cuando el estado sea OK, usa los resultados y gráficos para comparar escenarios; después contrástalos con costos, competencia, posicionamiento y comportamiento real de compra.</t>
  </si>
  <si>
    <t>3. Qué celdas puedes editar</t>
  </si>
  <si>
    <t>Azul claro</t>
  </si>
  <si>
    <t>Celdas de entrada. Puedes modificar su contenido. El campo Moneda funciona como etiqueta; los valores numéricos no dependen de un símbolo fijo.</t>
  </si>
  <si>
    <t>Blanco / gris claro</t>
  </si>
  <si>
    <t>Celdas calculadas o informativas. Evita sobrescribir fórmulas.</t>
  </si>
  <si>
    <t>Datos de ejemplo</t>
  </si>
  <si>
    <t>En 3_Gabor-Granger, reemplaza la configuración y los valores de Precio, Personas evaluadas y Personas que comprarían.</t>
  </si>
  <si>
    <t>4. Cómo interpretar los resultados</t>
  </si>
  <si>
    <t>Intención de compra</t>
  </si>
  <si>
    <t>Porcentaje de participantes que indicaría compra en cada nivel de precio.</t>
  </si>
  <si>
    <t>Índice de ingresos</t>
  </si>
  <si>
    <t>Precio × proporción de intención de compra. Sirve para comparar escenarios; no son ingresos reales.</t>
  </si>
  <si>
    <t>Margen unitario</t>
  </si>
  <si>
    <t>Precio − costo variable unitario.</t>
  </si>
  <si>
    <t>Índice de contribución</t>
  </si>
  <si>
    <t>Margen unitario × proporción de intención de compra. Ayuda a comparar aceptación y margen en una sola referencia.</t>
  </si>
  <si>
    <t>Lectura recomendada</t>
  </si>
  <si>
    <t>No elijas un precio solo porque tenga la mayor aceptación o el mayor índice. Un margen unitario negativo indica que el precio está por debajo del costo variable; revisa ese escenario antes de decidir.</t>
  </si>
  <si>
    <t>5. Controles para evitar errores</t>
  </si>
  <si>
    <t>• REVISAR: hay un dato inválido (texto en campos numéricos, precio duplicado, valor negativo, conteos no enteros o compradores mayores que evaluados).</t>
  </si>
  <si>
    <t>• FALTA INFORMACIÓN: una fila está parcialmente diligenciada o no existen datos válidos suficientes para calcular.</t>
  </si>
  <si>
    <t>• FALTA COSTO: los cálculos de aceptación e ingreso pueden existir, pero falta un costo variable válido para calcular margen y contribución.</t>
  </si>
  <si>
    <t>• Excel puede bloquear entradas inválidas al escribir manualmente; al pegar datos, revisa siempre la columna Estado porque algunas versiones permiten saltar validaciones.</t>
  </si>
  <si>
    <t>• Mantén constante el producto o servicio y no insertes filas dentro de la tabla operativa. Si necesitas más de 10 niveles de precio, esta versión básica-intermedia se queda corta.</t>
  </si>
  <si>
    <t>6. Limitaciones de la herramienta</t>
  </si>
  <si>
    <t>Esta plantilla compara hasta 10 niveles de precio con datos resumidos. No sustituye una estimación estadística de demanda, un estudio conjoint ni una prueba de compra real.</t>
  </si>
  <si>
    <t>https://academic.oup.com/jrsssc/article/10/3/170/6872867</t>
  </si>
  <si>
    <t>Los índices de ingresos y contribución son referencias relativas basadas en intención declarada; no son proyecciones de ventas, facturación ni utilidad real.</t>
  </si>
  <si>
    <t>https://www.tandfonline.com/doi/abs/10.1080/00218499.1964.12519754</t>
  </si>
  <si>
    <t>7. Referencias metodológicas</t>
  </si>
  <si>
    <t>https://www.qualtrics.com/es/support/common-use-case/xm-solutions/pricing-study-gabor-granger/</t>
  </si>
  <si>
    <t>Gabor &amp; Granger — On the Price Consciousness of Consumers | https://academic.oup.com/jrsssc/article/10/3/170/6872867</t>
  </si>
  <si>
    <t>Gabor &amp; Granger — Price Sensitivity of the Consumer | https://www.tandfonline.com/doi/abs/10.1080/00218499.1964.12519754</t>
  </si>
  <si>
    <t>Qualtrics — Pricing Study (Gabor-Granger) | https://www.qualtrics.com/es/support/common-use-case/xm-solutions/pricing-study-gabor-granger/</t>
  </si>
  <si>
    <t>Glosario | Método Gabor-Granger</t>
  </si>
  <si>
    <t>Términos utilizados en la plantilla y cómo deben interpretarse.</t>
  </si>
  <si>
    <t>Término</t>
  </si>
  <si>
    <t>Definición</t>
  </si>
  <si>
    <t>Cómo se usa en la plantilla</t>
  </si>
  <si>
    <t>Método Gabor-Granger</t>
  </si>
  <si>
    <t>Técnica de investigación de precios que evalúa cómo cambia la intención declarada de compra ante diferentes niveles de precio.</t>
  </si>
  <si>
    <t>Base conceptual de toda la plantilla.</t>
  </si>
  <si>
    <t>Producto/servicio</t>
  </si>
  <si>
    <t>Oferta concreta que se mantiene constante durante el estudio.</t>
  </si>
  <si>
    <t>Se identifica en la configuración de la hoja 3.</t>
  </si>
  <si>
    <t>Segmento / cliente objetivo</t>
  </si>
  <si>
    <t>Grupo de personas al que realmente se dirige la oferta.</t>
  </si>
  <si>
    <t>Ayuda a recordar a quién deben representar los participantes.</t>
  </si>
  <si>
    <t>Nivel de precio</t>
  </si>
  <si>
    <t>Uno de los precios específicos que se evalúan.</t>
  </si>
  <si>
    <t>Cada fila de la tabla representa un nivel de precio.</t>
  </si>
  <si>
    <t>Personas evaluadas</t>
  </si>
  <si>
    <t>Número de participantes que respondieron frente a un nivel de precio.</t>
  </si>
  <si>
    <t>Dato de entrada.</t>
  </si>
  <si>
    <t>Personas que comprarían</t>
  </si>
  <si>
    <t>Participantes que declararon intención de compra en ese precio.</t>
  </si>
  <si>
    <t>Dato de entrada. No debe superar a Personas evaluadas.</t>
  </si>
  <si>
    <t>Porcentaje de participantes que comprarían al precio evaluado.</t>
  </si>
  <si>
    <t>Personas que comprarían ÷ Personas evaluadas.</t>
  </si>
  <si>
    <t>Proporción de intención de compra</t>
  </si>
  <si>
    <t>La intención de compra expresada en decimal; por ejemplo, 68 % = 0,68.</t>
  </si>
  <si>
    <t>Se utiliza internamente en los cálculos.</t>
  </si>
  <si>
    <t>Curva de intención de compra</t>
  </si>
  <si>
    <t>Gráfico que muestra cómo cambia la aceptación a medida que cambia el precio.</t>
  </si>
  <si>
    <t>Gráfico principal de la hoja 3.</t>
  </si>
  <si>
    <t>Precio × proporción de intención de compra.</t>
  </si>
  <si>
    <t>Compara escenarios de forma relativa; no representa ingresos reales.</t>
  </si>
  <si>
    <t>Costo variable unitario</t>
  </si>
  <si>
    <t>Costo que cambia por cada unidad vendida.</t>
  </si>
  <si>
    <t>Dato de configuración utilizado para calcular margen.</t>
  </si>
  <si>
    <t>Indica cuánto queda por unidad antes de costos fijos y otros gastos.</t>
  </si>
  <si>
    <t>Margen unitario × proporción de intención de compra.</t>
  </si>
  <si>
    <t>Compara el efecto conjunto de margen y aceptación.</t>
  </si>
  <si>
    <t>Muestra</t>
  </si>
  <si>
    <t>Conjunto de personas encuestadas.</t>
  </si>
  <si>
    <t>Debe representar razonablemente al cliente objetivo.</t>
  </si>
  <si>
    <t>Escenario</t>
  </si>
  <si>
    <t>Combinación de un precio y los resultados asociados a ese nivel.</t>
  </si>
  <si>
    <t>Permite comparar alternativas de precio.</t>
  </si>
  <si>
    <t>Lectura rápida</t>
  </si>
  <si>
    <t>Resumen automático de los mejores valores observados entre los precios ingresados.</t>
  </si>
  <si>
    <t>Ayuda a identificar qué escenarios revisar con mayor detalle.</t>
  </si>
  <si>
    <t>Estado de fila</t>
  </si>
  <si>
    <t>Control automático que verifica si los datos de una fila pueden utilizarse con seguridad.</t>
  </si>
  <si>
    <t>Puede mostrar OK, REVISAR, FALTA INFORMACIÓN o FALTA COSTO.</t>
  </si>
  <si>
    <t>OK</t>
  </si>
  <si>
    <t>Los datos de la fila cumplen los controles básicos de la plantilla.</t>
  </si>
  <si>
    <t>La fila puede entrar en los cálculos y resúmenes.</t>
  </si>
  <si>
    <t>REVISAR</t>
  </si>
  <si>
    <t>Existe un valor inválido o inconsistente que debe corregirse.</t>
  </si>
  <si>
    <t>La fila no debe utilizarse para decidir hasta corregir el dato.</t>
  </si>
  <si>
    <t>FALTA INFORMACIÓN / FALTA COSTO</t>
  </si>
  <si>
    <t>La fila está incompleta o falta un costo válido para los cálculos de margen.</t>
  </si>
  <si>
    <t>Completa los datos indicados antes de interpretar el resultado.</t>
  </si>
  <si>
    <t>Moneda</t>
  </si>
  <si>
    <t>Etiqueta que identifica la moneda usada en los precios y costos, por ejemplo USD, COP o MXN.</t>
  </si>
  <si>
    <t>No altera las fórmulas; ayuda a interpretar los importes ingresados.</t>
  </si>
  <si>
    <t>Método Gabor-Granger | Plantilla de análisis</t>
  </si>
  <si>
    <t>Reemplaza los datos de ejemplo en las celdas azul claro. No escribas sobre las columnas calculadas.</t>
  </si>
  <si>
    <t>Precio con mayor aceptación</t>
  </si>
  <si>
    <t>Configuración del estudio</t>
  </si>
  <si>
    <t>Mayor intención de compra</t>
  </si>
  <si>
    <t>Producto / servicio</t>
  </si>
  <si>
    <t>Café premium 500 g</t>
  </si>
  <si>
    <t>USD</t>
  </si>
  <si>
    <t>Precio con mayor índice de ingresos</t>
  </si>
  <si>
    <t>Clientes habituales de café premium</t>
  </si>
  <si>
    <t>Mayor índice de ingresos</t>
  </si>
  <si>
    <t>Ejemplo incluido: reemplaza Producto/servicio, Moneda, Costo variable y Segmento; luego sustituye los datos de Precio, Personas evaluadas y Personas que comprarían.</t>
  </si>
  <si>
    <t>Precio con mayor índice de contribución</t>
  </si>
  <si>
    <t>Mayor índice de contribución</t>
  </si>
  <si>
    <t>Nivel</t>
  </si>
  <si>
    <t>Precio</t>
  </si>
  <si>
    <t>Estado</t>
  </si>
  <si>
    <t>Usa estos valores para identificar escenarios que merecen revisión. No equivalen a una recomendación automática de precio.</t>
  </si>
  <si>
    <t>Estado de captura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</si>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</sst>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23">
    <font>
      <sz val="11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1"/>
      <color rgb="FF0B1F3A"/>
      <name val="Carlito"/>
    </font>
    <font>
      <sz val="11"/>
      <color rgb="FF1F2937"/>
      <name val="Carlito"/>
    </font>
    <font>
      <sz val="11"/>
      <color rgb="FF0B1F3A"/>
      <name val="Carlito"/>
    </font>
    <font>
      <sz val="11"/>
      <color rgb="FFFFFFFF"/>
      <name val="Carlito"/>
    </font>
    <font>
      <b/>
      <sz val="10"/>
      <color rgb="FF1F2937"/>
      <name val="Aptos"/>
      <family val="2"/>
    </font>
    <font>
      <sz val="10"/>
      <color rgb="FF1F2937"/>
      <name val="Aptos"/>
      <family val="2"/>
    </font>
    <font>
      <i/>
      <sz val="10"/>
      <color rgb="FF1F2937"/>
      <name val="Aptos"/>
      <family val="2"/>
    </font>
    <font>
      <b/>
      <sz val="18"/>
      <color rgb="FFFFFFFF"/>
      <name val="Aptos"/>
      <family val="2"/>
    </font>
    <font>
      <sz val="10"/>
      <color rgb="FFFFFFFF"/>
      <name val="Aptos"/>
      <family val="2"/>
    </font>
    <font>
      <b/>
      <sz val="11"/>
      <color rgb="FFFFFFFF"/>
      <name val="Aptos"/>
      <family val="2"/>
    </font>
    <font>
      <b/>
      <sz val="10"/>
      <color rgb="FFFFFFFF"/>
      <name val="Aptos"/>
      <family val="2"/>
    </font>
    <font>
      <b/>
      <sz val="16"/>
      <color rgb="FFFFFFFF"/>
      <name val="Aptos"/>
      <family val="2"/>
    </font>
    <font>
      <b/>
      <sz val="10"/>
      <color rgb="FF0B1F3A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32D4F"/>
      </patternFill>
    </fill>
    <fill>
      <patternFill patternType="solid">
        <fgColor rgb="FFFFFFFF"/>
      </patternFill>
    </fill>
    <fill>
      <patternFill patternType="solid">
        <fgColor rgb="FFF6F8FB"/>
      </patternFill>
    </fill>
    <fill>
      <patternFill patternType="solid">
        <fgColor rgb="FFEAF2F8"/>
      </patternFill>
    </fill>
    <fill>
      <patternFill patternType="solid">
        <fgColor rgb="FFF6F8FB"/>
      </patternFill>
    </fill>
    <fill>
      <patternFill patternType="solid">
        <fgColor rgb="FF0B1F3A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32D4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8FB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10" fillId="0" borderId="0" xfId="0" applyFont="1" applyAlignment="1">
      <alignment wrapText="1"/>
    </xf>
    <xf numFmtId="0" fontId="9" fillId="5" borderId="0" xfId="0" applyFont="1" applyFill="1" applyAlignment="1">
      <alignment wrapText="1"/>
    </xf>
    <xf numFmtId="0" fontId="9" fillId="5" borderId="0" xfId="0" applyFont="1" applyFill="1" applyAlignment="1">
      <alignment vertical="center" wrapText="1"/>
    </xf>
    <xf numFmtId="0" fontId="9" fillId="5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165" fontId="10" fillId="4" borderId="1" xfId="0" applyNumberFormat="1" applyFont="1" applyFill="1" applyBorder="1" applyAlignment="1">
      <alignment horizontal="center" wrapText="1"/>
    </xf>
    <xf numFmtId="2" fontId="10" fillId="4" borderId="1" xfId="0" applyNumberFormat="1" applyFont="1" applyFill="1" applyBorder="1" applyAlignment="1">
      <alignment horizontal="center" wrapText="1"/>
    </xf>
    <xf numFmtId="0" fontId="10" fillId="0" borderId="0" xfId="0" applyFont="1"/>
    <xf numFmtId="0" fontId="15" fillId="2" borderId="1" xfId="0" applyFont="1" applyFill="1" applyBorder="1" applyAlignment="1">
      <alignment horizontal="center" vertical="center" wrapText="1"/>
    </xf>
    <xf numFmtId="4" fontId="10" fillId="6" borderId="1" xfId="0" applyNumberFormat="1" applyFont="1" applyFill="1" applyBorder="1" applyAlignment="1">
      <alignment horizontal="center" wrapText="1"/>
    </xf>
    <xf numFmtId="4" fontId="10" fillId="4" borderId="1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15" fillId="8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3" fillId="3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10" fillId="6" borderId="0" xfId="0" applyFont="1" applyFill="1" applyAlignment="1">
      <alignment vertical="center" wrapText="1"/>
    </xf>
    <xf numFmtId="4" fontId="10" fillId="6" borderId="0" xfId="0" applyNumberFormat="1" applyFont="1" applyFill="1" applyAlignment="1">
      <alignment vertical="center" wrapText="1"/>
    </xf>
    <xf numFmtId="0" fontId="11" fillId="5" borderId="0" xfId="0" applyFont="1" applyFill="1" applyAlignment="1">
      <alignment wrapText="1"/>
    </xf>
    <xf numFmtId="0" fontId="16" fillId="2" borderId="0" xfId="0" applyFont="1" applyFill="1" applyAlignment="1">
      <alignment vertical="center" wrapText="1"/>
    </xf>
    <xf numFmtId="4" fontId="9" fillId="4" borderId="0" xfId="0" applyNumberFormat="1" applyFont="1" applyFill="1" applyAlignment="1">
      <alignment wrapText="1"/>
    </xf>
    <xf numFmtId="165" fontId="9" fillId="4" borderId="0" xfId="0" applyNumberFormat="1" applyFont="1" applyFill="1" applyAlignment="1">
      <alignment wrapText="1"/>
    </xf>
    <xf numFmtId="2" fontId="9" fillId="4" borderId="0" xfId="0" applyNumberFormat="1" applyFont="1" applyFill="1" applyAlignment="1">
      <alignment wrapText="1"/>
    </xf>
    <xf numFmtId="0" fontId="17" fillId="7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 wrapText="1"/>
    </xf>
    <xf numFmtId="0" fontId="0" fillId="10" borderId="0" xfId="0" applyFill="1"/>
    <xf numFmtId="0" fontId="2" fillId="11" borderId="0" xfId="0" applyFont="1" applyFill="1" applyAlignment="1">
      <alignment vertical="center" wrapText="1"/>
    </xf>
    <xf numFmtId="0" fontId="0" fillId="10" borderId="0" xfId="0" applyFill="1" applyAlignment="1">
      <alignment wrapText="1"/>
    </xf>
    <xf numFmtId="0" fontId="3" fillId="9" borderId="0" xfId="0" applyFont="1" applyFill="1" applyAlignment="1">
      <alignment vertical="center" wrapText="1"/>
    </xf>
    <xf numFmtId="0" fontId="4" fillId="12" borderId="0" xfId="0" applyFont="1" applyFill="1" applyAlignment="1">
      <alignment vertical="center" wrapText="1"/>
    </xf>
    <xf numFmtId="0" fontId="4" fillId="13" borderId="0" xfId="0" applyFont="1" applyFill="1" applyAlignment="1">
      <alignment vertical="center" wrapText="1"/>
    </xf>
    <xf numFmtId="0" fontId="5" fillId="14" borderId="0" xfId="0" applyFont="1" applyFill="1" applyAlignment="1">
      <alignment vertical="top" wrapText="1"/>
    </xf>
    <xf numFmtId="0" fontId="6" fillId="10" borderId="0" xfId="0" applyFont="1" applyFill="1" applyAlignment="1">
      <alignment vertical="top" wrapText="1"/>
    </xf>
    <xf numFmtId="0" fontId="5" fillId="14" borderId="0" xfId="0" applyFont="1" applyFill="1" applyAlignment="1">
      <alignment wrapText="1"/>
    </xf>
    <xf numFmtId="0" fontId="6" fillId="10" borderId="0" xfId="0" applyFont="1" applyFill="1" applyAlignment="1">
      <alignment wrapText="1"/>
    </xf>
    <xf numFmtId="0" fontId="6" fillId="12" borderId="0" xfId="0" applyFont="1" applyFill="1" applyAlignment="1">
      <alignment wrapText="1"/>
    </xf>
    <xf numFmtId="0" fontId="6" fillId="13" borderId="0" xfId="0" applyFont="1" applyFill="1" applyAlignment="1">
      <alignment wrapText="1"/>
    </xf>
    <xf numFmtId="0" fontId="0" fillId="10" borderId="0" xfId="0" applyFill="1" applyAlignment="1">
      <alignment wrapText="1"/>
    </xf>
    <xf numFmtId="0" fontId="5" fillId="14" borderId="0" xfId="0" applyFont="1" applyFill="1" applyAlignment="1">
      <alignment wrapText="1"/>
    </xf>
    <xf numFmtId="0" fontId="7" fillId="10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5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7" xfId="0" applyFont="1" applyFill="1" applyBorder="1" applyAlignment="1">
      <alignment horizontal="center" vertical="center" wrapText="1"/>
    </xf>
    <xf numFmtId="0" fontId="22" fillId="10" borderId="8" xfId="1" applyFont="1" applyFill="1" applyBorder="1" applyAlignment="1">
      <alignment horizontal="center" vertical="center"/>
    </xf>
    <xf numFmtId="0" fontId="22" fillId="10" borderId="9" xfId="1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8" fillId="11" borderId="0" xfId="0" applyFont="1" applyFill="1" applyAlignment="1">
      <alignment wrapText="1"/>
    </xf>
    <xf numFmtId="0" fontId="3" fillId="9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7">
    <dxf>
      <font>
        <b/>
        <color rgb="FF92400E"/>
      </font>
      <fill>
        <patternFill>
          <bgColor rgb="FFFFF4CC"/>
        </patternFill>
      </fill>
    </dxf>
    <dxf>
      <font>
        <b/>
        <color rgb="FF991B1B"/>
      </font>
      <fill>
        <patternFill>
          <bgColor rgb="FFFDE8E8"/>
        </patternFill>
      </fill>
    </dxf>
    <dxf>
      <font>
        <b/>
        <color rgb="FF166534"/>
      </font>
      <fill>
        <patternFill>
          <bgColor rgb="FFE8F5E9"/>
        </patternFill>
      </fill>
    </dxf>
    <dxf>
      <font>
        <b/>
        <color rgb="FF0B1F3A"/>
      </font>
      <fill>
        <patternFill>
          <bgColor rgb="FFD7E6F4"/>
        </patternFill>
      </fill>
    </dxf>
    <dxf>
      <font>
        <color rgb="FFB42318"/>
      </font>
      <fill>
        <patternFill>
          <bgColor rgb="FFFDECEC"/>
        </patternFill>
      </fill>
    </dxf>
    <dxf>
      <font>
        <b/>
        <color rgb="FF0B1F3A"/>
      </font>
      <fill>
        <patternFill>
          <bgColor rgb="FFD7E6F4"/>
        </patternFill>
      </fill>
    </dxf>
    <dxf>
      <font>
        <b/>
        <color rgb="FFB42318"/>
      </font>
      <fill>
        <patternFill>
          <bgColor rgb="FFFD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Intención de compra</c:v>
          </c:tx>
          <c:marker>
            <c:symbol val="none"/>
          </c:marker>
          <c:cat>
            <c:numRef>
              <c:f>'3_Gabor-Granger'!$B$11:$B$20</c:f>
              <c:numCache>
                <c:formatCode>#,##0.00</c:formatCode>
                <c:ptCount val="10"/>
                <c:pt idx="0">
                  <c:v>20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</c:numCache>
            </c:numRef>
          </c:cat>
          <c:val>
            <c:numRef>
              <c:f>'3_Gabor-Granger'!$E$11:$E$20</c:f>
              <c:numCache>
                <c:formatCode>0.0%</c:formatCode>
                <c:ptCount val="10"/>
                <c:pt idx="0">
                  <c:v>0.8</c:v>
                </c:pt>
                <c:pt idx="1">
                  <c:v>0.68</c:v>
                </c:pt>
                <c:pt idx="2">
                  <c:v>0.5</c:v>
                </c:pt>
                <c:pt idx="3">
                  <c:v>0.31</c:v>
                </c:pt>
                <c:pt idx="4">
                  <c:v>0.18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D88-4745-B4B5-1F0CB8516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0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Índice de ingresos</c:v>
          </c:tx>
          <c:invertIfNegative val="1"/>
          <c:cat>
            <c:numRef>
              <c:f>'3_Gabor-Granger'!$B$11:$B$20</c:f>
              <c:numCache>
                <c:formatCode>#,##0.00</c:formatCode>
                <c:ptCount val="10"/>
                <c:pt idx="0">
                  <c:v>20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</c:numCache>
            </c:numRef>
          </c:cat>
          <c:val>
            <c:numRef>
              <c:f>'3_Gabor-Granger'!$F$11:$F$20</c:f>
              <c:numCache>
                <c:formatCode>0.00</c:formatCode>
                <c:ptCount val="10"/>
                <c:pt idx="0">
                  <c:v>16</c:v>
                </c:pt>
                <c:pt idx="1">
                  <c:v>17</c:v>
                </c:pt>
                <c:pt idx="2">
                  <c:v>15</c:v>
                </c:pt>
                <c:pt idx="3">
                  <c:v>10.85</c:v>
                </c:pt>
                <c:pt idx="4">
                  <c:v>7.1999999999999993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38-4606-AFB1-57952E56A861}"/>
            </c:ext>
          </c:extLst>
        </c:ser>
        <c:ser>
          <c:idx val="1"/>
          <c:order val="1"/>
          <c:tx>
            <c:v>Índice de contribución</c:v>
          </c:tx>
          <c:invertIfNegative val="1"/>
          <c:cat>
            <c:numRef>
              <c:f>'3_Gabor-Granger'!$B$11:$B$20</c:f>
              <c:numCache>
                <c:formatCode>#,##0.00</c:formatCode>
                <c:ptCount val="10"/>
                <c:pt idx="0">
                  <c:v>20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</c:numCache>
            </c:numRef>
          </c:cat>
          <c:val>
            <c:numRef>
              <c:f>'3_Gabor-Granger'!$H$11:$H$20</c:f>
              <c:numCache>
                <c:formatCode>0.00</c:formatCode>
                <c:ptCount val="10"/>
                <c:pt idx="0">
                  <c:v>6.4</c:v>
                </c:pt>
                <c:pt idx="1">
                  <c:v>8.84</c:v>
                </c:pt>
                <c:pt idx="2">
                  <c:v>9</c:v>
                </c:pt>
                <c:pt idx="3">
                  <c:v>7.13</c:v>
                </c:pt>
                <c:pt idx="4">
                  <c:v>5.04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38-4606-AFB1-57952E56A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0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2097697</xdr:colOff>
      <xdr:row>2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61E1D2-3324-4008-B378-86B22BAC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34625" y="0"/>
          <a:ext cx="209769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2093887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908920-DF01-4F8A-AEE7-1EC87280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725" y="0"/>
          <a:ext cx="209769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28</xdr:row>
      <xdr:rowOff>0</xdr:rowOff>
    </xdr:from>
    <xdr:to>
      <xdr:col>13</xdr:col>
      <xdr:colOff>0</xdr:colOff>
      <xdr:row>43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activeCell="K13" sqref="K13"/>
    </sheetView>
  </sheetViews>
  <sheetFormatPr baseColWidth="10" defaultColWidth="8.796875" defaultRowHeight="13.8"/>
  <cols>
    <col min="1" max="1" width="22" style="26" customWidth="1"/>
    <col min="2" max="2" width="18" style="26" customWidth="1"/>
    <col min="3" max="6" width="14" style="26" customWidth="1"/>
    <col min="7" max="7" width="16.8984375" style="26" customWidth="1"/>
    <col min="8" max="8" width="14" style="26" customWidth="1"/>
    <col min="9" max="9" width="4.3984375" style="26" customWidth="1"/>
    <col min="10" max="10" width="31.5" style="26" customWidth="1"/>
    <col min="11" max="11" width="38.69921875" style="26" customWidth="1"/>
    <col min="12" max="16384" width="8.796875" style="26"/>
  </cols>
  <sheetData>
    <row r="1" spans="1:11" ht="20.85" customHeight="1">
      <c r="A1" s="25" t="s">
        <v>0</v>
      </c>
      <c r="B1" s="25"/>
      <c r="C1" s="25"/>
      <c r="D1" s="25"/>
      <c r="E1" s="25"/>
      <c r="F1" s="25"/>
      <c r="G1" s="25"/>
      <c r="H1" s="25"/>
    </row>
    <row r="2" spans="1:11" ht="20.85" customHeight="1">
      <c r="A2" s="25"/>
      <c r="B2" s="25"/>
      <c r="C2" s="25"/>
      <c r="D2" s="25"/>
      <c r="E2" s="25"/>
      <c r="F2" s="25"/>
      <c r="G2" s="25"/>
      <c r="H2" s="25"/>
    </row>
    <row r="3" spans="1:11">
      <c r="A3" s="27" t="s">
        <v>1</v>
      </c>
      <c r="B3" s="27"/>
      <c r="C3" s="27"/>
      <c r="D3" s="27"/>
      <c r="E3" s="27"/>
      <c r="F3" s="27"/>
      <c r="G3" s="27"/>
      <c r="H3" s="27"/>
    </row>
    <row r="4" spans="1:11" ht="14.4" thickBot="1">
      <c r="A4" s="28"/>
      <c r="B4" s="28"/>
      <c r="C4" s="28"/>
      <c r="D4" s="28"/>
      <c r="E4" s="28"/>
      <c r="F4" s="28"/>
      <c r="G4" s="28"/>
      <c r="H4" s="28"/>
    </row>
    <row r="5" spans="1:11" ht="19.2" customHeight="1">
      <c r="A5" s="29" t="s">
        <v>2</v>
      </c>
      <c r="B5" s="29"/>
      <c r="C5" s="29"/>
      <c r="D5" s="29"/>
      <c r="E5" s="29"/>
      <c r="F5" s="29"/>
      <c r="G5" s="29"/>
      <c r="H5" s="29"/>
      <c r="J5" s="42" t="s">
        <v>138</v>
      </c>
      <c r="K5" s="43"/>
    </row>
    <row r="6" spans="1:11" ht="22.35" customHeight="1">
      <c r="A6" s="30" t="s">
        <v>3</v>
      </c>
      <c r="B6" s="30"/>
      <c r="C6" s="30"/>
      <c r="D6" s="30"/>
      <c r="E6" s="30"/>
      <c r="F6" s="30"/>
      <c r="G6" s="30"/>
      <c r="H6" s="30"/>
      <c r="J6" s="44"/>
      <c r="K6" s="45"/>
    </row>
    <row r="7" spans="1:11" ht="22.35" customHeight="1" thickBot="1">
      <c r="A7" s="31" t="s">
        <v>4</v>
      </c>
      <c r="B7" s="31"/>
      <c r="C7" s="31"/>
      <c r="D7" s="31"/>
      <c r="E7" s="31"/>
      <c r="F7" s="31"/>
      <c r="G7" s="31"/>
      <c r="H7" s="31"/>
      <c r="J7" s="46"/>
      <c r="K7" s="47"/>
    </row>
    <row r="8" spans="1:11" ht="22.35" customHeight="1" thickBot="1">
      <c r="A8" s="30" t="s">
        <v>5</v>
      </c>
      <c r="B8" s="30"/>
      <c r="C8" s="30"/>
      <c r="D8" s="30"/>
      <c r="E8" s="30"/>
      <c r="F8" s="30"/>
      <c r="G8" s="30"/>
      <c r="H8" s="30"/>
      <c r="J8" s="48" t="s">
        <v>139</v>
      </c>
      <c r="K8" s="49"/>
    </row>
    <row r="9" spans="1:11" ht="22.35" customHeight="1">
      <c r="A9" s="31" t="s">
        <v>6</v>
      </c>
      <c r="B9" s="31"/>
      <c r="C9" s="31"/>
      <c r="D9" s="31"/>
      <c r="E9" s="31"/>
      <c r="F9" s="31"/>
      <c r="G9" s="31"/>
      <c r="H9" s="31"/>
    </row>
    <row r="10" spans="1:11" ht="22.35" customHeight="1">
      <c r="A10" s="28"/>
      <c r="B10" s="28"/>
      <c r="C10" s="28"/>
      <c r="D10" s="28"/>
      <c r="E10" s="28"/>
      <c r="F10" s="28"/>
      <c r="G10" s="28"/>
      <c r="H10" s="28"/>
    </row>
    <row r="11" spans="1:11" ht="22.35" customHeight="1">
      <c r="A11" s="29" t="s">
        <v>7</v>
      </c>
      <c r="B11" s="29"/>
      <c r="C11" s="29"/>
      <c r="D11" s="29"/>
      <c r="E11" s="29"/>
      <c r="F11" s="29"/>
      <c r="G11" s="29"/>
      <c r="H11" s="29"/>
    </row>
    <row r="12" spans="1:11" ht="22.35" customHeight="1">
      <c r="A12" s="32" t="s">
        <v>8</v>
      </c>
      <c r="B12" s="33" t="s">
        <v>9</v>
      </c>
      <c r="C12" s="33"/>
      <c r="D12" s="33"/>
      <c r="E12" s="33"/>
      <c r="F12" s="33"/>
      <c r="G12" s="33"/>
      <c r="H12" s="33"/>
    </row>
    <row r="13" spans="1:11" ht="22.35" customHeight="1">
      <c r="A13" s="32" t="s">
        <v>10</v>
      </c>
      <c r="B13" s="33" t="s">
        <v>11</v>
      </c>
      <c r="C13" s="33"/>
      <c r="D13" s="33"/>
      <c r="E13" s="33"/>
      <c r="F13" s="33"/>
      <c r="G13" s="33"/>
      <c r="H13" s="33"/>
    </row>
    <row r="14" spans="1:11" ht="22.35" customHeight="1">
      <c r="A14" s="32" t="s">
        <v>12</v>
      </c>
      <c r="B14" s="33" t="s">
        <v>13</v>
      </c>
      <c r="C14" s="33"/>
      <c r="D14" s="33"/>
      <c r="E14" s="33"/>
      <c r="F14" s="33"/>
      <c r="G14" s="33"/>
      <c r="H14" s="33"/>
    </row>
    <row r="15" spans="1:11" ht="22.35" customHeight="1">
      <c r="A15" s="32" t="s">
        <v>14</v>
      </c>
      <c r="B15" s="33" t="s">
        <v>15</v>
      </c>
      <c r="C15" s="33"/>
      <c r="D15" s="33"/>
      <c r="E15" s="33"/>
      <c r="F15" s="33"/>
      <c r="G15" s="33"/>
      <c r="H15" s="33"/>
    </row>
    <row r="16" spans="1:11" ht="22.35" customHeight="1">
      <c r="A16" s="32" t="s">
        <v>16</v>
      </c>
      <c r="B16" s="33" t="s">
        <v>17</v>
      </c>
      <c r="C16" s="33"/>
      <c r="D16" s="33"/>
      <c r="E16" s="33"/>
      <c r="F16" s="33"/>
      <c r="G16" s="33"/>
      <c r="H16" s="33"/>
    </row>
    <row r="17" spans="1:8" ht="22.35" customHeight="1">
      <c r="A17" s="32" t="s">
        <v>18</v>
      </c>
      <c r="B17" s="33" t="s">
        <v>19</v>
      </c>
      <c r="C17" s="33"/>
      <c r="D17" s="33"/>
      <c r="E17" s="33"/>
      <c r="F17" s="33"/>
      <c r="G17" s="33"/>
      <c r="H17" s="33"/>
    </row>
    <row r="18" spans="1:8" ht="22.35" customHeight="1">
      <c r="A18" s="32" t="s">
        <v>20</v>
      </c>
      <c r="B18" s="33" t="s">
        <v>21</v>
      </c>
      <c r="C18" s="33"/>
      <c r="D18" s="33"/>
      <c r="E18" s="33"/>
      <c r="F18" s="33"/>
      <c r="G18" s="33"/>
      <c r="H18" s="33"/>
    </row>
    <row r="19" spans="1:8" ht="22.35" customHeight="1">
      <c r="A19" s="28"/>
      <c r="B19" s="28"/>
      <c r="C19" s="28"/>
      <c r="D19" s="28"/>
      <c r="E19" s="28"/>
      <c r="F19" s="28"/>
      <c r="G19" s="28"/>
      <c r="H19" s="28"/>
    </row>
    <row r="20" spans="1:8" ht="22.35" customHeight="1">
      <c r="A20" s="29" t="s">
        <v>22</v>
      </c>
      <c r="B20" s="29"/>
      <c r="C20" s="29"/>
      <c r="D20" s="29"/>
      <c r="E20" s="29"/>
      <c r="F20" s="29"/>
      <c r="G20" s="29"/>
      <c r="H20" s="29"/>
    </row>
    <row r="21" spans="1:8" ht="22.35" customHeight="1">
      <c r="A21" s="34" t="s">
        <v>23</v>
      </c>
      <c r="B21" s="35" t="s">
        <v>24</v>
      </c>
      <c r="C21" s="35"/>
      <c r="D21" s="35"/>
      <c r="E21" s="35"/>
      <c r="F21" s="35"/>
      <c r="G21" s="35"/>
      <c r="H21" s="35"/>
    </row>
    <row r="22" spans="1:8" ht="22.35" customHeight="1">
      <c r="A22" s="34" t="s">
        <v>25</v>
      </c>
      <c r="B22" s="35" t="s">
        <v>26</v>
      </c>
      <c r="C22" s="35"/>
      <c r="D22" s="35"/>
      <c r="E22" s="35"/>
      <c r="F22" s="35"/>
      <c r="G22" s="35"/>
      <c r="H22" s="35"/>
    </row>
    <row r="23" spans="1:8" ht="22.35" customHeight="1">
      <c r="A23" s="34" t="s">
        <v>27</v>
      </c>
      <c r="B23" s="35" t="s">
        <v>28</v>
      </c>
      <c r="C23" s="35"/>
      <c r="D23" s="35"/>
      <c r="E23" s="35"/>
      <c r="F23" s="35"/>
      <c r="G23" s="35"/>
      <c r="H23" s="35"/>
    </row>
    <row r="24" spans="1:8" ht="22.35" customHeight="1">
      <c r="A24" s="28"/>
      <c r="B24" s="28"/>
      <c r="C24" s="28"/>
      <c r="D24" s="28"/>
      <c r="E24" s="28"/>
      <c r="F24" s="28"/>
      <c r="G24" s="28"/>
      <c r="H24" s="28"/>
    </row>
    <row r="25" spans="1:8" ht="22.35" customHeight="1">
      <c r="A25" s="29" t="s">
        <v>29</v>
      </c>
      <c r="B25" s="29"/>
      <c r="C25" s="29"/>
      <c r="D25" s="29"/>
      <c r="E25" s="29"/>
      <c r="F25" s="29"/>
      <c r="G25" s="29"/>
      <c r="H25" s="29"/>
    </row>
    <row r="26" spans="1:8" ht="22.35" customHeight="1">
      <c r="A26" s="32" t="s">
        <v>30</v>
      </c>
      <c r="B26" s="33" t="s">
        <v>31</v>
      </c>
      <c r="C26" s="33"/>
      <c r="D26" s="33"/>
      <c r="E26" s="33"/>
      <c r="F26" s="33"/>
      <c r="G26" s="33"/>
      <c r="H26" s="33"/>
    </row>
    <row r="27" spans="1:8" ht="22.35" customHeight="1">
      <c r="A27" s="32" t="s">
        <v>32</v>
      </c>
      <c r="B27" s="33" t="s">
        <v>33</v>
      </c>
      <c r="C27" s="33"/>
      <c r="D27" s="33"/>
      <c r="E27" s="33"/>
      <c r="F27" s="33"/>
      <c r="G27" s="33"/>
      <c r="H27" s="33"/>
    </row>
    <row r="28" spans="1:8" ht="22.35" customHeight="1">
      <c r="A28" s="32" t="s">
        <v>34</v>
      </c>
      <c r="B28" s="33" t="s">
        <v>35</v>
      </c>
      <c r="C28" s="33"/>
      <c r="D28" s="33"/>
      <c r="E28" s="33"/>
      <c r="F28" s="33"/>
      <c r="G28" s="33"/>
      <c r="H28" s="33"/>
    </row>
    <row r="29" spans="1:8" ht="22.35" customHeight="1">
      <c r="A29" s="32" t="s">
        <v>36</v>
      </c>
      <c r="B29" s="33" t="s">
        <v>37</v>
      </c>
      <c r="C29" s="33"/>
      <c r="D29" s="33"/>
      <c r="E29" s="33"/>
      <c r="F29" s="33"/>
      <c r="G29" s="33"/>
      <c r="H29" s="33"/>
    </row>
    <row r="30" spans="1:8" ht="22.35" customHeight="1">
      <c r="A30" s="32" t="s">
        <v>38</v>
      </c>
      <c r="B30" s="33" t="s">
        <v>39</v>
      </c>
      <c r="C30" s="33"/>
      <c r="D30" s="33"/>
      <c r="E30" s="33"/>
      <c r="F30" s="33"/>
      <c r="G30" s="33"/>
      <c r="H30" s="33"/>
    </row>
    <row r="31" spans="1:8" ht="22.35" customHeight="1">
      <c r="A31" s="28"/>
      <c r="B31" s="28"/>
      <c r="C31" s="28"/>
      <c r="D31" s="28"/>
      <c r="E31" s="28"/>
      <c r="F31" s="28"/>
      <c r="G31" s="28"/>
      <c r="H31" s="28"/>
    </row>
    <row r="32" spans="1:8" ht="22.35" customHeight="1">
      <c r="A32" s="29" t="s">
        <v>40</v>
      </c>
      <c r="B32" s="29"/>
      <c r="C32" s="29"/>
      <c r="D32" s="29"/>
      <c r="E32" s="29"/>
      <c r="F32" s="29"/>
      <c r="G32" s="29"/>
      <c r="H32" s="29"/>
    </row>
    <row r="33" spans="1:8" ht="25.65" customHeight="1">
      <c r="A33" s="36" t="s">
        <v>41</v>
      </c>
      <c r="B33" s="36"/>
      <c r="C33" s="36"/>
      <c r="D33" s="36"/>
      <c r="E33" s="36"/>
      <c r="F33" s="36"/>
      <c r="G33" s="36"/>
      <c r="H33" s="36"/>
    </row>
    <row r="34" spans="1:8" ht="25.65" customHeight="1">
      <c r="A34" s="37" t="s">
        <v>42</v>
      </c>
      <c r="B34" s="37"/>
      <c r="C34" s="37"/>
      <c r="D34" s="37"/>
      <c r="E34" s="37"/>
      <c r="F34" s="37"/>
      <c r="G34" s="37"/>
      <c r="H34" s="37"/>
    </row>
    <row r="35" spans="1:8" ht="25.65" customHeight="1">
      <c r="A35" s="36" t="s">
        <v>43</v>
      </c>
      <c r="B35" s="36"/>
      <c r="C35" s="36"/>
      <c r="D35" s="36"/>
      <c r="E35" s="36"/>
      <c r="F35" s="36"/>
      <c r="G35" s="36"/>
      <c r="H35" s="36"/>
    </row>
    <row r="36" spans="1:8" ht="28.8" customHeight="1">
      <c r="A36" s="37" t="s">
        <v>44</v>
      </c>
      <c r="B36" s="37"/>
      <c r="C36" s="37"/>
      <c r="D36" s="37"/>
      <c r="E36" s="37"/>
      <c r="F36" s="37"/>
      <c r="G36" s="37"/>
      <c r="H36" s="37"/>
    </row>
    <row r="37" spans="1:8" ht="25.65" customHeight="1">
      <c r="A37" s="38" t="s">
        <v>45</v>
      </c>
      <c r="B37" s="38"/>
      <c r="C37" s="38"/>
      <c r="D37" s="38"/>
      <c r="E37" s="38"/>
      <c r="F37" s="38"/>
      <c r="G37" s="38"/>
      <c r="H37" s="38"/>
    </row>
    <row r="38" spans="1:8" ht="22.35" customHeight="1">
      <c r="A38" s="29" t="s">
        <v>46</v>
      </c>
      <c r="B38" s="29"/>
      <c r="C38" s="29"/>
      <c r="D38" s="29"/>
      <c r="E38" s="29"/>
      <c r="F38" s="29"/>
      <c r="G38" s="29"/>
      <c r="H38" s="29"/>
    </row>
    <row r="39" spans="1:8" ht="33.6" customHeight="1">
      <c r="A39" s="39" t="s">
        <v>47</v>
      </c>
      <c r="B39" s="40" t="s">
        <v>48</v>
      </c>
      <c r="C39" s="40"/>
      <c r="D39" s="40"/>
      <c r="E39" s="40"/>
      <c r="F39" s="40"/>
      <c r="G39" s="40"/>
      <c r="H39" s="40"/>
    </row>
    <row r="40" spans="1:8" ht="33.6" customHeight="1">
      <c r="A40" s="39" t="s">
        <v>49</v>
      </c>
      <c r="B40" s="40" t="s">
        <v>50</v>
      </c>
      <c r="C40" s="40"/>
      <c r="D40" s="40"/>
      <c r="E40" s="40"/>
      <c r="F40" s="40"/>
      <c r="G40" s="40"/>
      <c r="H40" s="40"/>
    </row>
    <row r="41" spans="1:8" ht="22.35" customHeight="1">
      <c r="A41" s="41" t="s">
        <v>51</v>
      </c>
      <c r="B41" s="41" t="s">
        <v>52</v>
      </c>
      <c r="C41" s="41"/>
      <c r="D41" s="41"/>
      <c r="E41" s="41"/>
      <c r="F41" s="41"/>
      <c r="G41" s="41"/>
      <c r="H41" s="41"/>
    </row>
    <row r="42" spans="1:8" ht="33.6" customHeight="1">
      <c r="A42" s="38" t="s">
        <v>53</v>
      </c>
      <c r="B42" s="38"/>
      <c r="C42" s="38"/>
      <c r="D42" s="38"/>
      <c r="E42" s="38"/>
      <c r="F42" s="38"/>
      <c r="G42" s="38"/>
      <c r="H42" s="38"/>
    </row>
    <row r="43" spans="1:8" ht="33.6" customHeight="1">
      <c r="A43" s="38" t="s">
        <v>54</v>
      </c>
      <c r="B43" s="38"/>
      <c r="C43" s="38"/>
      <c r="D43" s="38"/>
      <c r="E43" s="38"/>
      <c r="F43" s="38"/>
      <c r="G43" s="38"/>
      <c r="H43" s="38"/>
    </row>
    <row r="44" spans="1:8" ht="33.6" customHeight="1">
      <c r="A44" s="38" t="s">
        <v>55</v>
      </c>
      <c r="B44" s="38"/>
      <c r="C44" s="38"/>
      <c r="D44" s="38"/>
      <c r="E44" s="38"/>
      <c r="F44" s="38"/>
      <c r="G44" s="38"/>
      <c r="H44" s="38"/>
    </row>
  </sheetData>
  <sheetProtection algorithmName="SHA-512" hashValue="lRiDnbue6Q0I/dJssBiLUiQ7vc30dhm+QiizrgyhCCmhD7n8TQxBCOeqaWV8xmVdw0l2Pa1/8MJqd2fui7+yyw==" saltValue="yYsmKCU/0nRXbx8jleHoGw==" spinCount="100000" sheet="1" objects="1" scenarios="1" formatCells="0" formatColumns="0" formatRows="0" insertColumns="0" sort="0" autoFilter="0" pivotTables="0"/>
  <mergeCells count="40">
    <mergeCell ref="A43:H43"/>
    <mergeCell ref="A44:H44"/>
    <mergeCell ref="A37:H37"/>
    <mergeCell ref="J5:K7"/>
    <mergeCell ref="J8:K8"/>
    <mergeCell ref="A38:H38"/>
    <mergeCell ref="A39:H39"/>
    <mergeCell ref="A40:H40"/>
    <mergeCell ref="A41:H41"/>
    <mergeCell ref="A42:H42"/>
    <mergeCell ref="A32:H32"/>
    <mergeCell ref="A33:H33"/>
    <mergeCell ref="A34:H34"/>
    <mergeCell ref="A35:H35"/>
    <mergeCell ref="A36:H36"/>
    <mergeCell ref="B26:H26"/>
    <mergeCell ref="B27:H27"/>
    <mergeCell ref="B28:H28"/>
    <mergeCell ref="B29:H29"/>
    <mergeCell ref="B30:H30"/>
    <mergeCell ref="A20:H20"/>
    <mergeCell ref="B21:H21"/>
    <mergeCell ref="B22:H22"/>
    <mergeCell ref="B23:H23"/>
    <mergeCell ref="A25:H25"/>
    <mergeCell ref="B14:H14"/>
    <mergeCell ref="B15:H15"/>
    <mergeCell ref="B16:H16"/>
    <mergeCell ref="B17:H17"/>
    <mergeCell ref="B18:H18"/>
    <mergeCell ref="A8:H8"/>
    <mergeCell ref="A9:H9"/>
    <mergeCell ref="A11:H11"/>
    <mergeCell ref="B12:H12"/>
    <mergeCell ref="B13:H13"/>
    <mergeCell ref="A1:H2"/>
    <mergeCell ref="A3:H3"/>
    <mergeCell ref="A5:H5"/>
    <mergeCell ref="A6:H6"/>
    <mergeCell ref="A7:H7"/>
  </mergeCells>
  <hyperlinks>
    <hyperlink ref="J8" r:id="rId1" xr:uid="{8719C587-0635-45D6-A267-1170AA21FE8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>
      <selection activeCell="F10" sqref="F10"/>
    </sheetView>
  </sheetViews>
  <sheetFormatPr baseColWidth="10" defaultColWidth="8.796875" defaultRowHeight="13.8"/>
  <cols>
    <col min="1" max="1" width="24" style="26" customWidth="1"/>
    <col min="2" max="2" width="60.59765625" style="26" customWidth="1"/>
    <col min="3" max="3" width="52.796875" style="26" customWidth="1"/>
    <col min="4" max="4" width="4.3984375" style="26" customWidth="1"/>
    <col min="5" max="5" width="34.296875" style="26" customWidth="1"/>
    <col min="6" max="6" width="30.8984375" style="26" customWidth="1"/>
    <col min="7" max="16384" width="8.796875" style="26"/>
  </cols>
  <sheetData>
    <row r="1" spans="1:6">
      <c r="A1" s="50" t="s">
        <v>56</v>
      </c>
      <c r="B1" s="50"/>
      <c r="C1" s="50"/>
    </row>
    <row r="2" spans="1:6">
      <c r="A2" s="50"/>
      <c r="B2" s="50"/>
      <c r="C2" s="50"/>
    </row>
    <row r="3" spans="1:6">
      <c r="A3" s="51" t="s">
        <v>57</v>
      </c>
      <c r="B3" s="51"/>
      <c r="C3" s="51"/>
    </row>
    <row r="4" spans="1:6" ht="14.4" thickBot="1">
      <c r="A4" s="28"/>
      <c r="B4" s="28"/>
      <c r="C4" s="28"/>
    </row>
    <row r="5" spans="1:6">
      <c r="A5" s="52" t="s">
        <v>58</v>
      </c>
      <c r="B5" s="52" t="s">
        <v>59</v>
      </c>
      <c r="C5" s="52" t="s">
        <v>60</v>
      </c>
      <c r="E5" s="42" t="s">
        <v>138</v>
      </c>
      <c r="F5" s="43"/>
    </row>
    <row r="6" spans="1:6" ht="38.4" customHeight="1">
      <c r="A6" s="32" t="s">
        <v>61</v>
      </c>
      <c r="B6" s="53" t="s">
        <v>62</v>
      </c>
      <c r="C6" s="53" t="s">
        <v>63</v>
      </c>
      <c r="E6" s="44"/>
      <c r="F6" s="45"/>
    </row>
    <row r="7" spans="1:6" ht="38.4" customHeight="1" thickBot="1">
      <c r="A7" s="32" t="s">
        <v>64</v>
      </c>
      <c r="B7" s="53" t="s">
        <v>65</v>
      </c>
      <c r="C7" s="53" t="s">
        <v>66</v>
      </c>
      <c r="E7" s="46"/>
      <c r="F7" s="47"/>
    </row>
    <row r="8" spans="1:6" ht="38.4" customHeight="1" thickBot="1">
      <c r="A8" s="32" t="s">
        <v>67</v>
      </c>
      <c r="B8" s="53" t="s">
        <v>68</v>
      </c>
      <c r="C8" s="53" t="s">
        <v>69</v>
      </c>
      <c r="E8" s="48" t="s">
        <v>139</v>
      </c>
      <c r="F8" s="49"/>
    </row>
    <row r="9" spans="1:6" ht="38.4" customHeight="1">
      <c r="A9" s="32" t="s">
        <v>70</v>
      </c>
      <c r="B9" s="53" t="s">
        <v>71</v>
      </c>
      <c r="C9" s="53" t="s">
        <v>72</v>
      </c>
    </row>
    <row r="10" spans="1:6" ht="38.4" customHeight="1">
      <c r="A10" s="32" t="s">
        <v>73</v>
      </c>
      <c r="B10" s="53" t="s">
        <v>74</v>
      </c>
      <c r="C10" s="53" t="s">
        <v>75</v>
      </c>
    </row>
    <row r="11" spans="1:6" ht="38.4" customHeight="1">
      <c r="A11" s="32" t="s">
        <v>76</v>
      </c>
      <c r="B11" s="53" t="s">
        <v>77</v>
      </c>
      <c r="C11" s="53" t="s">
        <v>78</v>
      </c>
    </row>
    <row r="12" spans="1:6" ht="38.4" customHeight="1">
      <c r="A12" s="32" t="s">
        <v>30</v>
      </c>
      <c r="B12" s="53" t="s">
        <v>79</v>
      </c>
      <c r="C12" s="53" t="s">
        <v>80</v>
      </c>
    </row>
    <row r="13" spans="1:6" ht="38.4" customHeight="1">
      <c r="A13" s="32" t="s">
        <v>81</v>
      </c>
      <c r="B13" s="53" t="s">
        <v>82</v>
      </c>
      <c r="C13" s="53" t="s">
        <v>83</v>
      </c>
    </row>
    <row r="14" spans="1:6" ht="38.4" customHeight="1">
      <c r="A14" s="32" t="s">
        <v>84</v>
      </c>
      <c r="B14" s="53" t="s">
        <v>85</v>
      </c>
      <c r="C14" s="53" t="s">
        <v>86</v>
      </c>
    </row>
    <row r="15" spans="1:6" ht="38.4" customHeight="1">
      <c r="A15" s="32" t="s">
        <v>32</v>
      </c>
      <c r="B15" s="53" t="s">
        <v>87</v>
      </c>
      <c r="C15" s="53" t="s">
        <v>88</v>
      </c>
    </row>
    <row r="16" spans="1:6" ht="38.4" customHeight="1">
      <c r="A16" s="32" t="s">
        <v>89</v>
      </c>
      <c r="B16" s="53" t="s">
        <v>90</v>
      </c>
      <c r="C16" s="53" t="s">
        <v>91</v>
      </c>
    </row>
    <row r="17" spans="1:3" ht="38.4" customHeight="1">
      <c r="A17" s="32" t="s">
        <v>34</v>
      </c>
      <c r="B17" s="53" t="s">
        <v>35</v>
      </c>
      <c r="C17" s="53" t="s">
        <v>92</v>
      </c>
    </row>
    <row r="18" spans="1:3" ht="38.4" customHeight="1">
      <c r="A18" s="32" t="s">
        <v>36</v>
      </c>
      <c r="B18" s="53" t="s">
        <v>93</v>
      </c>
      <c r="C18" s="53" t="s">
        <v>94</v>
      </c>
    </row>
    <row r="19" spans="1:3" ht="38.4" customHeight="1">
      <c r="A19" s="32" t="s">
        <v>95</v>
      </c>
      <c r="B19" s="53" t="s">
        <v>96</v>
      </c>
      <c r="C19" s="53" t="s">
        <v>97</v>
      </c>
    </row>
    <row r="20" spans="1:3" ht="38.4" customHeight="1">
      <c r="A20" s="32" t="s">
        <v>98</v>
      </c>
      <c r="B20" s="53" t="s">
        <v>99</v>
      </c>
      <c r="C20" s="53" t="s">
        <v>100</v>
      </c>
    </row>
    <row r="21" spans="1:3" ht="38.4" customHeight="1">
      <c r="A21" s="32" t="s">
        <v>101</v>
      </c>
      <c r="B21" s="53" t="s">
        <v>102</v>
      </c>
      <c r="C21" s="53" t="s">
        <v>103</v>
      </c>
    </row>
    <row r="22" spans="1:3" ht="38.4" customHeight="1">
      <c r="A22" s="28" t="s">
        <v>104</v>
      </c>
      <c r="B22" s="28" t="s">
        <v>105</v>
      </c>
      <c r="C22" s="28" t="s">
        <v>106</v>
      </c>
    </row>
    <row r="23" spans="1:3" ht="38.4" customHeight="1">
      <c r="A23" s="28" t="s">
        <v>107</v>
      </c>
      <c r="B23" s="28" t="s">
        <v>108</v>
      </c>
      <c r="C23" s="28" t="s">
        <v>109</v>
      </c>
    </row>
    <row r="24" spans="1:3" ht="38.4" customHeight="1">
      <c r="A24" s="28" t="s">
        <v>110</v>
      </c>
      <c r="B24" s="28" t="s">
        <v>111</v>
      </c>
      <c r="C24" s="28" t="s">
        <v>112</v>
      </c>
    </row>
    <row r="25" spans="1:3" ht="38.4" customHeight="1">
      <c r="A25" s="28" t="s">
        <v>113</v>
      </c>
      <c r="B25" s="28" t="s">
        <v>114</v>
      </c>
      <c r="C25" s="28" t="s">
        <v>115</v>
      </c>
    </row>
    <row r="26" spans="1:3" ht="38.4" customHeight="1">
      <c r="A26" s="28" t="s">
        <v>116</v>
      </c>
      <c r="B26" s="28" t="s">
        <v>117</v>
      </c>
      <c r="C26" s="28" t="s">
        <v>118</v>
      </c>
    </row>
  </sheetData>
  <sheetProtection algorithmName="SHA-512" hashValue="d+55fKDp6Wd4O4A15h2momMCvGIMZ58ARCSFKO2InGYhvJZsKyVaproq59L+T0iF7PS5lcNMvwC9BK9JfvAgQg==" saltValue="oh3S/1JW/N68+uxSVlVIFw==" spinCount="100000" sheet="1" objects="1" scenarios="1" formatCells="0" formatColumns="0" formatRows="0" insertColumns="0" insertRows="0" sort="0" autoFilter="0" pivotTables="0"/>
  <mergeCells count="4">
    <mergeCell ref="A1:C2"/>
    <mergeCell ref="A3:C3"/>
    <mergeCell ref="E5:F7"/>
    <mergeCell ref="E8:F8"/>
  </mergeCells>
  <hyperlinks>
    <hyperlink ref="E8" r:id="rId1" xr:uid="{AA72223B-0C30-4A0B-86A2-52D2053C648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workbookViewId="0">
      <selection sqref="A1:H2"/>
    </sheetView>
  </sheetViews>
  <sheetFormatPr baseColWidth="10" defaultColWidth="8.796875" defaultRowHeight="13.8"/>
  <cols>
    <col min="1" max="1" width="9" customWidth="1"/>
    <col min="2" max="2" width="12" customWidth="1"/>
    <col min="3" max="3" width="17" customWidth="1"/>
    <col min="4" max="4" width="20" customWidth="1"/>
    <col min="5" max="5" width="18" customWidth="1"/>
    <col min="6" max="6" width="17" customWidth="1"/>
    <col min="7" max="7" width="16" customWidth="1"/>
    <col min="8" max="8" width="19" customWidth="1"/>
    <col min="9" max="9" width="20" customWidth="1"/>
    <col min="10" max="10" width="26" customWidth="1"/>
    <col min="11" max="13" width="14" customWidth="1"/>
  </cols>
  <sheetData>
    <row r="1" spans="1:13" ht="14.4">
      <c r="A1" s="14" t="s">
        <v>119</v>
      </c>
      <c r="B1" s="14"/>
      <c r="C1" s="14"/>
      <c r="D1" s="14"/>
      <c r="E1" s="14"/>
      <c r="F1" s="14"/>
      <c r="G1" s="14"/>
      <c r="H1" s="14"/>
      <c r="I1" s="1"/>
      <c r="J1" s="20" t="s">
        <v>101</v>
      </c>
      <c r="K1" s="20"/>
      <c r="L1" s="20"/>
      <c r="M1" s="20"/>
    </row>
    <row r="2" spans="1:13" ht="14.4">
      <c r="A2" s="14"/>
      <c r="B2" s="14"/>
      <c r="C2" s="14"/>
      <c r="D2" s="14"/>
      <c r="E2" s="14"/>
      <c r="F2" s="14"/>
      <c r="G2" s="14"/>
      <c r="H2" s="14"/>
      <c r="I2" s="1"/>
      <c r="J2" s="20"/>
      <c r="K2" s="20"/>
      <c r="L2" s="20"/>
      <c r="M2" s="20"/>
    </row>
    <row r="3" spans="1:13" ht="14.4">
      <c r="A3" s="15" t="s">
        <v>120</v>
      </c>
      <c r="B3" s="15"/>
      <c r="C3" s="15"/>
      <c r="D3" s="15"/>
      <c r="E3" s="15"/>
      <c r="F3" s="15"/>
      <c r="G3" s="15"/>
      <c r="H3" s="15"/>
      <c r="I3" s="1"/>
      <c r="J3" s="1"/>
      <c r="K3" s="1"/>
      <c r="L3" s="1"/>
      <c r="M3" s="1"/>
    </row>
    <row r="4" spans="1:13" ht="14.4">
      <c r="A4" s="1"/>
      <c r="B4" s="1"/>
      <c r="C4" s="1"/>
      <c r="D4" s="1"/>
      <c r="E4" s="1"/>
      <c r="F4" s="1"/>
      <c r="G4" s="1"/>
      <c r="H4" s="1"/>
      <c r="I4" s="1"/>
      <c r="J4" s="2" t="s">
        <v>121</v>
      </c>
      <c r="K4" s="21">
        <f>IF(OR($K$11="REVISAR",$K$11="FALTA INFORMACIÓN"),$K$11,IF(COUNT($E$11:$E$20)=0,"FALTA INFORMACIÓN",INDEX($B$11:$B$20,MATCH(MAX($E$11:$E$20),$E$11:$E$20,0))))</f>
        <v>20</v>
      </c>
      <c r="L4" s="21"/>
      <c r="M4" s="21"/>
    </row>
    <row r="5" spans="1:13" ht="14.4">
      <c r="A5" s="16" t="s">
        <v>122</v>
      </c>
      <c r="B5" s="16"/>
      <c r="C5" s="16"/>
      <c r="D5" s="16"/>
      <c r="E5" s="16"/>
      <c r="F5" s="16"/>
      <c r="G5" s="16"/>
      <c r="H5" s="16"/>
      <c r="I5" s="1"/>
      <c r="J5" s="2" t="s">
        <v>123</v>
      </c>
      <c r="K5" s="22">
        <f>IF(OR($K$11="REVISAR",$K$11="FALTA INFORMACIÓN"),$K$11,IF(COUNT($E$11:$E$20)=0,"FALTA INFORMACIÓN",MAX($E$11:$E$20)))</f>
        <v>0.8</v>
      </c>
      <c r="L5" s="22"/>
      <c r="M5" s="22"/>
    </row>
    <row r="6" spans="1:13" ht="27.6">
      <c r="A6" s="3" t="s">
        <v>124</v>
      </c>
      <c r="B6" s="17" t="s">
        <v>125</v>
      </c>
      <c r="C6" s="17"/>
      <c r="D6" s="17"/>
      <c r="E6" s="3" t="s">
        <v>116</v>
      </c>
      <c r="F6" s="17" t="s">
        <v>126</v>
      </c>
      <c r="G6" s="17"/>
      <c r="H6" s="17"/>
      <c r="I6" s="1"/>
      <c r="J6" s="2" t="s">
        <v>127</v>
      </c>
      <c r="K6" s="21">
        <f>IF(OR($K$11="REVISAR",$K$11="FALTA INFORMACIÓN"),$K$11,IF(COUNT($F$11:$F$20)=0,"FALTA INFORMACIÓN",INDEX($B$11:$B$20,MATCH(MAX($F$11:$F$20),$F$11:$F$20,0))))</f>
        <v>25</v>
      </c>
      <c r="L6" s="21"/>
      <c r="M6" s="21"/>
    </row>
    <row r="7" spans="1:13" ht="41.4">
      <c r="A7" s="3" t="s">
        <v>89</v>
      </c>
      <c r="B7" s="18">
        <v>12</v>
      </c>
      <c r="C7" s="18"/>
      <c r="D7" s="18"/>
      <c r="E7" s="3" t="s">
        <v>67</v>
      </c>
      <c r="F7" s="17" t="s">
        <v>128</v>
      </c>
      <c r="G7" s="17"/>
      <c r="H7" s="17"/>
      <c r="I7" s="1"/>
      <c r="J7" s="2" t="s">
        <v>129</v>
      </c>
      <c r="K7" s="23">
        <f>IF(OR($K$11="REVISAR",$K$11="FALTA INFORMACIÓN"),$K$11,IF(COUNT($F$11:$F$20)=0,"FALTA INFORMACIÓN",MAX($F$11:$F$20)))</f>
        <v>17</v>
      </c>
      <c r="L7" s="23"/>
      <c r="M7" s="23"/>
    </row>
    <row r="8" spans="1:13" ht="27.6">
      <c r="A8" s="19" t="s">
        <v>130</v>
      </c>
      <c r="B8" s="19"/>
      <c r="C8" s="19"/>
      <c r="D8" s="19"/>
      <c r="E8" s="19"/>
      <c r="F8" s="19"/>
      <c r="G8" s="19"/>
      <c r="H8" s="19"/>
      <c r="I8" s="1"/>
      <c r="J8" s="2" t="s">
        <v>131</v>
      </c>
      <c r="K8" s="21">
        <f>IF($K$11&lt;&gt;"OK",$K$11,IF(COUNT($H$11:$H$20)=0,"FALTA INFORMACIÓN",INDEX($B$11:$B$20,MATCH(MAX($H$11:$H$20),$H$11:$H$20,0))))</f>
        <v>30</v>
      </c>
      <c r="L8" s="21"/>
      <c r="M8" s="21"/>
    </row>
    <row r="9" spans="1:13" ht="14.4">
      <c r="A9" s="1"/>
      <c r="B9" s="1"/>
      <c r="C9" s="1"/>
      <c r="D9" s="1"/>
      <c r="E9" s="1"/>
      <c r="F9" s="1"/>
      <c r="G9" s="1"/>
      <c r="H9" s="1"/>
      <c r="I9" s="1"/>
      <c r="J9" s="2" t="s">
        <v>132</v>
      </c>
      <c r="K9" s="23">
        <f>IF($K$11&lt;&gt;"OK",$K$11,IF(COUNT($H$11:$H$20)=0,"FALTA INFORMACIÓN",MAX($H$11:$H$20)))</f>
        <v>9</v>
      </c>
      <c r="L9" s="23"/>
      <c r="M9" s="23"/>
    </row>
    <row r="10" spans="1:13" ht="27.15" customHeight="1">
      <c r="A10" s="9" t="s">
        <v>133</v>
      </c>
      <c r="B10" s="9" t="s">
        <v>134</v>
      </c>
      <c r="C10" s="9" t="s">
        <v>73</v>
      </c>
      <c r="D10" s="9" t="s">
        <v>76</v>
      </c>
      <c r="E10" s="9" t="s">
        <v>30</v>
      </c>
      <c r="F10" s="9" t="s">
        <v>32</v>
      </c>
      <c r="G10" s="9" t="s">
        <v>34</v>
      </c>
      <c r="H10" s="9" t="s">
        <v>36</v>
      </c>
      <c r="I10" s="1" t="s">
        <v>135</v>
      </c>
      <c r="J10" s="17" t="s">
        <v>136</v>
      </c>
      <c r="K10" s="17"/>
      <c r="L10" s="17"/>
      <c r="M10" s="17"/>
    </row>
    <row r="11" spans="1:13" ht="17.55" customHeight="1">
      <c r="A11" s="4">
        <v>1</v>
      </c>
      <c r="B11" s="10">
        <v>20</v>
      </c>
      <c r="C11" s="5">
        <v>100</v>
      </c>
      <c r="D11" s="5">
        <v>80</v>
      </c>
      <c r="E11" s="6">
        <f t="shared" ref="E11:E20" si="0">IF(COUNTA(B11:D11)=0,"",IF(OR(COUNTA(B11:D11)&lt;3,NOT(ISNUMBER(B11)),NOT(ISNUMBER(C11)),NOT(ISNUMBER(D11)),B11&lt;=0,C11&lt;=0,D11&lt;0,D11&gt;C11,MOD(C11,1)&lt;&gt;0,MOD(D11,1)&lt;&gt;0,COUNTIF($B$11:$B$20,B11)&gt;1),"",D11/C11))</f>
        <v>0.8</v>
      </c>
      <c r="F11" s="7">
        <f t="shared" ref="F11:F20" si="1">IF(NOT(ISNUMBER(E11)),"",B11*E11)</f>
        <v>16</v>
      </c>
      <c r="G11" s="11">
        <f t="shared" ref="G11:G20" si="2">IF(OR(NOT(ISNUMBER(E11)),NOT(ISNUMBER($B$7)),$B$7&lt;0),"",B11-$B$7)</f>
        <v>8</v>
      </c>
      <c r="H11" s="7">
        <f t="shared" ref="H11:H20" si="3">IF(OR(NOT(ISNUMBER(E11)),NOT(ISNUMBER(G11))),"",G11*E11)</f>
        <v>6.4</v>
      </c>
      <c r="I11" s="12" t="str">
        <f t="shared" ref="I11:I20" si="4">IF(COUNTA(B11:D11)=0,"",IF(COUNTA(B11:D11)&lt;3,"FALTA INFORMACIÓN",IF(OR(NOT(ISNUMBER(B11)),NOT(ISNUMBER(C11)),NOT(ISNUMBER(D11)),B11&lt;=0,C11&lt;=0,D11&lt;0,D11&gt;C11,MOD(C11,1)&lt;&gt;0,MOD(D11,1)&lt;&gt;0,COUNTIF($B$11:$B$20,B11)&gt;1),"REVISAR",IF(COUNTA($B$7)=0,"FALTA COSTO",IF(NOT(ISNUMBER($B$7)),"REVISAR",IF($B$7&lt;0,"REVISAR","OK"))))))</f>
        <v>OK</v>
      </c>
      <c r="J11" s="13" t="s">
        <v>137</v>
      </c>
      <c r="K11" s="24" t="str">
        <f>IF(COUNTIF($I$11:$I$20,"REVISAR")&gt;0,"REVISAR",IF(COUNTIF($I$11:$I$20,"FALTA INFORMACIÓN")&gt;0,"FALTA INFORMACIÓN",IF(COUNTIF($I$11:$I$20,"FALTA COSTO")&gt;0,"FALTA COSTO",IF(COUNT($E$11:$E$20)=0,"FALTA INFORMACIÓN","OK"))))</f>
        <v>OK</v>
      </c>
      <c r="L11" s="24"/>
      <c r="M11" s="24"/>
    </row>
    <row r="12" spans="1:13" ht="17.55" customHeight="1">
      <c r="A12" s="4">
        <v>2</v>
      </c>
      <c r="B12" s="10">
        <v>25</v>
      </c>
      <c r="C12" s="5">
        <v>100</v>
      </c>
      <c r="D12" s="5">
        <v>68</v>
      </c>
      <c r="E12" s="6">
        <f t="shared" si="0"/>
        <v>0.68</v>
      </c>
      <c r="F12" s="7">
        <f t="shared" si="1"/>
        <v>17</v>
      </c>
      <c r="G12" s="11">
        <f t="shared" si="2"/>
        <v>13</v>
      </c>
      <c r="H12" s="7">
        <f t="shared" si="3"/>
        <v>8.84</v>
      </c>
      <c r="I12" s="12" t="str">
        <f t="shared" si="4"/>
        <v>OK</v>
      </c>
      <c r="J12" s="1"/>
      <c r="K12" s="1"/>
      <c r="L12" s="1"/>
      <c r="M12" s="1"/>
    </row>
    <row r="13" spans="1:13" ht="17.55" customHeight="1">
      <c r="A13" s="4">
        <v>3</v>
      </c>
      <c r="B13" s="10">
        <v>30</v>
      </c>
      <c r="C13" s="5">
        <v>100</v>
      </c>
      <c r="D13" s="5">
        <v>50</v>
      </c>
      <c r="E13" s="6">
        <f t="shared" si="0"/>
        <v>0.5</v>
      </c>
      <c r="F13" s="7">
        <f t="shared" si="1"/>
        <v>15</v>
      </c>
      <c r="G13" s="11">
        <f t="shared" si="2"/>
        <v>18</v>
      </c>
      <c r="H13" s="7">
        <f t="shared" si="3"/>
        <v>9</v>
      </c>
      <c r="I13" s="12" t="str">
        <f t="shared" si="4"/>
        <v>OK</v>
      </c>
      <c r="J13" s="1"/>
      <c r="K13" s="1"/>
      <c r="L13" s="1"/>
      <c r="M13" s="1"/>
    </row>
    <row r="14" spans="1:13" ht="17.55" customHeight="1">
      <c r="A14" s="4">
        <v>4</v>
      </c>
      <c r="B14" s="10">
        <v>35</v>
      </c>
      <c r="C14" s="5">
        <v>100</v>
      </c>
      <c r="D14" s="5">
        <v>31</v>
      </c>
      <c r="E14" s="6">
        <f t="shared" si="0"/>
        <v>0.31</v>
      </c>
      <c r="F14" s="7">
        <f t="shared" si="1"/>
        <v>10.85</v>
      </c>
      <c r="G14" s="11">
        <f t="shared" si="2"/>
        <v>23</v>
      </c>
      <c r="H14" s="7">
        <f t="shared" si="3"/>
        <v>7.13</v>
      </c>
      <c r="I14" s="12" t="str">
        <f t="shared" si="4"/>
        <v>OK</v>
      </c>
      <c r="J14" s="1"/>
      <c r="K14" s="1"/>
      <c r="L14" s="1"/>
      <c r="M14" s="1"/>
    </row>
    <row r="15" spans="1:13" ht="17.55" customHeight="1">
      <c r="A15" s="4">
        <v>5</v>
      </c>
      <c r="B15" s="10">
        <v>40</v>
      </c>
      <c r="C15" s="5">
        <v>100</v>
      </c>
      <c r="D15" s="5">
        <v>18</v>
      </c>
      <c r="E15" s="6">
        <f t="shared" si="0"/>
        <v>0.18</v>
      </c>
      <c r="F15" s="7">
        <f t="shared" si="1"/>
        <v>7.1999999999999993</v>
      </c>
      <c r="G15" s="11">
        <f t="shared" si="2"/>
        <v>28</v>
      </c>
      <c r="H15" s="7">
        <f t="shared" si="3"/>
        <v>5.04</v>
      </c>
      <c r="I15" s="12" t="str">
        <f t="shared" si="4"/>
        <v>OK</v>
      </c>
      <c r="J15" s="1"/>
      <c r="K15" s="1"/>
      <c r="L15" s="1"/>
      <c r="M15" s="1"/>
    </row>
    <row r="16" spans="1:13" ht="17.55" customHeight="1">
      <c r="A16" s="4">
        <v>6</v>
      </c>
      <c r="B16" s="10"/>
      <c r="C16" s="5"/>
      <c r="D16" s="5"/>
      <c r="E16" s="6" t="str">
        <f t="shared" si="0"/>
        <v/>
      </c>
      <c r="F16" s="7" t="str">
        <f t="shared" si="1"/>
        <v/>
      </c>
      <c r="G16" s="11" t="str">
        <f t="shared" si="2"/>
        <v/>
      </c>
      <c r="H16" s="7" t="str">
        <f t="shared" si="3"/>
        <v/>
      </c>
      <c r="I16" s="12" t="str">
        <f t="shared" si="4"/>
        <v/>
      </c>
      <c r="J16" s="1"/>
      <c r="K16" s="1"/>
      <c r="L16" s="1"/>
      <c r="M16" s="1"/>
    </row>
    <row r="17" spans="1:13" ht="17.55" customHeight="1">
      <c r="A17" s="4">
        <v>7</v>
      </c>
      <c r="B17" s="10"/>
      <c r="C17" s="5"/>
      <c r="D17" s="5"/>
      <c r="E17" s="6" t="str">
        <f t="shared" si="0"/>
        <v/>
      </c>
      <c r="F17" s="7" t="str">
        <f t="shared" si="1"/>
        <v/>
      </c>
      <c r="G17" s="11" t="str">
        <f t="shared" si="2"/>
        <v/>
      </c>
      <c r="H17" s="7" t="str">
        <f t="shared" si="3"/>
        <v/>
      </c>
      <c r="I17" s="12" t="str">
        <f t="shared" si="4"/>
        <v/>
      </c>
      <c r="J17" s="1"/>
      <c r="K17" s="1"/>
      <c r="L17" s="1"/>
      <c r="M17" s="1"/>
    </row>
    <row r="18" spans="1:13" ht="17.55" customHeight="1">
      <c r="A18" s="4">
        <v>8</v>
      </c>
      <c r="B18" s="10"/>
      <c r="C18" s="5"/>
      <c r="D18" s="5"/>
      <c r="E18" s="6" t="str">
        <f t="shared" si="0"/>
        <v/>
      </c>
      <c r="F18" s="7" t="str">
        <f t="shared" si="1"/>
        <v/>
      </c>
      <c r="G18" s="11" t="str">
        <f t="shared" si="2"/>
        <v/>
      </c>
      <c r="H18" s="7" t="str">
        <f t="shared" si="3"/>
        <v/>
      </c>
      <c r="I18" s="12" t="str">
        <f t="shared" si="4"/>
        <v/>
      </c>
      <c r="J18" s="1"/>
      <c r="K18" s="1"/>
      <c r="L18" s="1"/>
      <c r="M18" s="1"/>
    </row>
    <row r="19" spans="1:13" ht="17.55" customHeight="1">
      <c r="A19" s="4">
        <v>9</v>
      </c>
      <c r="B19" s="10"/>
      <c r="C19" s="5"/>
      <c r="D19" s="5"/>
      <c r="E19" s="6" t="str">
        <f t="shared" si="0"/>
        <v/>
      </c>
      <c r="F19" s="7" t="str">
        <f t="shared" si="1"/>
        <v/>
      </c>
      <c r="G19" s="11" t="str">
        <f t="shared" si="2"/>
        <v/>
      </c>
      <c r="H19" s="7" t="str">
        <f t="shared" si="3"/>
        <v/>
      </c>
      <c r="I19" s="12" t="str">
        <f t="shared" si="4"/>
        <v/>
      </c>
      <c r="J19" s="1"/>
      <c r="K19" s="1"/>
      <c r="L19" s="1"/>
      <c r="M19" s="1"/>
    </row>
    <row r="20" spans="1:13" ht="17.55" customHeight="1">
      <c r="A20" s="4">
        <v>10</v>
      </c>
      <c r="B20" s="10"/>
      <c r="C20" s="5"/>
      <c r="D20" s="5"/>
      <c r="E20" s="6" t="str">
        <f t="shared" si="0"/>
        <v/>
      </c>
      <c r="F20" s="7" t="str">
        <f t="shared" si="1"/>
        <v/>
      </c>
      <c r="G20" s="11" t="str">
        <f t="shared" si="2"/>
        <v/>
      </c>
      <c r="H20" s="7" t="str">
        <f t="shared" si="3"/>
        <v/>
      </c>
      <c r="I20" s="12" t="str">
        <f t="shared" si="4"/>
        <v/>
      </c>
      <c r="J20" s="1"/>
      <c r="K20" s="1"/>
      <c r="L20" s="1"/>
      <c r="M20" s="1"/>
    </row>
    <row r="21" spans="1:13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4.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4.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ht="14.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4.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14.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</sheetData>
  <mergeCells count="17">
    <mergeCell ref="K9:M9"/>
    <mergeCell ref="J10:M10"/>
    <mergeCell ref="K11:M11"/>
    <mergeCell ref="B7:D7"/>
    <mergeCell ref="F7:H7"/>
    <mergeCell ref="A8:H8"/>
    <mergeCell ref="J1:M2"/>
    <mergeCell ref="K4:M4"/>
    <mergeCell ref="K5:M5"/>
    <mergeCell ref="K6:M6"/>
    <mergeCell ref="K7:M7"/>
    <mergeCell ref="K8:M8"/>
    <mergeCell ref="A1:H2"/>
    <mergeCell ref="A3:H3"/>
    <mergeCell ref="A5:H5"/>
    <mergeCell ref="B6:D6"/>
    <mergeCell ref="F6:H6"/>
  </mergeCells>
  <conditionalFormatting sqref="D11:D20">
    <cfRule type="expression" dxfId="6" priority="1">
      <formula>AND($D11&lt;&gt;"",$C11&lt;&gt;"",$D11&gt;$C11)</formula>
    </cfRule>
  </conditionalFormatting>
  <conditionalFormatting sqref="F11:F20">
    <cfRule type="expression" dxfId="5" priority="3">
      <formula>AND(F11&lt;&gt;"",F11=MAX($F$11:$F$20))</formula>
    </cfRule>
  </conditionalFormatting>
  <conditionalFormatting sqref="G11:G20">
    <cfRule type="cellIs" dxfId="4" priority="2" operator="lessThan">
      <formula>0</formula>
    </cfRule>
  </conditionalFormatting>
  <conditionalFormatting sqref="H11:H20">
    <cfRule type="expression" dxfId="3" priority="4">
      <formula>AND(H11&lt;&gt;"",H11=MAX($H$11:$H$20))</formula>
    </cfRule>
  </conditionalFormatting>
  <conditionalFormatting sqref="I11:I20">
    <cfRule type="expression" dxfId="2" priority="5">
      <formula>I11="OK"</formula>
    </cfRule>
    <cfRule type="expression" dxfId="1" priority="6">
      <formula>I11="REVISAR"</formula>
    </cfRule>
    <cfRule type="expression" dxfId="0" priority="7">
      <formula>OR(I11="FALTA INFORMACIÓN",I11="FALTA COSTO")</formula>
    </cfRule>
  </conditionalFormatting>
  <dataValidations count="4">
    <dataValidation type="custom" showInputMessage="1" showErrorMessage="1" errorTitle="Costo no válido" error="Ingresa un costo numérico igual o mayor que 0." promptTitle="Costo variable unitario" prompt="Puede ser 0, pero no negativo." sqref="B7" xr:uid="{00000000-0002-0000-0200-000000000000}">
      <formula1>OR(ISBLANK(B7),AND(ISNUMBER(B7),B7&gt;=0))</formula1>
    </dataValidation>
    <dataValidation type="custom" showInputMessage="1" showErrorMessage="1" errorTitle="Precio no válido" error="Ingresa un precio numérico mayor que 0 y no repitas un precio ya usado." promptTitle="Precio" prompt="Usa un nivel de precio positivo y único." sqref="B11:B20" xr:uid="{00000000-0002-0000-0200-000001000000}">
      <formula1>OR(ISBLANK(B11),AND(ISNUMBER(B11),B11&gt;0,COUNTIF($B$11:$B$20,B11)=1))</formula1>
    </dataValidation>
    <dataValidation type="custom" showInputMessage="1" showErrorMessage="1" errorTitle="Cantidad no válida" error="Ingresa un número entero de personas igual o mayor que 1." promptTitle="Personas evaluadas" prompt="Debe ser un número entero positivo." sqref="C11:C20" xr:uid="{00000000-0002-0000-0200-000002000000}">
      <formula1>OR(ISBLANK(C11),AND(ISNUMBER(C11),C11&gt;=1,MOD(C11,1)=0))</formula1>
    </dataValidation>
    <dataValidation type="custom" showInputMessage="1" showErrorMessage="1" errorTitle="Cantidad no válida" error="Ingresa un entero entre 0 y Personas evaluadas." promptTitle="Personas que comprarían" prompt="No puede superar a Personas evaluadas." sqref="D11:D20" xr:uid="{00000000-0002-0000-0200-000003000000}">
      <formula1>OR(ISBLANK(D11),AND(ISNUMBER(D11),D11&gt;=0,MOD(D11,1)=0,ISNUMBER(C11),C11&gt;=1,D11&lt;=C11))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3_Gabor-Granger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2026-09-18T23:35:41Z</dcterms:modified>
</cp:coreProperties>
</file>