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E8DD248E-E4AC-4FE0-A430-303387FAB568}" xr6:coauthVersionLast="47" xr6:coauthVersionMax="47" xr10:uidLastSave="{00000000-0000-0000-0000-000000000000}"/>
  <bookViews>
    <workbookView xWindow="28680" yWindow="-120" windowWidth="29040" windowHeight="15720" xr2:uid="{00000000-000D-0000-FFFF-FFFF00000000}"/>
  </bookViews>
  <sheets>
    <sheet name="1_Instrucciones" sheetId="1" r:id="rId1"/>
    <sheet name="2_Glosario" sheetId="2" r:id="rId2"/>
    <sheet name="3_Registro_Analisi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67" i="3" l="1"/>
  <c r="K167" i="3"/>
  <c r="I167" i="3"/>
  <c r="P166" i="3"/>
  <c r="K166" i="3"/>
  <c r="I166" i="3"/>
  <c r="P165" i="3"/>
  <c r="K165" i="3"/>
  <c r="I165" i="3"/>
  <c r="P164" i="3"/>
  <c r="I164" i="3"/>
  <c r="K164" i="3" s="1"/>
  <c r="P163" i="3"/>
  <c r="I163" i="3"/>
  <c r="K163" i="3" s="1"/>
  <c r="P162" i="3"/>
  <c r="K162" i="3"/>
  <c r="I162" i="3"/>
  <c r="P161" i="3"/>
  <c r="K161" i="3"/>
  <c r="I161" i="3"/>
  <c r="P160" i="3"/>
  <c r="I160" i="3"/>
  <c r="K160" i="3" s="1"/>
  <c r="P159" i="3"/>
  <c r="I159" i="3"/>
  <c r="K159" i="3" s="1"/>
  <c r="P158" i="3"/>
  <c r="K158" i="3"/>
  <c r="I158" i="3"/>
  <c r="P157" i="3"/>
  <c r="K157" i="3"/>
  <c r="I157" i="3"/>
  <c r="P156" i="3"/>
  <c r="I156" i="3"/>
  <c r="K156" i="3" s="1"/>
  <c r="P155" i="3"/>
  <c r="I155" i="3"/>
  <c r="K155" i="3" s="1"/>
  <c r="P154" i="3"/>
  <c r="K154" i="3"/>
  <c r="I154" i="3"/>
  <c r="P153" i="3"/>
  <c r="K153" i="3"/>
  <c r="I153" i="3"/>
  <c r="P152" i="3"/>
  <c r="I152" i="3"/>
  <c r="K152" i="3" s="1"/>
  <c r="P151" i="3"/>
  <c r="I151" i="3"/>
  <c r="K151" i="3" s="1"/>
  <c r="P150" i="3"/>
  <c r="K150" i="3"/>
  <c r="I150" i="3"/>
  <c r="P149" i="3"/>
  <c r="K149" i="3"/>
  <c r="I149" i="3"/>
  <c r="P148" i="3"/>
  <c r="I148" i="3"/>
  <c r="K148" i="3" s="1"/>
  <c r="P147" i="3"/>
  <c r="I147" i="3"/>
  <c r="K147" i="3" s="1"/>
  <c r="P146" i="3"/>
  <c r="K146" i="3"/>
  <c r="I146" i="3"/>
  <c r="P145" i="3"/>
  <c r="K145" i="3"/>
  <c r="I145" i="3"/>
  <c r="P144" i="3"/>
  <c r="I144" i="3"/>
  <c r="K144" i="3" s="1"/>
  <c r="P143" i="3"/>
  <c r="I143" i="3"/>
  <c r="K143" i="3" s="1"/>
  <c r="P142" i="3"/>
  <c r="K142" i="3"/>
  <c r="I142" i="3"/>
  <c r="P141" i="3"/>
  <c r="K141" i="3"/>
  <c r="I141" i="3"/>
  <c r="P140" i="3"/>
  <c r="I140" i="3"/>
  <c r="K140" i="3" s="1"/>
  <c r="P139" i="3"/>
  <c r="I139" i="3"/>
  <c r="K139" i="3" s="1"/>
  <c r="P138" i="3"/>
  <c r="K138" i="3"/>
  <c r="I138" i="3"/>
  <c r="P137" i="3"/>
  <c r="K137" i="3"/>
  <c r="I137" i="3"/>
  <c r="P136" i="3"/>
  <c r="I136" i="3"/>
  <c r="K136" i="3" s="1"/>
  <c r="P135" i="3"/>
  <c r="I135" i="3"/>
  <c r="K135" i="3" s="1"/>
  <c r="P134" i="3"/>
  <c r="K134" i="3"/>
  <c r="I134" i="3"/>
  <c r="P133" i="3"/>
  <c r="K133" i="3"/>
  <c r="I133" i="3"/>
  <c r="P132" i="3"/>
  <c r="I132" i="3"/>
  <c r="K132" i="3" s="1"/>
  <c r="P131" i="3"/>
  <c r="I131" i="3"/>
  <c r="K131" i="3" s="1"/>
  <c r="P130" i="3"/>
  <c r="K130" i="3"/>
  <c r="I130" i="3"/>
  <c r="P129" i="3"/>
  <c r="K129" i="3"/>
  <c r="I129" i="3"/>
  <c r="P128" i="3"/>
  <c r="I128" i="3"/>
  <c r="K128" i="3" s="1"/>
  <c r="P127" i="3"/>
  <c r="I127" i="3"/>
  <c r="K127" i="3" s="1"/>
  <c r="P126" i="3"/>
  <c r="K126" i="3"/>
  <c r="I126" i="3"/>
  <c r="P125" i="3"/>
  <c r="K125" i="3"/>
  <c r="I125" i="3"/>
  <c r="P124" i="3"/>
  <c r="I124" i="3"/>
  <c r="K124" i="3" s="1"/>
  <c r="P123" i="3"/>
  <c r="I123" i="3"/>
  <c r="K123" i="3" s="1"/>
  <c r="P122" i="3"/>
  <c r="K122" i="3"/>
  <c r="I122" i="3"/>
  <c r="P121" i="3"/>
  <c r="K121" i="3"/>
  <c r="I121" i="3"/>
  <c r="P120" i="3"/>
  <c r="I120" i="3"/>
  <c r="K120" i="3" s="1"/>
  <c r="P119" i="3"/>
  <c r="I119" i="3"/>
  <c r="K119" i="3" s="1"/>
  <c r="P118" i="3"/>
  <c r="K118" i="3"/>
  <c r="I118" i="3"/>
  <c r="P117" i="3"/>
  <c r="K117" i="3"/>
  <c r="I117" i="3"/>
  <c r="P116" i="3"/>
  <c r="I116" i="3"/>
  <c r="K116" i="3" s="1"/>
  <c r="P115" i="3"/>
  <c r="I115" i="3"/>
  <c r="K115" i="3" s="1"/>
  <c r="P114" i="3"/>
  <c r="K114" i="3"/>
  <c r="I114" i="3"/>
  <c r="P113" i="3"/>
  <c r="K113" i="3"/>
  <c r="I113" i="3"/>
  <c r="P112" i="3"/>
  <c r="I112" i="3"/>
  <c r="K112" i="3" s="1"/>
  <c r="P111" i="3"/>
  <c r="I111" i="3"/>
  <c r="K111" i="3" s="1"/>
  <c r="P110" i="3"/>
  <c r="K110" i="3"/>
  <c r="I110" i="3"/>
  <c r="P109" i="3"/>
  <c r="K109" i="3"/>
  <c r="I109" i="3"/>
  <c r="P108" i="3"/>
  <c r="I108" i="3"/>
  <c r="K108" i="3" s="1"/>
  <c r="P107" i="3"/>
  <c r="I107" i="3"/>
  <c r="K107" i="3" s="1"/>
  <c r="P106" i="3"/>
  <c r="K106" i="3"/>
  <c r="I106" i="3"/>
  <c r="P105" i="3"/>
  <c r="K105" i="3"/>
  <c r="I105" i="3"/>
  <c r="P104" i="3"/>
  <c r="I104" i="3"/>
  <c r="K104" i="3" s="1"/>
  <c r="P103" i="3"/>
  <c r="I103" i="3"/>
  <c r="K103" i="3" s="1"/>
  <c r="P102" i="3"/>
  <c r="K102" i="3"/>
  <c r="I102" i="3"/>
  <c r="P101" i="3"/>
  <c r="K101" i="3"/>
  <c r="I101" i="3"/>
  <c r="P100" i="3"/>
  <c r="I100" i="3"/>
  <c r="K100" i="3" s="1"/>
  <c r="P99" i="3"/>
  <c r="I99" i="3"/>
  <c r="K99" i="3" s="1"/>
  <c r="P98" i="3"/>
  <c r="K98" i="3"/>
  <c r="I98" i="3"/>
  <c r="P97" i="3"/>
  <c r="K97" i="3"/>
  <c r="I97" i="3"/>
  <c r="P96" i="3"/>
  <c r="I96" i="3"/>
  <c r="K96" i="3" s="1"/>
  <c r="P95" i="3"/>
  <c r="I95" i="3"/>
  <c r="K95" i="3" s="1"/>
  <c r="P94" i="3"/>
  <c r="K94" i="3"/>
  <c r="I94" i="3"/>
  <c r="P93" i="3"/>
  <c r="K93" i="3"/>
  <c r="I93" i="3"/>
  <c r="P92" i="3"/>
  <c r="I92" i="3"/>
  <c r="K92" i="3" s="1"/>
  <c r="P91" i="3"/>
  <c r="I91" i="3"/>
  <c r="K91" i="3" s="1"/>
  <c r="P90" i="3"/>
  <c r="K90" i="3"/>
  <c r="I90" i="3"/>
  <c r="P89" i="3"/>
  <c r="K89" i="3"/>
  <c r="I89" i="3"/>
  <c r="P88" i="3"/>
  <c r="I88" i="3"/>
  <c r="K88" i="3" s="1"/>
  <c r="P87" i="3"/>
  <c r="I87" i="3"/>
  <c r="K87" i="3" s="1"/>
  <c r="P86" i="3"/>
  <c r="K86" i="3"/>
  <c r="I86" i="3"/>
  <c r="P85" i="3"/>
  <c r="K85" i="3"/>
  <c r="I85" i="3"/>
  <c r="P84" i="3"/>
  <c r="I84" i="3"/>
  <c r="K84" i="3" s="1"/>
  <c r="P83" i="3"/>
  <c r="I83" i="3"/>
  <c r="K83" i="3" s="1"/>
  <c r="P82" i="3"/>
  <c r="K82" i="3"/>
  <c r="I82" i="3"/>
  <c r="P81" i="3"/>
  <c r="K81" i="3"/>
  <c r="I81" i="3"/>
  <c r="P80" i="3"/>
  <c r="I80" i="3"/>
  <c r="K80" i="3" s="1"/>
  <c r="P79" i="3"/>
  <c r="I79" i="3"/>
  <c r="K79" i="3" s="1"/>
  <c r="P78" i="3"/>
  <c r="K78" i="3"/>
  <c r="I78" i="3"/>
  <c r="P77" i="3"/>
  <c r="K77" i="3"/>
  <c r="I77" i="3"/>
  <c r="P76" i="3"/>
  <c r="I76" i="3"/>
  <c r="K76" i="3" s="1"/>
  <c r="P75" i="3"/>
  <c r="I75" i="3"/>
  <c r="K75" i="3" s="1"/>
  <c r="P74" i="3"/>
  <c r="K74" i="3"/>
  <c r="I74" i="3"/>
  <c r="P73" i="3"/>
  <c r="K73" i="3"/>
  <c r="I73" i="3"/>
  <c r="P72" i="3"/>
  <c r="I72" i="3"/>
  <c r="K72" i="3" s="1"/>
  <c r="P71" i="3"/>
  <c r="I71" i="3"/>
  <c r="K71" i="3" s="1"/>
  <c r="P70" i="3"/>
  <c r="K70" i="3"/>
  <c r="I70" i="3"/>
  <c r="P69" i="3"/>
  <c r="K69" i="3"/>
  <c r="I69" i="3"/>
  <c r="P68" i="3"/>
  <c r="I68" i="3"/>
  <c r="K68" i="3" s="1"/>
  <c r="P67" i="3"/>
  <c r="I67" i="3"/>
  <c r="K67" i="3" s="1"/>
  <c r="P66" i="3"/>
  <c r="K66" i="3"/>
  <c r="I66" i="3"/>
  <c r="P65" i="3"/>
  <c r="K65" i="3"/>
  <c r="I65" i="3"/>
  <c r="P64" i="3"/>
  <c r="I64" i="3"/>
  <c r="K64" i="3" s="1"/>
  <c r="P63" i="3"/>
  <c r="I63" i="3"/>
  <c r="K63" i="3" s="1"/>
  <c r="P62" i="3"/>
  <c r="K62" i="3"/>
  <c r="I62" i="3"/>
  <c r="P61" i="3"/>
  <c r="K61" i="3"/>
  <c r="I61" i="3"/>
  <c r="P60" i="3"/>
  <c r="I60" i="3"/>
  <c r="K60" i="3" s="1"/>
  <c r="P59" i="3"/>
  <c r="I59" i="3"/>
  <c r="K59" i="3" s="1"/>
  <c r="P58" i="3"/>
  <c r="K58" i="3"/>
  <c r="I58" i="3"/>
  <c r="P57" i="3"/>
  <c r="K57" i="3"/>
  <c r="I57" i="3"/>
  <c r="P56" i="3"/>
  <c r="I56" i="3"/>
  <c r="K56" i="3" s="1"/>
  <c r="P55" i="3"/>
  <c r="I55" i="3"/>
  <c r="K55" i="3" s="1"/>
  <c r="P54" i="3"/>
  <c r="K54" i="3"/>
  <c r="I54" i="3"/>
  <c r="P53" i="3"/>
  <c r="K53" i="3"/>
  <c r="I53" i="3"/>
  <c r="P52" i="3"/>
  <c r="I52" i="3"/>
  <c r="K52" i="3" s="1"/>
  <c r="P51" i="3"/>
  <c r="I51" i="3"/>
  <c r="K51" i="3" s="1"/>
  <c r="P50" i="3"/>
  <c r="K50" i="3"/>
  <c r="I50" i="3"/>
  <c r="P49" i="3"/>
  <c r="K49" i="3"/>
  <c r="I49" i="3"/>
  <c r="P48" i="3"/>
  <c r="I48" i="3"/>
  <c r="K48" i="3" s="1"/>
  <c r="P47" i="3"/>
  <c r="I47" i="3"/>
  <c r="K47" i="3" s="1"/>
  <c r="P46" i="3"/>
  <c r="K46" i="3"/>
  <c r="I46" i="3"/>
  <c r="P45" i="3"/>
  <c r="K45" i="3"/>
  <c r="I45" i="3"/>
  <c r="P44" i="3"/>
  <c r="I44" i="3"/>
  <c r="K44" i="3" s="1"/>
  <c r="P43" i="3"/>
  <c r="I43" i="3"/>
  <c r="K43" i="3" s="1"/>
  <c r="P42" i="3"/>
  <c r="K42" i="3"/>
  <c r="I42" i="3"/>
  <c r="P41" i="3"/>
  <c r="K41" i="3"/>
  <c r="I41" i="3"/>
  <c r="P40" i="3"/>
  <c r="I40" i="3"/>
  <c r="K40" i="3" s="1"/>
  <c r="P39" i="3"/>
  <c r="I39" i="3"/>
  <c r="K39" i="3" s="1"/>
  <c r="P38" i="3"/>
  <c r="K38" i="3"/>
  <c r="I38" i="3"/>
  <c r="P37" i="3"/>
  <c r="K37" i="3"/>
  <c r="I37" i="3"/>
  <c r="P36" i="3"/>
  <c r="I36" i="3"/>
  <c r="K36" i="3" s="1"/>
  <c r="P35" i="3"/>
  <c r="I35" i="3"/>
  <c r="K35" i="3" s="1"/>
  <c r="P34" i="3"/>
  <c r="K34" i="3"/>
  <c r="I34" i="3"/>
  <c r="P33" i="3"/>
  <c r="K33" i="3"/>
  <c r="I33" i="3"/>
  <c r="I32" i="3"/>
  <c r="I31" i="3"/>
  <c r="K31" i="3" s="1"/>
  <c r="I30" i="3"/>
  <c r="I29" i="3"/>
  <c r="I28" i="3"/>
  <c r="I27" i="3"/>
  <c r="K27" i="3" s="1"/>
  <c r="I26" i="3"/>
  <c r="K25" i="3"/>
  <c r="I25" i="3"/>
  <c r="P25" i="3" s="1"/>
  <c r="I24" i="3"/>
  <c r="I23" i="3"/>
  <c r="K23" i="3" s="1"/>
  <c r="I22" i="3"/>
  <c r="K21" i="3"/>
  <c r="I21" i="3"/>
  <c r="P21" i="3" s="1"/>
  <c r="I20" i="3"/>
  <c r="I19" i="3"/>
  <c r="K19" i="3" s="1"/>
  <c r="I18" i="3"/>
  <c r="P24" i="3" l="1"/>
  <c r="P28" i="3"/>
  <c r="P22" i="3"/>
  <c r="P19" i="3"/>
  <c r="P27" i="3"/>
  <c r="K20" i="3"/>
  <c r="P20" i="3" s="1"/>
  <c r="K24" i="3"/>
  <c r="K28" i="3"/>
  <c r="K32" i="3"/>
  <c r="P32" i="3" s="1"/>
  <c r="P31" i="3"/>
  <c r="P23" i="3"/>
  <c r="K29" i="3"/>
  <c r="P29" i="3" s="1"/>
  <c r="K18" i="3"/>
  <c r="P18" i="3" s="1"/>
  <c r="K22" i="3"/>
  <c r="K26" i="3"/>
  <c r="P26" i="3" s="1"/>
  <c r="K30" i="3"/>
  <c r="P30" i="3" s="1"/>
  <c r="B10" i="3" l="1"/>
  <c r="F8" i="3" l="1"/>
  <c r="E8" i="3"/>
  <c r="F7" i="3"/>
  <c r="E7" i="3"/>
  <c r="F9" i="3"/>
  <c r="F10" i="3"/>
  <c r="E9" i="3"/>
  <c r="G9" i="3" s="1"/>
  <c r="E10" i="3"/>
  <c r="F6" i="3"/>
  <c r="E6" i="3"/>
  <c r="G8" i="3" l="1"/>
  <c r="E14" i="3"/>
  <c r="G6" i="3"/>
  <c r="G10" i="3"/>
  <c r="G7" i="3"/>
  <c r="E15" i="3"/>
</calcChain>
</file>

<file path=xl/sharedStrings.xml><?xml version="1.0" encoding="utf-8"?>
<sst xmlns="http://schemas.openxmlformats.org/spreadsheetml/2006/main" count="367" uniqueCount="284">
  <si>
    <t>Plantilla de análisis de diagrama spaghetti</t>
  </si>
  <si>
    <t>Qué hace esta plantilla</t>
  </si>
  <si>
    <t>Esta plantilla básica–intermedia te ayuda a registrar y cuantificar recorridos físicos observados en un proceso. Permite comparar la situación actual con una propuesta usando distancia, número de viajes, tiempo, retrocesos y cruces.
Está pensada para tiendas, bodegas, restaurantes, talleres, ecommerce y otras operaciones donde una persona, producto, material o equipo se desplaza dentro de un espacio.
Importante: la plantilla NO dibuja automáticamente el plano físico. Primero observa o traza el recorrido sobre un plano, croquis o imagen del área; después registra aquí las mediciones para analizarlas y comparar alternativas.</t>
  </si>
  <si>
    <t>Cómo usarla paso a paso</t>
  </si>
  <si>
    <t>Paso</t>
  </si>
  <si>
    <t>Acción</t>
  </si>
  <si>
    <t>Qué hacer</t>
  </si>
  <si>
    <t>Cómo sustituir el ejemplo por tus datos</t>
  </si>
  <si>
    <t>1</t>
  </si>
  <si>
    <t>Define el proceso</t>
  </si>
  <si>
    <t>Elige un recorrido concreto. Ejemplo: preparación de un pedido desde que se recibe hasta que queda en despacho.</t>
  </si>
  <si>
    <t>1. Ve a la hoja 3_Registro_Analisis.
2. Cambia los datos generales del proceso en las celdas azul claro de la parte superior.
3. En la tabla de captura, borra SOLO el contenido de las celdas azul claro del ejemplo.
4. No borres las columnas gris claro 'Distancia total', 'Tiempo total' ni 'Control': contienen fórmulas.
5. Escribe tus recorridos fila por fila y selecciona Actual o Propuesta.
6. Conserva las mismas unidades: metros y minutos.
7. Revisa 'Estado de captura' y la columna 'Control' antes de interpretar el resumen.
8. Si el estado no dice LISTO PARA COMPARAR, corrige la captura según la alerta.
9. El resumen se actualiza al abrir o recalcular el archivo en Excel.</t>
  </si>
  <si>
    <t>2</t>
  </si>
  <si>
    <t>Observa el recorrido real</t>
  </si>
  <si>
    <t>Sigue a la persona, producto, material o equipo. Registra lo que ocurre realmente, no el recorrido ideal.</t>
  </si>
  <si>
    <t>3</t>
  </si>
  <si>
    <t>Traza el recorrido</t>
  </si>
  <si>
    <t>Dibuja el recorrido sobre un plano o croquis y marca origen, destino, regresos, cruces y puntos visitados repetidamente.</t>
  </si>
  <si>
    <t>4</t>
  </si>
  <si>
    <t>Mide</t>
  </si>
  <si>
    <t>Para cada movimiento registra viajes, distancia por viaje y, si es posible, tiempo por viaje. Cuenta retrocesos y cruces cuando existan.</t>
  </si>
  <si>
    <t>5</t>
  </si>
  <si>
    <t>Registra el escenario Actual</t>
  </si>
  <si>
    <t>En la hoja 3 selecciona 'Actual' y captura los movimientos de un ciclo representativo.</t>
  </si>
  <si>
    <t>6</t>
  </si>
  <si>
    <t>Diseña una mejora</t>
  </si>
  <si>
    <t>Prueba una distribución o secuencia alternativa: acercar una impresora, agrupar materiales, cambiar una estación o separar flujos.</t>
  </si>
  <si>
    <t>7</t>
  </si>
  <si>
    <t>Registra la Propuesta</t>
  </si>
  <si>
    <t>Captura los movimientos del recorrido propuesto utilizando las mismas unidades y el mismo inicio y final.</t>
  </si>
  <si>
    <t>8</t>
  </si>
  <si>
    <t>Compara</t>
  </si>
  <si>
    <t>Revisa el resumen automático: distancia, tiempo, viajes, retrocesos, cruces y ahorro potencial por día.</t>
  </si>
  <si>
    <t>Reglas para que la comparación sea válida</t>
  </si>
  <si>
    <t>• Compara el mismo proceso, con el mismo inicio y final.
• Usa un ciclo representativo o varios ciclos comparables.
• No supongas que menos distancia siempre es mejor: revisa seguridad, calidad, higiene y restricciones físicas.
• Si no puedes medir tiempo, deja esa celda vacía; no inventes datos.
• Si una actividad requiere varios viajes iguales, usa el campo 'Viajes' en lugar de duplicar filas.
• Si un cambio afecta otra área, valida el efecto antes de implementarlo.</t>
  </si>
  <si>
    <t>Leyenda visual</t>
  </si>
  <si>
    <t>Color</t>
  </si>
  <si>
    <t>Significado</t>
  </si>
  <si>
    <t>Azul claro</t>
  </si>
  <si>
    <t>Dato editable</t>
  </si>
  <si>
    <t>Escribir o reemplazar</t>
  </si>
  <si>
    <t>Gris claro</t>
  </si>
  <si>
    <t>Cálculo automático</t>
  </si>
  <si>
    <t>No borrar la fórmula</t>
  </si>
  <si>
    <t>Azul marino</t>
  </si>
  <si>
    <t>Título o encabezado</t>
  </si>
  <si>
    <t>No requiere captura</t>
  </si>
  <si>
    <t>Qué obtendrás al final</t>
  </si>
  <si>
    <t>Una comparación clara entre el recorrido actual y una propuesta de mejora. Podrás ver cuánto cambia la distancia total, el tiempo de desplazamiento, el número de viajes, los retrocesos y los cruces. Si indicas cuántos ciclos similares realizas por día, la plantilla también estima la distancia y el tiempo potencialmente evitados durante una jornada.</t>
  </si>
  <si>
    <t>Alertas y validaciones</t>
  </si>
  <si>
    <t>• LISTO PARA COMPARAR: hay datos válidos para Actual y Propuesta.
• FALTA INFORMACIÓN: falta un campo obligatorio, falta uno de los escenarios o un cálculo no tiene datos suficientes.
• REVISAR: hay un dato numérico, escenario o tiempo inválido.
• REVISAR FÓRMULAS / REVISAR FÓRMULA: una celda automática fue borrada o no coincide con sus datos de entrada. Recupera una copia limpia si no sabes restaurarla.
• ID DUPLICADO: dos movimientos comparten el mismo identificador; cámbialo antes de cerrar el análisis.
• NO MEDIDO: el tiempo por viaje se dejó vacío de forma intencional. La distancia puede compararse, pero el tiempo no se presenta como completo.
• Las validaciones bloquean muchos errores al escribir. Un pegado desde otra fuente puede saltarse algunas reglas; por eso revisa las alertas antes de interpretar resultados.</t>
  </si>
  <si>
    <t>Limitaciones de la plantilla</t>
  </si>
  <si>
    <t>La plantilla cuantifica recorridos; no dibuja automáticamente el plano spaghetti ni valida si un cambio de layout es seguro o viable. Los resultados son comparables solo cuando Actual y Propuesta representan el mismo proceso, inicio, final y unidades. La estimación diaria depende de que 'Ciclos por día' represente ciclos realmente comparables.</t>
  </si>
  <si>
    <t>Glosario de la plantilla</t>
  </si>
  <si>
    <t>Consulta esta hoja cuando tengas dudas sobre un campo o indicador. Las definiciones están escritas para usar la plantilla; no sustituyen una definición técnica o normativa específica.</t>
  </si>
  <si>
    <t>Término</t>
  </si>
  <si>
    <t>Definición sencilla</t>
  </si>
  <si>
    <t>Cómo se usa en la plantilla</t>
  </si>
  <si>
    <t>Ejemplo</t>
  </si>
  <si>
    <t>Diagrama spaghetti</t>
  </si>
  <si>
    <t>Representación visual del recorrido físico real dentro de un espacio.</t>
  </si>
  <si>
    <t>El plano se dibuja fuera de la plantilla; aquí se cuantifican sus recorridos.</t>
  </si>
  <si>
    <t>Ruta de un operario entre estantes, empaque e impresora.</t>
  </si>
  <si>
    <t>Proceso analizado</t>
  </si>
  <si>
    <t>Conjunto de actividades cuyo recorrido quieres estudiar.</t>
  </si>
  <si>
    <t>Se registra una vez en la parte superior de la hoja 3.</t>
  </si>
  <si>
    <t>Preparación de pedidos ecommerce.</t>
  </si>
  <si>
    <t>Área</t>
  </si>
  <si>
    <t>Espacio físico donde ocurre el recorrido.</t>
  </si>
  <si>
    <t>Ayuda a contextualizar la observación.</t>
  </si>
  <si>
    <t>Bodega y zona de empaque.</t>
  </si>
  <si>
    <t>Elemento seguido</t>
  </si>
  <si>
    <t>Persona, producto, material o equipo cuyo movimiento se observa.</t>
  </si>
  <si>
    <t>Debe mantenerse comparable entre Actual y Propuesta.</t>
  </si>
  <si>
    <t>Operario de preparación.</t>
  </si>
  <si>
    <t>Ciclo</t>
  </si>
  <si>
    <t>Una ejecución completa del proceso desde un inicio hasta un final definidos.</t>
  </si>
  <si>
    <t>El resumen compara un ciclo Actual contra uno Propuesta.</t>
  </si>
  <si>
    <t>Un pedido preparado y dejado en despacho.</t>
  </si>
  <si>
    <t>Ciclos por día</t>
  </si>
  <si>
    <t>Cantidad aproximada de veces que se repite un ciclo comparable en una jornada.</t>
  </si>
  <si>
    <t>Permite estimar distancia y tiempo evitados por día.</t>
  </si>
  <si>
    <t>30 pedidos similares por día.</t>
  </si>
  <si>
    <t>Escenario Actual</t>
  </si>
  <si>
    <t>Recorrido observado antes de realizar cambios.</t>
  </si>
  <si>
    <t>Selecciona 'Actual' en la columna Escenario.</t>
  </si>
  <si>
    <t>Layout vigente.</t>
  </si>
  <si>
    <t>Escenario Propuesta</t>
  </si>
  <si>
    <t>Recorrido esperado o medido después del cambio.</t>
  </si>
  <si>
    <t>Selecciona 'Propuesta' en la columna Escenario.</t>
  </si>
  <si>
    <t>Impresora reubicada cerca de empaque.</t>
  </si>
  <si>
    <t>ID</t>
  </si>
  <si>
    <t>Código corto para identificar cada movimiento.</t>
  </si>
  <si>
    <t>Facilita ordenar y revisar la captura.</t>
  </si>
  <si>
    <t>A01, A02, P01.</t>
  </si>
  <si>
    <t>Actividad / movimiento</t>
  </si>
  <si>
    <t>Descripción de lo que provoca el desplazamiento.</t>
  </si>
  <si>
    <t>Explica por qué se realiza cada recorrido.</t>
  </si>
  <si>
    <t>Imprimir etiqueta.</t>
  </si>
  <si>
    <t>Origen</t>
  </si>
  <si>
    <t>Punto donde comienza un movimiento.</t>
  </si>
  <si>
    <t>Se registra para cada fila.</t>
  </si>
  <si>
    <t>Mesa de empaque.</t>
  </si>
  <si>
    <t>Destino</t>
  </si>
  <si>
    <t>Punto donde termina un movimiento.</t>
  </si>
  <si>
    <t>Impresora.</t>
  </si>
  <si>
    <t>Viajes</t>
  </si>
  <si>
    <t>Número de veces que se repite el mismo trayecto durante un ciclo.</t>
  </si>
  <si>
    <t>Multiplica distancia y tiempo por viaje.</t>
  </si>
  <si>
    <t>2 viajes.</t>
  </si>
  <si>
    <t>Distancia por viaje</t>
  </si>
  <si>
    <t>Longitud aproximada de un trayecto individual.</t>
  </si>
  <si>
    <t>Se registra en metros.</t>
  </si>
  <si>
    <t>15 m.</t>
  </si>
  <si>
    <t>Distancia total</t>
  </si>
  <si>
    <t>Distancia acumulada de un movimiento.</t>
  </si>
  <si>
    <t>Se calcula automáticamente: Viajes × Distancia por viaje.</t>
  </si>
  <si>
    <t>2 × 15 m = 30 m.</t>
  </si>
  <si>
    <t>Tiempo por viaje</t>
  </si>
  <si>
    <t>Minutos utilizados en un trayecto individual.</t>
  </si>
  <si>
    <t>Se registra en minutos; puede dejarse vacío si no se mide.</t>
  </si>
  <si>
    <t>0,7 min.</t>
  </si>
  <si>
    <t>Tiempo total</t>
  </si>
  <si>
    <t>Tiempo acumulado de un movimiento.</t>
  </si>
  <si>
    <t>Se calcula automáticamente: Viajes × Tiempo por viaje.</t>
  </si>
  <si>
    <t>2 × 0,7 = 1,4 min.</t>
  </si>
  <si>
    <t>Retroceso</t>
  </si>
  <si>
    <t>Regreso a un punto ya visitado que puede indicar una secuencia poco práctica.</t>
  </si>
  <si>
    <t>Cuenta cuántos retrocesos se asocian al movimiento.</t>
  </si>
  <si>
    <t>Volver por etiquetas olvidadas.</t>
  </si>
  <si>
    <t>Cruce</t>
  </si>
  <si>
    <t>Intersección entre recorridos que puede generar interferencia, congestión o riesgo.</t>
  </si>
  <si>
    <t>Cuenta cruces relevantes observados.</t>
  </si>
  <si>
    <t>Recepción y despacho usan el mismo pasillo.</t>
  </si>
  <si>
    <t>Observación</t>
  </si>
  <si>
    <t>Nota breve sobre lo que ocurrió durante el recorrido.</t>
  </si>
  <si>
    <t>Aporta contexto para interpretar el dato.</t>
  </si>
  <si>
    <t>El pasillo estaba ocupado.</t>
  </si>
  <si>
    <t>Acción de mejora</t>
  </si>
  <si>
    <t>Cambio concreto que podría reducir un problema detectado.</t>
  </si>
  <si>
    <t>Se registra especialmente en filas del escenario Actual.</t>
  </si>
  <si>
    <t>Acercar la impresora a empaque.</t>
  </si>
  <si>
    <t>Layout</t>
  </si>
  <si>
    <t>Distribución física de mesas, estantes, equipos, pasillos y zonas de trabajo.</t>
  </si>
  <si>
    <t>Es una de las variables que puedes modificar entre escenarios.</t>
  </si>
  <si>
    <t>Mover la impresora y agrupar suministros.</t>
  </si>
  <si>
    <t>Reducción (%)</t>
  </si>
  <si>
    <t>Porcentaje en que disminuye una métrica desde Actual hasta Propuesta.</t>
  </si>
  <si>
    <t>Se calcula automáticamente en el resumen.</t>
  </si>
  <si>
    <t>(Actual − Propuesta) ÷ Actual × 100.</t>
  </si>
  <si>
    <t>Distancia evitada por día</t>
  </si>
  <si>
    <t>Estimación de metros que dejarían de recorrerse en una jornada.</t>
  </si>
  <si>
    <t>Diferencia por ciclo × ciclos por día.</t>
  </si>
  <si>
    <t>65 m × 30 ciclos = 1.950 m.</t>
  </si>
  <si>
    <t>Tiempo evitado por día</t>
  </si>
  <si>
    <t>Estimación de minutos que dejarían de utilizarse en desplazamientos durante una jornada.</t>
  </si>
  <si>
    <t>2,7 min × 30 ciclos = 81 min.</t>
  </si>
  <si>
    <t>Estado de captura</t>
  </si>
  <si>
    <t>Indicador que revisa si los datos permiten una comparación segura.</t>
  </si>
  <si>
    <t>Aparece en la parte superior de la hoja 3.</t>
  </si>
  <si>
    <t>LISTO PARA COMPARAR.</t>
  </si>
  <si>
    <t>LISTO PARA COMPARAR</t>
  </si>
  <si>
    <t>La captura principal es válida y existen filas de Actual y Propuesta.</t>
  </si>
  <si>
    <t>Permite mostrar el resumen por ciclo.</t>
  </si>
  <si>
    <t>Datos completos y sin errores detectados.</t>
  </si>
  <si>
    <t>FALTA INFORMACIÓN</t>
  </si>
  <si>
    <t>Falta un dato obligatorio para completar un cálculo o comparación.</t>
  </si>
  <si>
    <t>Corrige la fila o dato señalado antes de usar el resultado.</t>
  </si>
  <si>
    <t>Falta distancia, viajes o uno de los escenarios.</t>
  </si>
  <si>
    <t>REVISAR</t>
  </si>
  <si>
    <t>Existe un valor o configuración inválida.</t>
  </si>
  <si>
    <t>Revisa números negativos, texto en campos numéricos, escenario inválido o tiempos incorrectos.</t>
  </si>
  <si>
    <t>Una distancia de -5 m.</t>
  </si>
  <si>
    <t>ID duplicado</t>
  </si>
  <si>
    <t>Dos o más movimientos tienen el mismo identificador.</t>
  </si>
  <si>
    <t>La plantilla intenta bloquearlo al escribir y lo resalta si aparece, por ejemplo después de pegar datos.</t>
  </si>
  <si>
    <t>A01 aparece en dos filas.</t>
  </si>
  <si>
    <t>NO MEDIDO</t>
  </si>
  <si>
    <t>El tiempo por viaje se dejó vacío de forma intencional.</t>
  </si>
  <si>
    <t>La distancia sigue siendo útil, pero el tiempo no debe interpretarse como completo.</t>
  </si>
  <si>
    <t>Se midieron metros, pero no minutos.</t>
  </si>
  <si>
    <t>REVISAR FÓRMULAS</t>
  </si>
  <si>
    <t>Se detectó que falta al menos una fórmula de cálculo automático.</t>
  </si>
  <si>
    <t>No uses el resumen hasta recuperar una copia limpia de la plantilla o restaurar las fórmulas originales.</t>
  </si>
  <si>
    <t>Se borró una fórmula de Distancia total o Tiempo total.</t>
  </si>
  <si>
    <t>Control</t>
  </si>
  <si>
    <t>Verificación automática de cada fila capturada.</t>
  </si>
  <si>
    <t>Muestra OK, FALTA INFORMACIÓN, REVISAR, REVISAR FÓRMULA o ID DUPLICADO según corresponda.</t>
  </si>
  <si>
    <t>OK.</t>
  </si>
  <si>
    <t>Registro y análisis del diagrama spaghetti</t>
  </si>
  <si>
    <t>Datos generales</t>
  </si>
  <si>
    <t>Resumen automático por ciclo</t>
  </si>
  <si>
    <t>Preparación de pedidos ecommerce</t>
  </si>
  <si>
    <t>Indicador</t>
  </si>
  <si>
    <t>Actual</t>
  </si>
  <si>
    <t>Propuesta</t>
  </si>
  <si>
    <t>Reducción</t>
  </si>
  <si>
    <t>Bodega y zona de empaque</t>
  </si>
  <si>
    <t>Distancia total (m)</t>
  </si>
  <si>
    <t>Operario de preparación</t>
  </si>
  <si>
    <t>Tiempo total (min)</t>
  </si>
  <si>
    <t>Fecha de análisis</t>
  </si>
  <si>
    <t>Retrocesos</t>
  </si>
  <si>
    <t>Cruces</t>
  </si>
  <si>
    <t>Cómo interpretar el resumen</t>
  </si>
  <si>
    <t>Una reducción positiva significa que la Propuesta utiliza menos recursos de movimiento que el escenario Actual. Compara siempre el mismo ciclo, con igual inicio y final. Antes de implementar un cambio valida seguridad, calidad, higiene, restricciones físicas y efectos sobre otras actividades.</t>
  </si>
  <si>
    <t>Impacto potencial por día</t>
  </si>
  <si>
    <t>Resultado</t>
  </si>
  <si>
    <t>Unidad</t>
  </si>
  <si>
    <t>Interpretación</t>
  </si>
  <si>
    <t>Distancia evitada</t>
  </si>
  <si>
    <t>m/día</t>
  </si>
  <si>
    <t>Diferencia por ciclo × ciclos por día</t>
  </si>
  <si>
    <t>Tiempo evitado</t>
  </si>
  <si>
    <t>min/día</t>
  </si>
  <si>
    <t>Captura de recorridos — borra solo las celdas azul claro del ejemplo y sustituye por tus datos</t>
  </si>
  <si>
    <t>Escenario</t>
  </si>
  <si>
    <t>Distancia por viaje (m)</t>
  </si>
  <si>
    <t>Tiempo por viaje (min)</t>
  </si>
  <si>
    <t>A01</t>
  </si>
  <si>
    <t>Tomar producto principal</t>
  </si>
  <si>
    <t>Mesa de pedidos</t>
  </si>
  <si>
    <t>Estante A</t>
  </si>
  <si>
    <t>El producto está alejado de la mesa</t>
  </si>
  <si>
    <t>Revisar ubicación de productos de alta rotación</t>
  </si>
  <si>
    <t>A02</t>
  </si>
  <si>
    <t>Buscar complemento</t>
  </si>
  <si>
    <t>Estante B</t>
  </si>
  <si>
    <t>El complemento está en otro pasillo</t>
  </si>
  <si>
    <t>Agrupar productos que suelen venderse juntos</t>
  </si>
  <si>
    <t>A03</t>
  </si>
  <si>
    <t>Volver a empaque</t>
  </si>
  <si>
    <t>Mesa de empaque</t>
  </si>
  <si>
    <t>Se atraviesa una zona de circulación</t>
  </si>
  <si>
    <t>Revisar secuencia y ubicación de empaque</t>
  </si>
  <si>
    <t>A04</t>
  </si>
  <si>
    <t>Imprimir etiqueta</t>
  </si>
  <si>
    <t>Impresora</t>
  </si>
  <si>
    <t>Se realizan dos viajes para completar la etiqueta</t>
  </si>
  <si>
    <t>Acercar la impresora a empaque</t>
  </si>
  <si>
    <t>A05</t>
  </si>
  <si>
    <t>Buscar material de protección</t>
  </si>
  <si>
    <t>Estante de suministros</t>
  </si>
  <si>
    <t>Material separado del punto de uso</t>
  </si>
  <si>
    <t>Crear estación de suministros junto a empaque</t>
  </si>
  <si>
    <t>A06</t>
  </si>
  <si>
    <t>Buscar accesorios</t>
  </si>
  <si>
    <t>Cajón de accesorios</t>
  </si>
  <si>
    <t>El cajón queda detrás del flujo principal</t>
  </si>
  <si>
    <t>Agrupar accesorios de uso frecuente</t>
  </si>
  <si>
    <t>A07</t>
  </si>
  <si>
    <t>Verificar y escanear</t>
  </si>
  <si>
    <t>Punto de control</t>
  </si>
  <si>
    <t>Se regresa a la mesa después del control</t>
  </si>
  <si>
    <t>Acercar el punto de control</t>
  </si>
  <si>
    <t>A08</t>
  </si>
  <si>
    <t>Llevar paquete terminado</t>
  </si>
  <si>
    <t>Despacho</t>
  </si>
  <si>
    <t>El recorrido cruza un pasillo compartido</t>
  </si>
  <si>
    <t>Reubicar el punto de despacho</t>
  </si>
  <si>
    <t>P01</t>
  </si>
  <si>
    <t>Producto de alta rotación más cercano</t>
  </si>
  <si>
    <t>Cambio propuesto</t>
  </si>
  <si>
    <t>P02</t>
  </si>
  <si>
    <t>Tomar complemento</t>
  </si>
  <si>
    <t>Estante de complementos</t>
  </si>
  <si>
    <t>Complementos agrupados por frecuencia</t>
  </si>
  <si>
    <t>P03</t>
  </si>
  <si>
    <t>Ruta más directa</t>
  </si>
  <si>
    <t>P04</t>
  </si>
  <si>
    <t>Impresora cercana</t>
  </si>
  <si>
    <t>Impresora junto a la estación</t>
  </si>
  <si>
    <t>P05</t>
  </si>
  <si>
    <t>Tomar suministros</t>
  </si>
  <si>
    <t>Estación de suministros</t>
  </si>
  <si>
    <t>Suministros agrupados</t>
  </si>
  <si>
    <t>P06</t>
  </si>
  <si>
    <t>Punto de control cercano</t>
  </si>
  <si>
    <t>Control integrado al flujo</t>
  </si>
  <si>
    <t>P07</t>
  </si>
  <si>
    <t>Se mantiene un cruce por restricción física</t>
  </si>
  <si>
    <t>Evaluar en una segunda fase</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</si>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</sst>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6" formatCode="0.0"/>
  </numFmts>
  <fonts count="14">
    <font>
      <sz val="11"/>
      <name val="Carlito"/>
    </font>
    <font>
      <b/>
      <sz val="20"/>
      <color rgb="FFFFFFFF"/>
      <name val="Carlito"/>
    </font>
    <font>
      <b/>
      <sz val="12"/>
      <color rgb="FFFFFFFF"/>
      <name val="Carlito"/>
    </font>
    <font>
      <sz val="10"/>
      <color rgb="FF1F2937"/>
      <name val="Carlito"/>
    </font>
    <font>
      <b/>
      <sz val="10"/>
      <color rgb="FFFFFFFF"/>
      <name val="Carlito"/>
    </font>
    <font>
      <b/>
      <sz val="11"/>
      <color rgb="FF0B1F3A"/>
      <name val="Carlito"/>
    </font>
    <font>
      <b/>
      <sz val="11"/>
      <color rgb="FFFFFFFF"/>
      <name val="Carlito"/>
    </font>
    <font>
      <b/>
      <sz val="11"/>
      <color rgb="FF1F2937"/>
      <name val="Carlito"/>
    </font>
    <font>
      <sz val="11"/>
      <color rgb="FF1F2937"/>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5">
    <fill>
      <patternFill patternType="none"/>
    </fill>
    <fill>
      <patternFill patternType="gray125"/>
    </fill>
    <fill>
      <patternFill patternType="solid">
        <fgColor rgb="FF0B1F3A"/>
      </patternFill>
    </fill>
    <fill>
      <patternFill patternType="solid">
        <fgColor rgb="FFEAF2F8"/>
      </patternFill>
    </fill>
    <fill>
      <patternFill patternType="solid">
        <fgColor rgb="FFF3F5F7"/>
      </patternFill>
    </fill>
    <fill>
      <patternFill patternType="solid">
        <fgColor rgb="FFD9EAF7"/>
      </patternFill>
    </fill>
    <fill>
      <patternFill patternType="solid">
        <fgColor rgb="FF0B1F3A"/>
      </patternFill>
    </fill>
    <fill>
      <patternFill patternType="solid">
        <fgColor rgb="FFF3F5F7"/>
      </patternFill>
    </fill>
    <fill>
      <patternFill patternType="solid">
        <fgColor rgb="FFD9EAF7"/>
      </patternFill>
    </fill>
    <fill>
      <patternFill patternType="solid">
        <fgColor rgb="FF0B1F3A"/>
        <bgColor indexed="64"/>
      </patternFill>
    </fill>
    <fill>
      <patternFill patternType="solid">
        <fgColor indexed="65"/>
        <bgColor indexed="64"/>
      </patternFill>
    </fill>
    <fill>
      <patternFill patternType="solid">
        <fgColor rgb="FFEAF2F8"/>
        <bgColor indexed="64"/>
      </patternFill>
    </fill>
    <fill>
      <patternFill patternType="solid">
        <fgColor rgb="FFF3F5F7"/>
        <bgColor indexed="64"/>
      </patternFill>
    </fill>
    <fill>
      <patternFill patternType="solid">
        <fgColor rgb="FFFFFFFF"/>
        <bgColor indexed="64"/>
      </patternFill>
    </fill>
    <fill>
      <patternFill patternType="solid">
        <fgColor theme="3"/>
        <bgColor indexed="64"/>
      </patternFill>
    </fill>
  </fills>
  <borders count="10">
    <border>
      <left/>
      <right/>
      <top/>
      <bottom/>
      <diagonal/>
    </border>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51">
    <xf numFmtId="0" fontId="0" fillId="0" borderId="0" xfId="0"/>
    <xf numFmtId="0" fontId="4" fillId="2" borderId="0" xfId="0" applyFont="1" applyFill="1" applyAlignment="1">
      <alignment horizontal="center" vertical="center" wrapText="1"/>
    </xf>
    <xf numFmtId="0" fontId="3" fillId="3" borderId="0" xfId="0" applyFont="1" applyFill="1" applyAlignment="1">
      <alignment vertical="top" wrapText="1"/>
    </xf>
    <xf numFmtId="0" fontId="3" fillId="4" borderId="0" xfId="0" applyFont="1" applyFill="1" applyAlignment="1">
      <alignment vertical="center"/>
    </xf>
    <xf numFmtId="165" fontId="3" fillId="4" borderId="0" xfId="0" applyNumberFormat="1" applyFont="1" applyFill="1" applyAlignment="1">
      <alignment vertical="center"/>
    </xf>
    <xf numFmtId="166" fontId="3" fillId="4" borderId="0" xfId="0" applyNumberFormat="1" applyFont="1" applyFill="1" applyAlignment="1">
      <alignment vertical="center"/>
    </xf>
    <xf numFmtId="0" fontId="7" fillId="7" borderId="0" xfId="0" applyFont="1" applyFill="1" applyAlignment="1">
      <alignment horizontal="center" vertical="center"/>
    </xf>
    <xf numFmtId="0" fontId="6" fillId="6" borderId="0" xfId="0" applyFont="1" applyFill="1" applyAlignment="1">
      <alignment horizontal="center" vertical="center" wrapText="1"/>
    </xf>
    <xf numFmtId="0" fontId="7" fillId="7" borderId="0" xfId="0" applyFont="1" applyFill="1" applyAlignment="1">
      <alignment horizontal="center" vertical="center" wrapText="1"/>
    </xf>
    <xf numFmtId="0" fontId="3" fillId="8" borderId="0" xfId="0" applyFont="1" applyFill="1" applyAlignment="1">
      <alignment vertical="center"/>
    </xf>
    <xf numFmtId="164" fontId="3" fillId="8" borderId="0" xfId="0" applyNumberFormat="1" applyFont="1" applyFill="1" applyAlignment="1">
      <alignment vertical="center"/>
    </xf>
    <xf numFmtId="0" fontId="3" fillId="8" borderId="0" xfId="0" applyFont="1" applyFill="1" applyAlignment="1">
      <alignment vertical="center" wrapText="1"/>
    </xf>
    <xf numFmtId="1" fontId="3" fillId="8" borderId="0" xfId="0" applyNumberFormat="1" applyFont="1" applyFill="1" applyAlignment="1">
      <alignment vertical="center" wrapText="1"/>
    </xf>
    <xf numFmtId="166" fontId="3" fillId="8" borderId="0" xfId="0" applyNumberFormat="1" applyFont="1" applyFill="1" applyAlignment="1">
      <alignment vertical="center" wrapText="1"/>
    </xf>
    <xf numFmtId="166" fontId="3" fillId="8" borderId="0" xfId="0" applyNumberFormat="1" applyFont="1" applyFill="1" applyAlignment="1">
      <alignment vertical="top" wrapText="1"/>
    </xf>
    <xf numFmtId="1" fontId="3" fillId="8" borderId="0" xfId="0" applyNumberFormat="1" applyFont="1" applyFill="1" applyAlignment="1">
      <alignment vertical="top" wrapText="1"/>
    </xf>
    <xf numFmtId="0" fontId="3" fillId="8" borderId="0" xfId="0" applyFont="1" applyFill="1" applyAlignment="1">
      <alignment vertical="top" wrapText="1"/>
    </xf>
    <xf numFmtId="166" fontId="3" fillId="7" borderId="0" xfId="0" applyNumberFormat="1" applyFont="1" applyFill="1" applyAlignment="1">
      <alignment vertical="center" wrapText="1"/>
    </xf>
    <xf numFmtId="0" fontId="5" fillId="5" borderId="0" xfId="0" applyFont="1" applyFill="1" applyAlignment="1">
      <alignment vertical="center" wrapText="1"/>
    </xf>
    <xf numFmtId="0" fontId="6" fillId="6" borderId="0" xfId="0" applyFont="1" applyFill="1" applyAlignment="1">
      <alignment horizontal="left" vertical="center" wrapText="1"/>
    </xf>
    <xf numFmtId="0" fontId="3" fillId="3" borderId="0" xfId="0" applyFont="1" applyFill="1" applyAlignment="1">
      <alignment vertical="top" wrapText="1"/>
    </xf>
    <xf numFmtId="0" fontId="1" fillId="2" borderId="0" xfId="0" applyFont="1" applyFill="1" applyAlignment="1">
      <alignment horizontal="left" vertical="center"/>
    </xf>
    <xf numFmtId="0" fontId="2" fillId="2" borderId="0" xfId="0" applyFont="1" applyFill="1" applyAlignment="1">
      <alignment vertical="center"/>
    </xf>
    <xf numFmtId="0" fontId="0" fillId="0" borderId="0" xfId="0"/>
    <xf numFmtId="0" fontId="1" fillId="9" borderId="0" xfId="0" applyFont="1" applyFill="1" applyAlignment="1">
      <alignment horizontal="left" vertical="center" wrapText="1"/>
    </xf>
    <xf numFmtId="0" fontId="0" fillId="10" borderId="0" xfId="0" applyFill="1"/>
    <xf numFmtId="0" fontId="0" fillId="10" borderId="0" xfId="0" applyFill="1" applyAlignment="1">
      <alignment wrapText="1"/>
    </xf>
    <xf numFmtId="0" fontId="2" fillId="9" borderId="0" xfId="0" applyFont="1" applyFill="1" applyAlignment="1">
      <alignment vertical="center" wrapText="1"/>
    </xf>
    <xf numFmtId="0" fontId="3" fillId="10" borderId="0" xfId="0" applyFont="1" applyFill="1" applyAlignment="1">
      <alignment vertical="top" wrapText="1"/>
    </xf>
    <xf numFmtId="0" fontId="4" fillId="9" borderId="0" xfId="0" applyFont="1" applyFill="1" applyAlignment="1">
      <alignment horizontal="center" vertical="center" wrapText="1"/>
    </xf>
    <xf numFmtId="0" fontId="3" fillId="10" borderId="0" xfId="0" applyFont="1" applyFill="1" applyAlignment="1">
      <alignment horizontal="center" vertical="top" wrapText="1"/>
    </xf>
    <xf numFmtId="0" fontId="3" fillId="10" borderId="0" xfId="0" applyFont="1" applyFill="1" applyAlignment="1">
      <alignment vertical="top" wrapText="1"/>
    </xf>
    <xf numFmtId="0" fontId="3" fillId="11" borderId="0" xfId="0" applyFont="1" applyFill="1" applyAlignment="1">
      <alignment vertical="top" wrapText="1"/>
    </xf>
    <xf numFmtId="0" fontId="3" fillId="11" borderId="0" xfId="0" applyFont="1" applyFill="1" applyAlignment="1">
      <alignment vertical="top" wrapText="1"/>
    </xf>
    <xf numFmtId="0" fontId="3" fillId="12" borderId="0" xfId="0" applyFont="1" applyFill="1" applyAlignment="1">
      <alignment vertical="top" wrapText="1"/>
    </xf>
    <xf numFmtId="0" fontId="4" fillId="9" borderId="0" xfId="0" applyFont="1" applyFill="1" applyAlignment="1">
      <alignment vertical="top" wrapText="1"/>
    </xf>
    <xf numFmtId="0" fontId="6" fillId="9" borderId="0" xfId="0" applyFont="1" applyFill="1" applyAlignment="1">
      <alignment horizontal="left" vertical="center"/>
    </xf>
    <xf numFmtId="0" fontId="8" fillId="11" borderId="0" xfId="0" applyFont="1" applyFill="1" applyAlignment="1">
      <alignment vertical="top" wrapText="1"/>
    </xf>
    <xf numFmtId="0" fontId="8" fillId="13" borderId="0" xfId="0" applyFont="1" applyFill="1" applyAlignment="1">
      <alignment vertical="top" wrapText="1"/>
    </xf>
    <xf numFmtId="0" fontId="10" fillId="14" borderId="2" xfId="0" applyFont="1" applyFill="1" applyBorder="1" applyAlignment="1">
      <alignment horizontal="center" vertical="center" wrapText="1"/>
    </xf>
    <xf numFmtId="0" fontId="10" fillId="14" borderId="3" xfId="0" applyFont="1" applyFill="1" applyBorder="1" applyAlignment="1">
      <alignment horizontal="center" vertical="center" wrapText="1"/>
    </xf>
    <xf numFmtId="0" fontId="10" fillId="14" borderId="4" xfId="0" applyFont="1" applyFill="1" applyBorder="1" applyAlignment="1">
      <alignment horizontal="center" vertical="center" wrapText="1"/>
    </xf>
    <xf numFmtId="0" fontId="10" fillId="14" borderId="5" xfId="0" applyFont="1" applyFill="1" applyBorder="1" applyAlignment="1">
      <alignment horizontal="center" vertical="center" wrapText="1"/>
    </xf>
    <xf numFmtId="0" fontId="10" fillId="14" borderId="6" xfId="0" applyFont="1" applyFill="1" applyBorder="1" applyAlignment="1">
      <alignment horizontal="center" vertical="center" wrapText="1"/>
    </xf>
    <xf numFmtId="0" fontId="10" fillId="14" borderId="7" xfId="0" applyFont="1" applyFill="1" applyBorder="1" applyAlignment="1">
      <alignment horizontal="center" vertical="center" wrapText="1"/>
    </xf>
    <xf numFmtId="0" fontId="13" fillId="10" borderId="8" xfId="1" applyFont="1" applyFill="1" applyBorder="1" applyAlignment="1">
      <alignment horizontal="center" vertical="center"/>
    </xf>
    <xf numFmtId="0" fontId="13" fillId="10" borderId="9" xfId="1" applyFont="1" applyFill="1" applyBorder="1" applyAlignment="1">
      <alignment horizontal="center" vertical="center"/>
    </xf>
    <xf numFmtId="0" fontId="8" fillId="12" borderId="0" xfId="0" applyFont="1" applyFill="1" applyAlignment="1">
      <alignment vertical="top" wrapText="1"/>
    </xf>
    <xf numFmtId="0" fontId="8" fillId="13" borderId="0" xfId="0" applyFont="1" applyFill="1" applyAlignment="1">
      <alignment vertical="top" wrapText="1"/>
    </xf>
    <xf numFmtId="0" fontId="8" fillId="13" borderId="1" xfId="0" applyFont="1" applyFill="1" applyBorder="1" applyAlignment="1">
      <alignment vertical="top" wrapText="1"/>
    </xf>
    <xf numFmtId="0" fontId="8" fillId="12" borderId="1" xfId="0" applyFont="1" applyFill="1" applyBorder="1" applyAlignment="1">
      <alignment vertical="top" wrapText="1"/>
    </xf>
  </cellXfs>
  <cellStyles count="2">
    <cellStyle name="Hipervínculo" xfId="1" builtinId="8"/>
    <cellStyle name="Normal" xfId="0" builtinId="0"/>
  </cellStyles>
  <dxfs count="13">
    <dxf>
      <font>
        <b/>
        <color rgb="FFB3261E"/>
      </font>
      <fill>
        <patternFill patternType="solid">
          <bgColor rgb="FFFCE8E6"/>
        </patternFill>
      </fill>
    </dxf>
    <dxf>
      <font>
        <b/>
        <color rgb="FF7A5A00"/>
      </font>
      <fill>
        <patternFill patternType="solid">
          <bgColor rgb="FFFFF4CC"/>
        </patternFill>
      </fill>
    </dxf>
    <dxf>
      <font>
        <b/>
        <color rgb="FF1B5E20"/>
      </font>
      <fill>
        <patternFill patternType="solid">
          <bgColor rgb="FFE6F4EA"/>
        </patternFill>
      </fill>
    </dxf>
    <dxf>
      <font>
        <b/>
        <color rgb="FF7A5A00"/>
      </font>
      <fill>
        <patternFill patternType="solid">
          <bgColor rgb="FFFFF4CC"/>
        </patternFill>
      </fill>
    </dxf>
    <dxf>
      <font>
        <b/>
        <color rgb="FFB3261E"/>
      </font>
      <fill>
        <patternFill patternType="solid">
          <bgColor rgb="FFFCE8E6"/>
        </patternFill>
      </fill>
    </dxf>
    <dxf>
      <font>
        <b/>
        <color rgb="FF7A5A00"/>
      </font>
      <fill>
        <patternFill patternType="solid">
          <bgColor rgb="FFFFF4CC"/>
        </patternFill>
      </fill>
    </dxf>
    <dxf>
      <font>
        <b/>
        <color rgb="FFB3261E"/>
      </font>
      <fill>
        <patternFill patternType="solid">
          <bgColor rgb="FFFCE8E6"/>
        </patternFill>
      </fill>
    </dxf>
    <dxf>
      <font>
        <b/>
        <color rgb="FF1B5E20"/>
      </font>
      <fill>
        <patternFill patternType="solid">
          <bgColor rgb="FFE6F4EA"/>
        </patternFill>
      </fill>
    </dxf>
    <dxf>
      <font>
        <b/>
        <color rgb="FFB3261E"/>
      </font>
      <fill>
        <patternFill patternType="solid">
          <bgColor rgb="FFFCE8E6"/>
        </patternFill>
      </fill>
    </dxf>
    <dxf>
      <font>
        <b/>
        <color rgb="FF7A5A00"/>
      </font>
      <fill>
        <patternFill patternType="solid">
          <bgColor rgb="FFFFF4CC"/>
        </patternFill>
      </fill>
    </dxf>
    <dxf>
      <font>
        <b/>
        <color rgb="FFB3261E"/>
      </font>
      <fill>
        <patternFill patternType="solid">
          <bgColor rgb="FFFCE8E6"/>
        </patternFill>
      </fill>
    </dxf>
    <dxf>
      <font>
        <b/>
        <color rgb="FF1B5E20"/>
      </font>
      <fill>
        <patternFill patternType="solid">
          <bgColor rgb="FFE6F4EA"/>
        </patternFill>
      </fill>
    </dxf>
    <dxf>
      <font>
        <b/>
        <color rgb="FFB3261E"/>
      </font>
      <fill>
        <patternFill patternType="solid">
          <bgColor rgb="FFFC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col"/>
        <c:grouping val="clustered"/>
        <c:varyColors val="0"/>
        <c:ser>
          <c:idx val="0"/>
          <c:order val="0"/>
          <c:tx>
            <c:v>Distancia total (m)</c:v>
          </c:tx>
          <c:invertIfNegative val="1"/>
          <c:cat>
            <c:strRef>
              <c:f>'3_Registro_Analisis'!$E$5:$F$5</c:f>
              <c:strCache>
                <c:ptCount val="2"/>
                <c:pt idx="0">
                  <c:v>Actual</c:v>
                </c:pt>
                <c:pt idx="1">
                  <c:v>Propuesta</c:v>
                </c:pt>
              </c:strCache>
            </c:strRef>
          </c:cat>
          <c:val>
            <c:numRef>
              <c:f>'3_Registro_Analisis'!$E$6:$F$6</c:f>
              <c:numCache>
                <c:formatCode>General</c:formatCode>
                <c:ptCount val="2"/>
                <c:pt idx="0">
                  <c:v>186</c:v>
                </c:pt>
                <c:pt idx="1">
                  <c:v>121</c:v>
                </c:pt>
              </c:numCache>
            </c:numRef>
          </c:val>
          <c:extLst>
            <c:ext xmlns:c16="http://schemas.microsoft.com/office/drawing/2014/chart" uri="{C3380CC4-5D6E-409C-BE32-E72D297353CC}">
              <c16:uniqueId val="{00000000-C9A9-445E-8741-4B89ABAA686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2103412</xdr:colOff>
      <xdr:row>10</xdr:row>
      <xdr:rowOff>20955</xdr:rowOff>
    </xdr:to>
    <xdr:pic>
      <xdr:nvPicPr>
        <xdr:cNvPr id="2" name="Imagen 1">
          <a:extLst>
            <a:ext uri="{FF2B5EF4-FFF2-40B4-BE49-F238E27FC236}">
              <a16:creationId xmlns:a16="http://schemas.microsoft.com/office/drawing/2014/main" id="{A315122C-A45D-448E-B0B8-F00E3B6CE0CC}"/>
            </a:ext>
          </a:extLst>
        </xdr:cNvPr>
        <xdr:cNvPicPr>
          <a:picLocks noChangeAspect="1"/>
        </xdr:cNvPicPr>
      </xdr:nvPicPr>
      <xdr:blipFill>
        <a:blip xmlns:r="http://schemas.openxmlformats.org/officeDocument/2006/relationships" r:embed="rId1"/>
        <a:stretch>
          <a:fillRect/>
        </a:stretch>
      </xdr:blipFill>
      <xdr:spPr>
        <a:xfrm>
          <a:off x="13030200" y="1228725"/>
          <a:ext cx="2111032" cy="603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2114842</xdr:colOff>
      <xdr:row>3</xdr:row>
      <xdr:rowOff>93345</xdr:rowOff>
    </xdr:to>
    <xdr:pic>
      <xdr:nvPicPr>
        <xdr:cNvPr id="2" name="Imagen 1">
          <a:extLst>
            <a:ext uri="{FF2B5EF4-FFF2-40B4-BE49-F238E27FC236}">
              <a16:creationId xmlns:a16="http://schemas.microsoft.com/office/drawing/2014/main" id="{F3082C86-9CF6-4C14-BEC5-E0E3EB808364}"/>
            </a:ext>
          </a:extLst>
        </xdr:cNvPr>
        <xdr:cNvPicPr>
          <a:picLocks noChangeAspect="1"/>
        </xdr:cNvPicPr>
      </xdr:nvPicPr>
      <xdr:blipFill>
        <a:blip xmlns:r="http://schemas.openxmlformats.org/officeDocument/2006/relationships" r:embed="rId1"/>
        <a:stretch>
          <a:fillRect/>
        </a:stretch>
      </xdr:blipFill>
      <xdr:spPr>
        <a:xfrm>
          <a:off x="13973175" y="0"/>
          <a:ext cx="2111032" cy="6038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3</xdr:row>
      <xdr:rowOff>0</xdr:rowOff>
    </xdr:from>
    <xdr:to>
      <xdr:col>15</xdr:col>
      <xdr:colOff>0</xdr:colOff>
      <xdr:row>15</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abSelected="1" topLeftCell="A8" workbookViewId="0">
      <selection activeCell="J18" sqref="J18"/>
    </sheetView>
  </sheetViews>
  <sheetFormatPr baseColWidth="10" defaultColWidth="8.796875" defaultRowHeight="13.8"/>
  <cols>
    <col min="1" max="1" width="8" style="25" customWidth="1"/>
    <col min="2" max="2" width="22" style="25" customWidth="1"/>
    <col min="3" max="3" width="57.19921875" style="25" customWidth="1"/>
    <col min="4" max="4" width="3" style="25" customWidth="1"/>
    <col min="5" max="8" width="18" style="25" customWidth="1"/>
    <col min="9" max="9" width="3.796875" style="25" customWidth="1"/>
    <col min="10" max="10" width="27.8984375" style="25" customWidth="1"/>
    <col min="11" max="11" width="33.796875" style="25" customWidth="1"/>
    <col min="12" max="16384" width="8.796875" style="25"/>
  </cols>
  <sheetData>
    <row r="1" spans="1:11">
      <c r="A1" s="24" t="s">
        <v>0</v>
      </c>
      <c r="B1" s="24"/>
      <c r="C1" s="24"/>
      <c r="D1" s="24"/>
      <c r="E1" s="24"/>
      <c r="F1" s="24"/>
      <c r="G1" s="24"/>
      <c r="H1" s="24"/>
    </row>
    <row r="2" spans="1:11">
      <c r="A2" s="24"/>
      <c r="B2" s="24"/>
      <c r="C2" s="24"/>
      <c r="D2" s="24"/>
      <c r="E2" s="24"/>
      <c r="F2" s="24"/>
      <c r="G2" s="24"/>
      <c r="H2" s="24"/>
    </row>
    <row r="3" spans="1:11">
      <c r="A3" s="26"/>
      <c r="B3" s="26"/>
      <c r="C3" s="26"/>
      <c r="D3" s="26"/>
      <c r="E3" s="26"/>
      <c r="F3" s="26"/>
      <c r="G3" s="26"/>
      <c r="H3" s="26"/>
    </row>
    <row r="4" spans="1:11" ht="15.6">
      <c r="A4" s="27" t="s">
        <v>1</v>
      </c>
      <c r="B4" s="27"/>
      <c r="C4" s="27"/>
      <c r="D4" s="27"/>
      <c r="E4" s="27"/>
      <c r="F4" s="27"/>
      <c r="G4" s="27"/>
      <c r="H4" s="27"/>
    </row>
    <row r="5" spans="1:11">
      <c r="A5" s="28" t="s">
        <v>2</v>
      </c>
      <c r="B5" s="28"/>
      <c r="C5" s="28"/>
      <c r="D5" s="28"/>
      <c r="E5" s="28"/>
      <c r="F5" s="28"/>
      <c r="G5" s="28"/>
      <c r="H5" s="28"/>
    </row>
    <row r="6" spans="1:11">
      <c r="A6" s="28"/>
      <c r="B6" s="28"/>
      <c r="C6" s="28"/>
      <c r="D6" s="28"/>
      <c r="E6" s="28"/>
      <c r="F6" s="28"/>
      <c r="G6" s="28"/>
      <c r="H6" s="28"/>
    </row>
    <row r="7" spans="1:11">
      <c r="A7" s="28"/>
      <c r="B7" s="28"/>
      <c r="C7" s="28"/>
      <c r="D7" s="28"/>
      <c r="E7" s="28"/>
      <c r="F7" s="28"/>
      <c r="G7" s="28"/>
      <c r="H7" s="28"/>
    </row>
    <row r="8" spans="1:11">
      <c r="A8" s="26"/>
      <c r="B8" s="26"/>
      <c r="C8" s="26"/>
      <c r="D8" s="26"/>
      <c r="E8" s="26"/>
      <c r="F8" s="26"/>
      <c r="G8" s="26"/>
      <c r="H8" s="26"/>
    </row>
    <row r="9" spans="1:11" ht="15.6">
      <c r="A9" s="27" t="s">
        <v>3</v>
      </c>
      <c r="B9" s="27"/>
      <c r="C9" s="27"/>
      <c r="D9" s="27"/>
      <c r="E9" s="27"/>
      <c r="F9" s="27"/>
      <c r="G9" s="27"/>
      <c r="H9" s="27"/>
    </row>
    <row r="10" spans="1:11" ht="16.2" thickBot="1">
      <c r="A10" s="29" t="s">
        <v>4</v>
      </c>
      <c r="B10" s="29" t="s">
        <v>5</v>
      </c>
      <c r="C10" s="29" t="s">
        <v>6</v>
      </c>
      <c r="D10" s="26"/>
      <c r="E10" s="27" t="s">
        <v>7</v>
      </c>
      <c r="F10" s="27"/>
      <c r="G10" s="27"/>
      <c r="H10" s="27"/>
    </row>
    <row r="11" spans="1:11" ht="26.4">
      <c r="A11" s="30" t="s">
        <v>8</v>
      </c>
      <c r="B11" s="31" t="s">
        <v>9</v>
      </c>
      <c r="C11" s="31" t="s">
        <v>10</v>
      </c>
      <c r="D11" s="26"/>
      <c r="E11" s="32" t="s">
        <v>11</v>
      </c>
      <c r="F11" s="32"/>
      <c r="G11" s="32"/>
      <c r="H11" s="32"/>
      <c r="J11" s="39" t="s">
        <v>282</v>
      </c>
      <c r="K11" s="40"/>
    </row>
    <row r="12" spans="1:11" ht="26.4">
      <c r="A12" s="30" t="s">
        <v>12</v>
      </c>
      <c r="B12" s="31" t="s">
        <v>13</v>
      </c>
      <c r="C12" s="31" t="s">
        <v>14</v>
      </c>
      <c r="D12" s="26"/>
      <c r="E12" s="32"/>
      <c r="F12" s="32"/>
      <c r="G12" s="32"/>
      <c r="H12" s="32"/>
      <c r="J12" s="41"/>
      <c r="K12" s="42"/>
    </row>
    <row r="13" spans="1:11" ht="27" thickBot="1">
      <c r="A13" s="30" t="s">
        <v>15</v>
      </c>
      <c r="B13" s="31" t="s">
        <v>16</v>
      </c>
      <c r="C13" s="31" t="s">
        <v>17</v>
      </c>
      <c r="D13" s="26"/>
      <c r="E13" s="32"/>
      <c r="F13" s="32"/>
      <c r="G13" s="32"/>
      <c r="H13" s="32"/>
      <c r="J13" s="43"/>
      <c r="K13" s="44"/>
    </row>
    <row r="14" spans="1:11" ht="27" thickBot="1">
      <c r="A14" s="30" t="s">
        <v>18</v>
      </c>
      <c r="B14" s="31" t="s">
        <v>19</v>
      </c>
      <c r="C14" s="31" t="s">
        <v>20</v>
      </c>
      <c r="D14" s="26"/>
      <c r="E14" s="32"/>
      <c r="F14" s="32"/>
      <c r="G14" s="32"/>
      <c r="H14" s="32"/>
      <c r="J14" s="45" t="s">
        <v>283</v>
      </c>
      <c r="K14" s="46"/>
    </row>
    <row r="15" spans="1:11" ht="26.4">
      <c r="A15" s="30" t="s">
        <v>21</v>
      </c>
      <c r="B15" s="31" t="s">
        <v>22</v>
      </c>
      <c r="C15" s="31" t="s">
        <v>23</v>
      </c>
      <c r="D15" s="26"/>
      <c r="E15" s="32"/>
      <c r="F15" s="32"/>
      <c r="G15" s="32"/>
      <c r="H15" s="32"/>
    </row>
    <row r="16" spans="1:11" ht="26.4">
      <c r="A16" s="30" t="s">
        <v>24</v>
      </c>
      <c r="B16" s="31" t="s">
        <v>25</v>
      </c>
      <c r="C16" s="31" t="s">
        <v>26</v>
      </c>
      <c r="D16" s="26"/>
      <c r="E16" s="32"/>
      <c r="F16" s="32"/>
      <c r="G16" s="32"/>
      <c r="H16" s="32"/>
    </row>
    <row r="17" spans="1:8" ht="26.4">
      <c r="A17" s="30" t="s">
        <v>27</v>
      </c>
      <c r="B17" s="31" t="s">
        <v>28</v>
      </c>
      <c r="C17" s="31" t="s">
        <v>29</v>
      </c>
      <c r="D17" s="26"/>
      <c r="E17" s="26"/>
      <c r="F17" s="26"/>
      <c r="G17" s="26"/>
      <c r="H17" s="26"/>
    </row>
    <row r="18" spans="1:8" ht="26.4">
      <c r="A18" s="30" t="s">
        <v>30</v>
      </c>
      <c r="B18" s="31" t="s">
        <v>31</v>
      </c>
      <c r="C18" s="31" t="s">
        <v>32</v>
      </c>
      <c r="D18" s="26"/>
      <c r="E18" s="27" t="s">
        <v>33</v>
      </c>
      <c r="F18" s="27"/>
      <c r="G18" s="27"/>
      <c r="H18" s="27"/>
    </row>
    <row r="19" spans="1:8">
      <c r="A19" s="26"/>
      <c r="B19" s="26"/>
      <c r="C19" s="26"/>
      <c r="D19" s="26"/>
      <c r="E19" s="28" t="s">
        <v>34</v>
      </c>
      <c r="F19" s="28"/>
      <c r="G19" s="28"/>
      <c r="H19" s="28"/>
    </row>
    <row r="20" spans="1:8" ht="15.6">
      <c r="A20" s="27" t="s">
        <v>35</v>
      </c>
      <c r="B20" s="27"/>
      <c r="C20" s="27"/>
      <c r="D20" s="26"/>
      <c r="E20" s="28"/>
      <c r="F20" s="28"/>
      <c r="G20" s="28"/>
      <c r="H20" s="28"/>
    </row>
    <row r="21" spans="1:8">
      <c r="A21" s="29" t="s">
        <v>36</v>
      </c>
      <c r="B21" s="29" t="s">
        <v>37</v>
      </c>
      <c r="C21" s="29" t="s">
        <v>6</v>
      </c>
      <c r="D21" s="26"/>
      <c r="E21" s="28"/>
      <c r="F21" s="28"/>
      <c r="G21" s="28"/>
      <c r="H21" s="28"/>
    </row>
    <row r="22" spans="1:8" ht="26.4">
      <c r="A22" s="33" t="s">
        <v>38</v>
      </c>
      <c r="B22" s="31" t="s">
        <v>39</v>
      </c>
      <c r="C22" s="31" t="s">
        <v>40</v>
      </c>
      <c r="D22" s="26"/>
      <c r="E22" s="28"/>
      <c r="F22" s="28"/>
      <c r="G22" s="28"/>
      <c r="H22" s="28"/>
    </row>
    <row r="23" spans="1:8">
      <c r="A23" s="34" t="s">
        <v>41</v>
      </c>
      <c r="B23" s="31" t="s">
        <v>42</v>
      </c>
      <c r="C23" s="31" t="s">
        <v>43</v>
      </c>
      <c r="D23" s="26"/>
      <c r="E23" s="28"/>
      <c r="F23" s="28"/>
      <c r="G23" s="28"/>
      <c r="H23" s="28"/>
    </row>
    <row r="24" spans="1:8" ht="26.4">
      <c r="A24" s="35" t="s">
        <v>44</v>
      </c>
      <c r="B24" s="31" t="s">
        <v>45</v>
      </c>
      <c r="C24" s="31" t="s">
        <v>46</v>
      </c>
      <c r="D24" s="26"/>
      <c r="E24" s="28"/>
      <c r="F24" s="28"/>
      <c r="G24" s="28"/>
      <c r="H24" s="28"/>
    </row>
    <row r="25" spans="1:8">
      <c r="A25" s="26"/>
      <c r="B25" s="26"/>
      <c r="C25" s="26"/>
      <c r="D25" s="26"/>
      <c r="E25" s="26"/>
      <c r="F25" s="26"/>
      <c r="G25" s="26"/>
      <c r="H25" s="26"/>
    </row>
    <row r="26" spans="1:8" ht="15.6">
      <c r="A26" s="27" t="s">
        <v>47</v>
      </c>
      <c r="B26" s="27"/>
      <c r="C26" s="27"/>
      <c r="D26" s="27"/>
      <c r="E26" s="27"/>
      <c r="F26" s="27"/>
      <c r="G26" s="27"/>
      <c r="H26" s="27"/>
    </row>
    <row r="27" spans="1:8">
      <c r="A27" s="28" t="s">
        <v>48</v>
      </c>
      <c r="B27" s="28"/>
      <c r="C27" s="28"/>
      <c r="D27" s="28"/>
      <c r="E27" s="28"/>
      <c r="F27" s="28"/>
      <c r="G27" s="28"/>
      <c r="H27" s="28"/>
    </row>
    <row r="28" spans="1:8">
      <c r="A28" s="28"/>
      <c r="B28" s="28"/>
      <c r="C28" s="28"/>
      <c r="D28" s="28"/>
      <c r="E28" s="28"/>
      <c r="F28" s="28"/>
      <c r="G28" s="28"/>
      <c r="H28" s="28"/>
    </row>
    <row r="29" spans="1:8">
      <c r="A29" s="28"/>
      <c r="B29" s="28"/>
      <c r="C29" s="28"/>
      <c r="D29" s="28"/>
      <c r="E29" s="28"/>
      <c r="F29" s="28"/>
      <c r="G29" s="28"/>
      <c r="H29" s="28"/>
    </row>
    <row r="30" spans="1:8">
      <c r="A30" s="26"/>
      <c r="B30" s="26"/>
      <c r="C30" s="26"/>
      <c r="D30" s="26"/>
      <c r="E30" s="26"/>
      <c r="F30" s="26"/>
      <c r="G30" s="26"/>
      <c r="H30" s="26"/>
    </row>
    <row r="31" spans="1:8">
      <c r="A31" s="36" t="s">
        <v>49</v>
      </c>
      <c r="B31" s="36"/>
      <c r="C31" s="36"/>
      <c r="D31" s="36"/>
      <c r="E31" s="36"/>
      <c r="F31" s="36"/>
      <c r="G31" s="36"/>
      <c r="H31" s="36"/>
    </row>
    <row r="32" spans="1:8">
      <c r="A32" s="37" t="s">
        <v>50</v>
      </c>
      <c r="B32" s="37"/>
      <c r="C32" s="37"/>
      <c r="D32" s="37"/>
      <c r="E32" s="37"/>
      <c r="F32" s="37"/>
      <c r="G32" s="37"/>
      <c r="H32" s="37"/>
    </row>
    <row r="33" spans="1:8">
      <c r="A33" s="37"/>
      <c r="B33" s="37"/>
      <c r="C33" s="37"/>
      <c r="D33" s="37"/>
      <c r="E33" s="37"/>
      <c r="F33" s="37"/>
      <c r="G33" s="37"/>
      <c r="H33" s="37"/>
    </row>
    <row r="34" spans="1:8">
      <c r="A34" s="37"/>
      <c r="B34" s="37"/>
      <c r="C34" s="37"/>
      <c r="D34" s="37"/>
      <c r="E34" s="37"/>
      <c r="F34" s="37"/>
      <c r="G34" s="37"/>
      <c r="H34" s="37"/>
    </row>
    <row r="35" spans="1:8">
      <c r="A35" s="37"/>
      <c r="B35" s="37"/>
      <c r="C35" s="37"/>
      <c r="D35" s="37"/>
      <c r="E35" s="37"/>
      <c r="F35" s="37"/>
      <c r="G35" s="37"/>
      <c r="H35" s="37"/>
    </row>
    <row r="37" spans="1:8">
      <c r="A37" s="36" t="s">
        <v>51</v>
      </c>
      <c r="B37" s="36"/>
      <c r="C37" s="36"/>
      <c r="D37" s="36"/>
      <c r="E37" s="36"/>
      <c r="F37" s="36"/>
      <c r="G37" s="36"/>
      <c r="H37" s="36"/>
    </row>
    <row r="38" spans="1:8">
      <c r="A38" s="38" t="s">
        <v>52</v>
      </c>
      <c r="B38" s="38"/>
      <c r="C38" s="38"/>
      <c r="D38" s="38"/>
      <c r="E38" s="38"/>
      <c r="F38" s="38"/>
      <c r="G38" s="38"/>
      <c r="H38" s="38"/>
    </row>
    <row r="39" spans="1:8">
      <c r="A39" s="38"/>
      <c r="B39" s="38"/>
      <c r="C39" s="38"/>
      <c r="D39" s="38"/>
      <c r="E39" s="38"/>
      <c r="F39" s="38"/>
      <c r="G39" s="38"/>
      <c r="H39" s="38"/>
    </row>
    <row r="40" spans="1:8">
      <c r="A40" s="38"/>
      <c r="B40" s="38"/>
      <c r="C40" s="38"/>
      <c r="D40" s="38"/>
      <c r="E40" s="38"/>
      <c r="F40" s="38"/>
      <c r="G40" s="38"/>
      <c r="H40" s="38"/>
    </row>
  </sheetData>
  <sheetProtection algorithmName="SHA-512" hashValue="WgIJO5VBaGXCNuMPdWwokEiLU7CgezLKv/qLCnA3pOduXRKaNZJZPdhl2jb/y4Cg511A5VHKJVvSBA1/mB+nng==" saltValue="GVsNiFRkdY29SWFEO53M3g==" spinCount="100000" sheet="1" objects="1" scenarios="1" formatCells="0" formatColumns="0" formatRows="0" insertColumns="0" sort="0" autoFilter="0" pivotTables="0"/>
  <mergeCells count="17">
    <mergeCell ref="J11:K13"/>
    <mergeCell ref="J14:K14"/>
    <mergeCell ref="A27:H29"/>
    <mergeCell ref="A31:H31"/>
    <mergeCell ref="A32:H35"/>
    <mergeCell ref="A37:H37"/>
    <mergeCell ref="A38:H40"/>
    <mergeCell ref="E11:H16"/>
    <mergeCell ref="E18:H18"/>
    <mergeCell ref="E19:H24"/>
    <mergeCell ref="A20:C20"/>
    <mergeCell ref="A26:H26"/>
    <mergeCell ref="A1:H2"/>
    <mergeCell ref="A4:H4"/>
    <mergeCell ref="A5:H7"/>
    <mergeCell ref="A9:H9"/>
    <mergeCell ref="E10:H10"/>
  </mergeCells>
  <hyperlinks>
    <hyperlink ref="J14" r:id="rId1" xr:uid="{B376BDE7-1A63-4623-88AB-1952471A3798}"/>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workbookViewId="0">
      <selection activeCell="F11" sqref="F11"/>
    </sheetView>
  </sheetViews>
  <sheetFormatPr baseColWidth="10" defaultColWidth="8.796875" defaultRowHeight="13.8"/>
  <cols>
    <col min="1" max="1" width="22.69921875" style="25" customWidth="1"/>
    <col min="2" max="2" width="53.59765625" style="25" customWidth="1"/>
    <col min="3" max="3" width="53.19921875" style="25" customWidth="1"/>
    <col min="4" max="4" width="45" style="25" customWidth="1"/>
    <col min="5" max="5" width="2.3984375" style="25" customWidth="1"/>
    <col min="6" max="6" width="29.8984375" style="25" customWidth="1"/>
    <col min="7" max="7" width="25.296875" style="25" customWidth="1"/>
    <col min="8" max="16384" width="8.796875" style="25"/>
  </cols>
  <sheetData>
    <row r="1" spans="1:7">
      <c r="A1" s="24" t="s">
        <v>53</v>
      </c>
      <c r="B1" s="24"/>
      <c r="C1" s="24"/>
      <c r="D1" s="24"/>
    </row>
    <row r="2" spans="1:7">
      <c r="A2" s="24"/>
      <c r="B2" s="24"/>
      <c r="C2" s="24"/>
      <c r="D2" s="24"/>
    </row>
    <row r="3" spans="1:7">
      <c r="A3" s="26"/>
      <c r="B3" s="26"/>
      <c r="C3" s="26"/>
      <c r="D3" s="26"/>
    </row>
    <row r="4" spans="1:7">
      <c r="A4" s="28" t="s">
        <v>54</v>
      </c>
      <c r="B4" s="28"/>
      <c r="C4" s="28"/>
      <c r="D4" s="28"/>
    </row>
    <row r="5" spans="1:7" ht="14.4" thickBot="1">
      <c r="A5" s="28"/>
      <c r="B5" s="28"/>
      <c r="C5" s="28"/>
      <c r="D5" s="28"/>
    </row>
    <row r="6" spans="1:7" ht="13.8" customHeight="1">
      <c r="A6" s="26"/>
      <c r="B6" s="26"/>
      <c r="C6" s="26"/>
      <c r="D6" s="26"/>
      <c r="F6" s="39" t="s">
        <v>282</v>
      </c>
      <c r="G6" s="40"/>
    </row>
    <row r="7" spans="1:7" ht="31.8" customHeight="1">
      <c r="A7" s="29" t="s">
        <v>55</v>
      </c>
      <c r="B7" s="29" t="s">
        <v>56</v>
      </c>
      <c r="C7" s="29" t="s">
        <v>57</v>
      </c>
      <c r="D7" s="29" t="s">
        <v>58</v>
      </c>
      <c r="F7" s="41"/>
      <c r="G7" s="42"/>
    </row>
    <row r="8" spans="1:7" ht="35.4" customHeight="1" thickBot="1">
      <c r="A8" s="34" t="s">
        <v>59</v>
      </c>
      <c r="B8" s="34" t="s">
        <v>60</v>
      </c>
      <c r="C8" s="34" t="s">
        <v>61</v>
      </c>
      <c r="D8" s="34" t="s">
        <v>62</v>
      </c>
      <c r="F8" s="43"/>
      <c r="G8" s="44"/>
    </row>
    <row r="9" spans="1:7" ht="17.399999999999999" thickBot="1">
      <c r="A9" s="31" t="s">
        <v>63</v>
      </c>
      <c r="B9" s="31" t="s">
        <v>64</v>
      </c>
      <c r="C9" s="31" t="s">
        <v>65</v>
      </c>
      <c r="D9" s="31" t="s">
        <v>66</v>
      </c>
      <c r="F9" s="45" t="s">
        <v>283</v>
      </c>
      <c r="G9" s="46"/>
    </row>
    <row r="10" spans="1:7">
      <c r="A10" s="34" t="s">
        <v>67</v>
      </c>
      <c r="B10" s="34" t="s">
        <v>68</v>
      </c>
      <c r="C10" s="34" t="s">
        <v>69</v>
      </c>
      <c r="D10" s="34" t="s">
        <v>70</v>
      </c>
    </row>
    <row r="11" spans="1:7">
      <c r="A11" s="31" t="s">
        <v>71</v>
      </c>
      <c r="B11" s="31" t="s">
        <v>72</v>
      </c>
      <c r="C11" s="31" t="s">
        <v>73</v>
      </c>
      <c r="D11" s="31" t="s">
        <v>74</v>
      </c>
    </row>
    <row r="12" spans="1:7" ht="26.4">
      <c r="A12" s="34" t="s">
        <v>75</v>
      </c>
      <c r="B12" s="34" t="s">
        <v>76</v>
      </c>
      <c r="C12" s="34" t="s">
        <v>77</v>
      </c>
      <c r="D12" s="34" t="s">
        <v>78</v>
      </c>
    </row>
    <row r="13" spans="1:7" ht="26.4">
      <c r="A13" s="31" t="s">
        <v>79</v>
      </c>
      <c r="B13" s="31" t="s">
        <v>80</v>
      </c>
      <c r="C13" s="31" t="s">
        <v>81</v>
      </c>
      <c r="D13" s="31" t="s">
        <v>82</v>
      </c>
    </row>
    <row r="14" spans="1:7">
      <c r="A14" s="34" t="s">
        <v>83</v>
      </c>
      <c r="B14" s="34" t="s">
        <v>84</v>
      </c>
      <c r="C14" s="34" t="s">
        <v>85</v>
      </c>
      <c r="D14" s="34" t="s">
        <v>86</v>
      </c>
    </row>
    <row r="15" spans="1:7">
      <c r="A15" s="31" t="s">
        <v>87</v>
      </c>
      <c r="B15" s="31" t="s">
        <v>88</v>
      </c>
      <c r="C15" s="31" t="s">
        <v>89</v>
      </c>
      <c r="D15" s="31" t="s">
        <v>90</v>
      </c>
    </row>
    <row r="16" spans="1:7">
      <c r="A16" s="34" t="s">
        <v>91</v>
      </c>
      <c r="B16" s="34" t="s">
        <v>92</v>
      </c>
      <c r="C16" s="34" t="s">
        <v>93</v>
      </c>
      <c r="D16" s="34" t="s">
        <v>94</v>
      </c>
    </row>
    <row r="17" spans="1:4">
      <c r="A17" s="31" t="s">
        <v>95</v>
      </c>
      <c r="B17" s="31" t="s">
        <v>96</v>
      </c>
      <c r="C17" s="31" t="s">
        <v>97</v>
      </c>
      <c r="D17" s="31" t="s">
        <v>98</v>
      </c>
    </row>
    <row r="18" spans="1:4">
      <c r="A18" s="34" t="s">
        <v>99</v>
      </c>
      <c r="B18" s="34" t="s">
        <v>100</v>
      </c>
      <c r="C18" s="34" t="s">
        <v>101</v>
      </c>
      <c r="D18" s="34" t="s">
        <v>102</v>
      </c>
    </row>
    <row r="19" spans="1:4">
      <c r="A19" s="31" t="s">
        <v>103</v>
      </c>
      <c r="B19" s="31" t="s">
        <v>104</v>
      </c>
      <c r="C19" s="31" t="s">
        <v>101</v>
      </c>
      <c r="D19" s="31" t="s">
        <v>105</v>
      </c>
    </row>
    <row r="20" spans="1:4">
      <c r="A20" s="34" t="s">
        <v>106</v>
      </c>
      <c r="B20" s="34" t="s">
        <v>107</v>
      </c>
      <c r="C20" s="34" t="s">
        <v>108</v>
      </c>
      <c r="D20" s="34" t="s">
        <v>109</v>
      </c>
    </row>
    <row r="21" spans="1:4">
      <c r="A21" s="31" t="s">
        <v>110</v>
      </c>
      <c r="B21" s="31" t="s">
        <v>111</v>
      </c>
      <c r="C21" s="31" t="s">
        <v>112</v>
      </c>
      <c r="D21" s="31" t="s">
        <v>113</v>
      </c>
    </row>
    <row r="22" spans="1:4">
      <c r="A22" s="34" t="s">
        <v>114</v>
      </c>
      <c r="B22" s="34" t="s">
        <v>115</v>
      </c>
      <c r="C22" s="34" t="s">
        <v>116</v>
      </c>
      <c r="D22" s="34" t="s">
        <v>117</v>
      </c>
    </row>
    <row r="23" spans="1:4">
      <c r="A23" s="31" t="s">
        <v>118</v>
      </c>
      <c r="B23" s="31" t="s">
        <v>119</v>
      </c>
      <c r="C23" s="31" t="s">
        <v>120</v>
      </c>
      <c r="D23" s="31" t="s">
        <v>121</v>
      </c>
    </row>
    <row r="24" spans="1:4">
      <c r="A24" s="34" t="s">
        <v>122</v>
      </c>
      <c r="B24" s="34" t="s">
        <v>123</v>
      </c>
      <c r="C24" s="34" t="s">
        <v>124</v>
      </c>
      <c r="D24" s="34" t="s">
        <v>125</v>
      </c>
    </row>
    <row r="25" spans="1:4" ht="26.4">
      <c r="A25" s="31" t="s">
        <v>126</v>
      </c>
      <c r="B25" s="31" t="s">
        <v>127</v>
      </c>
      <c r="C25" s="31" t="s">
        <v>128</v>
      </c>
      <c r="D25" s="31" t="s">
        <v>129</v>
      </c>
    </row>
    <row r="26" spans="1:4" ht="26.4">
      <c r="A26" s="34" t="s">
        <v>130</v>
      </c>
      <c r="B26" s="34" t="s">
        <v>131</v>
      </c>
      <c r="C26" s="34" t="s">
        <v>132</v>
      </c>
      <c r="D26" s="34" t="s">
        <v>133</v>
      </c>
    </row>
    <row r="27" spans="1:4">
      <c r="A27" s="31" t="s">
        <v>134</v>
      </c>
      <c r="B27" s="31" t="s">
        <v>135</v>
      </c>
      <c r="C27" s="31" t="s">
        <v>136</v>
      </c>
      <c r="D27" s="31" t="s">
        <v>137</v>
      </c>
    </row>
    <row r="28" spans="1:4">
      <c r="A28" s="34" t="s">
        <v>138</v>
      </c>
      <c r="B28" s="34" t="s">
        <v>139</v>
      </c>
      <c r="C28" s="34" t="s">
        <v>140</v>
      </c>
      <c r="D28" s="34" t="s">
        <v>141</v>
      </c>
    </row>
    <row r="29" spans="1:4" ht="26.4">
      <c r="A29" s="31" t="s">
        <v>142</v>
      </c>
      <c r="B29" s="31" t="s">
        <v>143</v>
      </c>
      <c r="C29" s="31" t="s">
        <v>144</v>
      </c>
      <c r="D29" s="31" t="s">
        <v>145</v>
      </c>
    </row>
    <row r="30" spans="1:4">
      <c r="A30" s="34" t="s">
        <v>146</v>
      </c>
      <c r="B30" s="34" t="s">
        <v>147</v>
      </c>
      <c r="C30" s="34" t="s">
        <v>148</v>
      </c>
      <c r="D30" s="34" t="s">
        <v>149</v>
      </c>
    </row>
    <row r="31" spans="1:4">
      <c r="A31" s="31" t="s">
        <v>150</v>
      </c>
      <c r="B31" s="31" t="s">
        <v>151</v>
      </c>
      <c r="C31" s="31" t="s">
        <v>152</v>
      </c>
      <c r="D31" s="31" t="s">
        <v>153</v>
      </c>
    </row>
    <row r="32" spans="1:4" ht="26.4">
      <c r="A32" s="34" t="s">
        <v>154</v>
      </c>
      <c r="B32" s="34" t="s">
        <v>155</v>
      </c>
      <c r="C32" s="34" t="s">
        <v>152</v>
      </c>
      <c r="D32" s="34" t="s">
        <v>156</v>
      </c>
    </row>
    <row r="33" spans="1:4">
      <c r="A33" s="47" t="s">
        <v>157</v>
      </c>
      <c r="B33" s="47" t="s">
        <v>158</v>
      </c>
      <c r="C33" s="47" t="s">
        <v>159</v>
      </c>
      <c r="D33" s="47" t="s">
        <v>160</v>
      </c>
    </row>
    <row r="34" spans="1:4">
      <c r="A34" s="48" t="s">
        <v>161</v>
      </c>
      <c r="B34" s="48" t="s">
        <v>162</v>
      </c>
      <c r="C34" s="48" t="s">
        <v>163</v>
      </c>
      <c r="D34" s="48" t="s">
        <v>164</v>
      </c>
    </row>
    <row r="35" spans="1:4">
      <c r="A35" s="47" t="s">
        <v>165</v>
      </c>
      <c r="B35" s="47" t="s">
        <v>166</v>
      </c>
      <c r="C35" s="47" t="s">
        <v>167</v>
      </c>
      <c r="D35" s="47" t="s">
        <v>168</v>
      </c>
    </row>
    <row r="36" spans="1:4" ht="27.6">
      <c r="A36" s="48" t="s">
        <v>169</v>
      </c>
      <c r="B36" s="48" t="s">
        <v>170</v>
      </c>
      <c r="C36" s="48" t="s">
        <v>171</v>
      </c>
      <c r="D36" s="48" t="s">
        <v>172</v>
      </c>
    </row>
    <row r="37" spans="1:4" ht="27.6">
      <c r="A37" s="47" t="s">
        <v>173</v>
      </c>
      <c r="B37" s="47" t="s">
        <v>174</v>
      </c>
      <c r="C37" s="47" t="s">
        <v>175</v>
      </c>
      <c r="D37" s="47" t="s">
        <v>176</v>
      </c>
    </row>
    <row r="38" spans="1:4" ht="27.6">
      <c r="A38" s="49" t="s">
        <v>177</v>
      </c>
      <c r="B38" s="49" t="s">
        <v>178</v>
      </c>
      <c r="C38" s="49" t="s">
        <v>179</v>
      </c>
      <c r="D38" s="49" t="s">
        <v>180</v>
      </c>
    </row>
    <row r="39" spans="1:4" ht="27.6">
      <c r="A39" s="50" t="s">
        <v>181</v>
      </c>
      <c r="B39" s="50" t="s">
        <v>182</v>
      </c>
      <c r="C39" s="50" t="s">
        <v>183</v>
      </c>
      <c r="D39" s="50" t="s">
        <v>184</v>
      </c>
    </row>
    <row r="40" spans="1:4" ht="27.6">
      <c r="A40" s="49" t="s">
        <v>185</v>
      </c>
      <c r="B40" s="49" t="s">
        <v>186</v>
      </c>
      <c r="C40" s="49" t="s">
        <v>187</v>
      </c>
      <c r="D40" s="49" t="s">
        <v>188</v>
      </c>
    </row>
  </sheetData>
  <sheetProtection algorithmName="SHA-512" hashValue="Ihmw0iGaD4sKAfecBp8RW8Es5pDVPfLN7hmnItnMjvS8TVrMJ7SOlN0Uh1M5aKtPry2QT0OcR1XsxDSb4PDMuw==" saltValue="0frmHDkdnh+nfcaLkg6xBg==" spinCount="100000" sheet="1" objects="1" scenarios="1" formatCells="0" formatColumns="0" formatRows="0" insertColumns="0" insertRows="0" sort="0" autoFilter="0" pivotTables="0"/>
  <mergeCells count="4">
    <mergeCell ref="A1:D2"/>
    <mergeCell ref="A4:D5"/>
    <mergeCell ref="F6:G8"/>
    <mergeCell ref="F9:G9"/>
  </mergeCells>
  <hyperlinks>
    <hyperlink ref="F9" r:id="rId1" xr:uid="{88F88190-2A50-4ED2-B94D-3B78CADFFD54}"/>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67"/>
  <sheetViews>
    <sheetView topLeftCell="A4" workbookViewId="0">
      <selection sqref="A1:O2"/>
    </sheetView>
  </sheetViews>
  <sheetFormatPr baseColWidth="10" defaultColWidth="8.796875" defaultRowHeight="13.8"/>
  <cols>
    <col min="1" max="1" width="18" customWidth="1"/>
    <col min="2" max="2" width="12" customWidth="1"/>
    <col min="3" max="3" width="22" customWidth="1"/>
    <col min="4" max="4" width="28" customWidth="1"/>
    <col min="5" max="6" width="18" customWidth="1"/>
    <col min="7" max="7" width="9" customWidth="1"/>
    <col min="8" max="11" width="16" customWidth="1"/>
    <col min="12" max="12" width="11" customWidth="1"/>
    <col min="13" max="13" width="9" customWidth="1"/>
    <col min="14" max="15" width="34" customWidth="1"/>
    <col min="16" max="16" width="18" customWidth="1"/>
  </cols>
  <sheetData>
    <row r="1" spans="1:16">
      <c r="A1" s="21" t="s">
        <v>189</v>
      </c>
      <c r="B1" s="21"/>
      <c r="C1" s="21"/>
      <c r="D1" s="21"/>
      <c r="E1" s="21"/>
      <c r="F1" s="21"/>
      <c r="G1" s="21"/>
      <c r="H1" s="21"/>
      <c r="I1" s="21"/>
      <c r="J1" s="21"/>
      <c r="K1" s="21"/>
      <c r="L1" s="21"/>
      <c r="M1" s="21"/>
      <c r="N1" s="21"/>
      <c r="O1" s="21"/>
    </row>
    <row r="2" spans="1:16">
      <c r="A2" s="21"/>
      <c r="B2" s="21"/>
      <c r="C2" s="21"/>
      <c r="D2" s="21"/>
      <c r="E2" s="21"/>
      <c r="F2" s="21"/>
      <c r="G2" s="21"/>
      <c r="H2" s="21"/>
      <c r="I2" s="21"/>
      <c r="J2" s="21"/>
      <c r="K2" s="21"/>
      <c r="L2" s="21"/>
      <c r="M2" s="21"/>
      <c r="N2" s="21"/>
      <c r="O2" s="21"/>
    </row>
    <row r="4" spans="1:16" ht="15.6">
      <c r="A4" s="22" t="s">
        <v>190</v>
      </c>
      <c r="B4" s="22"/>
      <c r="D4" s="22" t="s">
        <v>191</v>
      </c>
      <c r="E4" s="22"/>
      <c r="F4" s="22"/>
      <c r="G4" s="22"/>
      <c r="I4" s="22"/>
      <c r="J4" s="22"/>
      <c r="K4" s="22"/>
      <c r="L4" s="22"/>
      <c r="M4" s="22"/>
      <c r="N4" s="22"/>
      <c r="O4" s="22"/>
    </row>
    <row r="5" spans="1:16" ht="16.05" customHeight="1">
      <c r="A5" s="18" t="s">
        <v>63</v>
      </c>
      <c r="B5" s="9" t="s">
        <v>192</v>
      </c>
      <c r="D5" s="1" t="s">
        <v>193</v>
      </c>
      <c r="E5" s="1" t="s">
        <v>194</v>
      </c>
      <c r="F5" s="1" t="s">
        <v>195</v>
      </c>
      <c r="G5" s="1" t="s">
        <v>196</v>
      </c>
      <c r="I5" s="2"/>
      <c r="J5" s="2"/>
      <c r="K5" s="2"/>
      <c r="L5" s="2"/>
      <c r="M5" s="2"/>
      <c r="N5" s="2"/>
      <c r="O5" s="2"/>
    </row>
    <row r="6" spans="1:16" ht="16.05" customHeight="1">
      <c r="A6" s="18" t="s">
        <v>67</v>
      </c>
      <c r="B6" s="9" t="s">
        <v>197</v>
      </c>
      <c r="D6" s="3" t="s">
        <v>198</v>
      </c>
      <c r="E6" s="3">
        <f>IF($B$10&lt;&gt;"LISTO PARA COMPARAR","",SUMIF($B$18:$B$167,"Actual",$I$18:$I$167))</f>
        <v>186</v>
      </c>
      <c r="F6" s="3">
        <f>IF($B$10&lt;&gt;"LISTO PARA COMPARAR","",SUMIF($B$18:$B$167,"Propuesta",$I$18:$I$167))</f>
        <v>121</v>
      </c>
      <c r="G6" s="4">
        <f>IF(OR(NOT(ISNUMBER(E6)),NOT(ISNUMBER(F6)),E6=0),"",(E6-F6)/E6)</f>
        <v>0.34946236559139787</v>
      </c>
      <c r="I6" s="2"/>
      <c r="J6" s="2"/>
      <c r="K6" s="2"/>
      <c r="L6" s="2"/>
      <c r="M6" s="2"/>
      <c r="N6" s="2"/>
      <c r="O6" s="2"/>
    </row>
    <row r="7" spans="1:16" ht="16.05" customHeight="1">
      <c r="A7" s="18" t="s">
        <v>71</v>
      </c>
      <c r="B7" s="9" t="s">
        <v>199</v>
      </c>
      <c r="D7" s="3" t="s">
        <v>200</v>
      </c>
      <c r="E7" s="3">
        <f>IF($B$10&lt;&gt;"LISTO PARA COMPARAR","",IF(COUNTIFS($B$18:$B$167,"Actual",$K$18:$K$167,"&gt;0")=0,"NO MEDIDO",IF(COUNTIFS($B$18:$B$167,"Actual",$K$18:$K$167,"&gt;0")&lt;COUNTIF($B$18:$B$167,"Actual"),"FALTA INFORMACIÓN",SUMIF($B$18:$B$167,"Actual",$K$18:$K$167))))</f>
        <v>8.4</v>
      </c>
      <c r="F7" s="3">
        <f>IF($B$10&lt;&gt;"LISTO PARA COMPARAR","",IF(COUNTIFS($B$18:$B$167,"Propuesta",$K$18:$K$167,"&gt;0")=0,"NO MEDIDO",IF(COUNTIFS($B$18:$B$167,"Propuesta",$K$18:$K$167,"&gt;0")&lt;COUNTIF($B$18:$B$167,"Propuesta"),"FALTA INFORMACIÓN",SUMIF($B$18:$B$167,"Propuesta",$K$18:$K$167))))</f>
        <v>5.7</v>
      </c>
      <c r="G7" s="4">
        <f>IF(OR(NOT(ISNUMBER(E7)),NOT(ISNUMBER(F7)),E7=0),"",(E7-F7)/E7)</f>
        <v>0.32142857142857145</v>
      </c>
      <c r="I7" s="2"/>
      <c r="J7" s="2"/>
      <c r="K7" s="2"/>
      <c r="L7" s="2"/>
      <c r="M7" s="2"/>
      <c r="N7" s="2"/>
      <c r="O7" s="2"/>
    </row>
    <row r="8" spans="1:16" ht="16.05" customHeight="1">
      <c r="A8" s="18" t="s">
        <v>79</v>
      </c>
      <c r="B8" s="9">
        <v>30</v>
      </c>
      <c r="D8" s="3" t="s">
        <v>106</v>
      </c>
      <c r="E8" s="3">
        <f>IF($B$10&lt;&gt;"LISTO PARA COMPARAR","",SUMIF($B$18:$B$167,"Actual",$G$18:$G$167))</f>
        <v>12</v>
      </c>
      <c r="F8" s="3">
        <f>IF($B$10&lt;&gt;"LISTO PARA COMPARAR","",SUMIF($B$18:$B$167,"Propuesta",$G$18:$G$167))</f>
        <v>8</v>
      </c>
      <c r="G8" s="4">
        <f>IF(OR(NOT(ISNUMBER(E8)),NOT(ISNUMBER(F8)),E8=0),"",(E8-F8)/E8)</f>
        <v>0.33333333333333331</v>
      </c>
      <c r="I8" s="2"/>
      <c r="J8" s="2"/>
      <c r="K8" s="2"/>
      <c r="L8" s="2"/>
      <c r="M8" s="2"/>
      <c r="N8" s="2"/>
      <c r="O8" s="2"/>
    </row>
    <row r="9" spans="1:16" ht="16.05" customHeight="1">
      <c r="A9" s="18" t="s">
        <v>201</v>
      </c>
      <c r="B9" s="10">
        <v>46280</v>
      </c>
      <c r="D9" s="3" t="s">
        <v>202</v>
      </c>
      <c r="E9" s="3">
        <f>IF($B$10&lt;&gt;"LISTO PARA COMPARAR","",SUMIF($B$18:$B$167,"Actual",$L$18:$L$167))</f>
        <v>4</v>
      </c>
      <c r="F9" s="3">
        <f>IF($B$10&lt;&gt;"LISTO PARA COMPARAR","",SUMIF($B$18:$B$167,"Propuesta",$L$18:$L$167))</f>
        <v>1</v>
      </c>
      <c r="G9" s="4">
        <f>IF(OR(NOT(ISNUMBER(E9)),NOT(ISNUMBER(F9)),E9=0),"",(E9-F9)/E9)</f>
        <v>0.75</v>
      </c>
      <c r="I9" s="2"/>
      <c r="J9" s="2"/>
      <c r="K9" s="2"/>
      <c r="L9" s="2"/>
      <c r="M9" s="2"/>
      <c r="N9" s="2"/>
      <c r="O9" s="2"/>
    </row>
    <row r="10" spans="1:16" ht="16.05" customHeight="1">
      <c r="A10" s="19" t="s">
        <v>157</v>
      </c>
      <c r="B10" s="6" t="str">
        <f>IF(OR(COUNTA($I$18:$I$167)&lt;&gt;150,COUNTA($K$18:$K$167)&lt;&gt;150,COUNTA($P$18:$P$167)&lt;&gt;150),"REVISAR FÓRMULAS",IF(COUNTA($A$18:$A$167)=0,"FALTA INFORMACIÓN",IF(COUNTIF($P$18:$P$167,"FALTA INFORMACIÓN")&gt;0,"FALTA INFORMACIÓN",IF(OR(COUNTIF($P$18:$P$167,"REVISAR")&gt;0,COUNTIF($P$18:$P$167,"REVISAR FÓRMULA")&gt;0),"REVISAR",IF(COUNTIF($P$18:$P$167,"ID DUPLICADO")&gt;0,"REVISAR ID DUPLICADO",IF(OR(COUNTIF($B$18:$B$167,"Actual")=0,COUNTIF($B$18:$B$167,"Propuesta")=0),"FALTA INFORMACIÓN","LISTO PARA COMPARAR"))))))</f>
        <v>LISTO PARA COMPARAR</v>
      </c>
      <c r="D10" s="3" t="s">
        <v>203</v>
      </c>
      <c r="E10" s="3">
        <f>IF($B$10&lt;&gt;"LISTO PARA COMPARAR","",SUMIF($B$18:$B$167,"Actual",$M$18:$M$167))</f>
        <v>3</v>
      </c>
      <c r="F10" s="3">
        <f>IF($B$10&lt;&gt;"LISTO PARA COMPARAR","",SUMIF($B$18:$B$167,"Propuesta",$M$18:$M$167))</f>
        <v>1</v>
      </c>
      <c r="G10" s="4">
        <f>IF(OR(NOT(ISNUMBER(E10)),NOT(ISNUMBER(F10)),E10=0),"",(E10-F10)/E10)</f>
        <v>0.66666666666666663</v>
      </c>
    </row>
    <row r="11" spans="1:16" ht="15.6">
      <c r="A11" s="22" t="s">
        <v>204</v>
      </c>
      <c r="B11" s="22"/>
      <c r="C11" s="22"/>
    </row>
    <row r="12" spans="1:16" ht="15.6">
      <c r="A12" s="20" t="s">
        <v>205</v>
      </c>
      <c r="B12" s="20"/>
      <c r="C12" s="20"/>
      <c r="D12" s="22" t="s">
        <v>206</v>
      </c>
      <c r="E12" s="22"/>
      <c r="F12" s="22"/>
      <c r="G12" s="22"/>
    </row>
    <row r="13" spans="1:16" ht="26.4">
      <c r="A13" s="20"/>
      <c r="B13" s="20"/>
      <c r="C13" s="20"/>
      <c r="D13" s="1" t="s">
        <v>193</v>
      </c>
      <c r="E13" s="1" t="s">
        <v>207</v>
      </c>
      <c r="F13" s="1" t="s">
        <v>208</v>
      </c>
      <c r="G13" s="1" t="s">
        <v>209</v>
      </c>
    </row>
    <row r="14" spans="1:16">
      <c r="A14" s="20"/>
      <c r="B14" s="20"/>
      <c r="C14" s="20"/>
      <c r="D14" s="3" t="s">
        <v>210</v>
      </c>
      <c r="E14" s="5">
        <f>IF(OR(NOT(ISNUMBER($B$8)),$B$8&lt;=0),"FALTA INFORMACIÓN",IF(OR(NOT(ISNUMBER(E6)),NOT(ISNUMBER(F6))),"FALTA INFORMACIÓN",IF(E6&gt;F6,(E6-F6)*$B$8,0)))</f>
        <v>1950</v>
      </c>
      <c r="F14" s="3" t="s">
        <v>211</v>
      </c>
      <c r="G14" s="3" t="s">
        <v>212</v>
      </c>
    </row>
    <row r="15" spans="1:16">
      <c r="A15" s="20"/>
      <c r="B15" s="20"/>
      <c r="C15" s="20"/>
      <c r="D15" s="3" t="s">
        <v>213</v>
      </c>
      <c r="E15" s="5">
        <f>IF($B$10&lt;&gt;"LISTO PARA COMPARAR","FALTA INFORMACIÓN",IF(OR(NOT(ISNUMBER($B$8)),$B$8&lt;=0),"FALTA INFORMACIÓN",IF(OR(E7="FALTA INFORMACIÓN",F7="FALTA INFORMACIÓN"),"FALTA INFORMACIÓN",IF(OR(E7="NO MEDIDO",F7="NO MEDIDO"),"NO MEDIDO",IF(AND(ISNUMBER(E7),ISNUMBER(F7),E7&gt;F7),(E7-F7)*$B$8,0)))))</f>
        <v>81</v>
      </c>
      <c r="F15" s="3" t="s">
        <v>214</v>
      </c>
      <c r="G15" s="3" t="s">
        <v>212</v>
      </c>
    </row>
    <row r="16" spans="1:16" ht="15.6">
      <c r="A16" s="22" t="s">
        <v>215</v>
      </c>
      <c r="B16" s="22"/>
      <c r="C16" s="22"/>
      <c r="D16" s="22"/>
      <c r="E16" s="22"/>
      <c r="F16" s="22"/>
      <c r="G16" s="22"/>
      <c r="H16" s="22"/>
      <c r="I16" s="22"/>
      <c r="J16" s="22"/>
      <c r="K16" s="22"/>
      <c r="L16" s="22"/>
      <c r="M16" s="22"/>
      <c r="N16" s="22"/>
      <c r="O16" s="22"/>
      <c r="P16" s="23"/>
    </row>
    <row r="17" spans="1:16" ht="28.8" customHeight="1">
      <c r="A17" s="1" t="s">
        <v>91</v>
      </c>
      <c r="B17" s="1" t="s">
        <v>216</v>
      </c>
      <c r="C17" s="1" t="s">
        <v>71</v>
      </c>
      <c r="D17" s="1" t="s">
        <v>95</v>
      </c>
      <c r="E17" s="1" t="s">
        <v>99</v>
      </c>
      <c r="F17" s="1" t="s">
        <v>103</v>
      </c>
      <c r="G17" s="1" t="s">
        <v>106</v>
      </c>
      <c r="H17" s="1" t="s">
        <v>217</v>
      </c>
      <c r="I17" s="1" t="s">
        <v>198</v>
      </c>
      <c r="J17" s="1" t="s">
        <v>218</v>
      </c>
      <c r="K17" s="1" t="s">
        <v>200</v>
      </c>
      <c r="L17" s="1" t="s">
        <v>202</v>
      </c>
      <c r="M17" s="1" t="s">
        <v>203</v>
      </c>
      <c r="N17" s="1" t="s">
        <v>134</v>
      </c>
      <c r="O17" s="1" t="s">
        <v>138</v>
      </c>
      <c r="P17" s="7" t="s">
        <v>185</v>
      </c>
    </row>
    <row r="18" spans="1:16" ht="24" customHeight="1">
      <c r="A18" s="11" t="s">
        <v>219</v>
      </c>
      <c r="B18" s="11" t="s">
        <v>194</v>
      </c>
      <c r="C18" s="11" t="s">
        <v>199</v>
      </c>
      <c r="D18" s="11" t="s">
        <v>220</v>
      </c>
      <c r="E18" s="11" t="s">
        <v>221</v>
      </c>
      <c r="F18" s="11" t="s">
        <v>222</v>
      </c>
      <c r="G18" s="12">
        <v>1</v>
      </c>
      <c r="H18" s="13">
        <v>18</v>
      </c>
      <c r="I18" s="17">
        <f t="shared" ref="I18:I49" si="0">IF(COUNTA(A18:H18,J18,L18:O18)=0,"",IF(OR(ISBLANK(A18),ISBLANK(B18),ISBLANK(C18),ISBLANK(D18),ISBLANK(E18),ISBLANK(F18),ISBLANK(G18),ISBLANK(H18),ISBLANK(L18),ISBLANK(M18)),"FALTA INFORMACIÓN",IF(AND(ISNUMBER(G18),ISNUMBER(H18),ISNUMBER(L18),ISNUMBER(M18)),IF(AND(OR(B18="Actual",B18="Propuesta"),G18&gt;0,MOD(G18,1)=0,H18&gt;0,L18&gt;=0,MOD(L18,1)=0,M18&gt;=0,MOD(M18,1)=0),G18*H18,"REVISAR"),"REVISAR")))</f>
        <v>18</v>
      </c>
      <c r="J18" s="13">
        <v>0.8</v>
      </c>
      <c r="K18" s="17">
        <f t="shared" ref="K18:K49" si="1">IF(I18="","",IF(OR(I18="FALTA INFORMACIÓN",I18="REVISAR"),I18,IF(ISBLANK(J18),"NO MEDIDO",IF(ISNUMBER(J18),IF(J18&gt;0,G18*J18,"REVISAR"),"REVISAR"))))</f>
        <v>0.8</v>
      </c>
      <c r="L18" s="12">
        <v>0</v>
      </c>
      <c r="M18" s="12">
        <v>0</v>
      </c>
      <c r="N18" s="11" t="s">
        <v>223</v>
      </c>
      <c r="O18" s="11" t="s">
        <v>224</v>
      </c>
      <c r="P18" s="8" t="str">
        <f t="shared" ref="P18:P49" si="2">IF(COUNTA(A18:H18,J18,L18:O18)=0,"",IF(OR(ISBLANK(I18),ISBLANK(K18)),"REVISAR FÓRMULA",IF(OR(I18="FALTA INFORMACIÓN",K18="FALTA INFORMACIÓN"),"FALTA INFORMACIÓN",IF(OR(I18="REVISAR",K18="REVISAR"),"REVISAR",IF(AND(ISNUMBER(I18),I18&lt;&gt;G18*H18),"REVISAR FÓRMULA",IF(AND(NOT(ISBLANK(J18)),ISNUMBER(K18),K18&lt;&gt;G18*J18),"REVISAR FÓRMULA",IF(COUNTIF($A$18:$A$167,A18)&gt;1,"ID DUPLICADO","OK")))))))</f>
        <v>OK</v>
      </c>
    </row>
    <row r="19" spans="1:16" ht="24" customHeight="1">
      <c r="A19" s="11" t="s">
        <v>225</v>
      </c>
      <c r="B19" s="11" t="s">
        <v>194</v>
      </c>
      <c r="C19" s="11" t="s">
        <v>199</v>
      </c>
      <c r="D19" s="11" t="s">
        <v>226</v>
      </c>
      <c r="E19" s="11" t="s">
        <v>222</v>
      </c>
      <c r="F19" s="11" t="s">
        <v>227</v>
      </c>
      <c r="G19" s="12">
        <v>1</v>
      </c>
      <c r="H19" s="13">
        <v>22</v>
      </c>
      <c r="I19" s="17">
        <f t="shared" si="0"/>
        <v>22</v>
      </c>
      <c r="J19" s="13">
        <v>0.9</v>
      </c>
      <c r="K19" s="17">
        <f t="shared" si="1"/>
        <v>0.9</v>
      </c>
      <c r="L19" s="12">
        <v>0</v>
      </c>
      <c r="M19" s="12">
        <v>0</v>
      </c>
      <c r="N19" s="11" t="s">
        <v>228</v>
      </c>
      <c r="O19" s="11" t="s">
        <v>229</v>
      </c>
      <c r="P19" s="8" t="str">
        <f t="shared" si="2"/>
        <v>OK</v>
      </c>
    </row>
    <row r="20" spans="1:16" ht="24" customHeight="1">
      <c r="A20" s="11" t="s">
        <v>230</v>
      </c>
      <c r="B20" s="11" t="s">
        <v>194</v>
      </c>
      <c r="C20" s="11" t="s">
        <v>199</v>
      </c>
      <c r="D20" s="11" t="s">
        <v>231</v>
      </c>
      <c r="E20" s="11" t="s">
        <v>227</v>
      </c>
      <c r="F20" s="11" t="s">
        <v>232</v>
      </c>
      <c r="G20" s="12">
        <v>1</v>
      </c>
      <c r="H20" s="13">
        <v>28</v>
      </c>
      <c r="I20" s="17">
        <f t="shared" si="0"/>
        <v>28</v>
      </c>
      <c r="J20" s="13">
        <v>1.1000000000000001</v>
      </c>
      <c r="K20" s="17">
        <f t="shared" si="1"/>
        <v>1.1000000000000001</v>
      </c>
      <c r="L20" s="12">
        <v>0</v>
      </c>
      <c r="M20" s="12">
        <v>1</v>
      </c>
      <c r="N20" s="11" t="s">
        <v>233</v>
      </c>
      <c r="O20" s="11" t="s">
        <v>234</v>
      </c>
      <c r="P20" s="8" t="str">
        <f t="shared" si="2"/>
        <v>OK</v>
      </c>
    </row>
    <row r="21" spans="1:16" ht="24" customHeight="1">
      <c r="A21" s="11" t="s">
        <v>235</v>
      </c>
      <c r="B21" s="11" t="s">
        <v>194</v>
      </c>
      <c r="C21" s="11" t="s">
        <v>199</v>
      </c>
      <c r="D21" s="11" t="s">
        <v>236</v>
      </c>
      <c r="E21" s="11" t="s">
        <v>232</v>
      </c>
      <c r="F21" s="11" t="s">
        <v>237</v>
      </c>
      <c r="G21" s="12">
        <v>2</v>
      </c>
      <c r="H21" s="13">
        <v>15</v>
      </c>
      <c r="I21" s="17">
        <f t="shared" si="0"/>
        <v>30</v>
      </c>
      <c r="J21" s="13">
        <v>0.7</v>
      </c>
      <c r="K21" s="17">
        <f t="shared" si="1"/>
        <v>1.4</v>
      </c>
      <c r="L21" s="12">
        <v>1</v>
      </c>
      <c r="M21" s="12">
        <v>0</v>
      </c>
      <c r="N21" s="11" t="s">
        <v>238</v>
      </c>
      <c r="O21" s="11" t="s">
        <v>239</v>
      </c>
      <c r="P21" s="8" t="str">
        <f t="shared" si="2"/>
        <v>OK</v>
      </c>
    </row>
    <row r="22" spans="1:16" ht="24" customHeight="1">
      <c r="A22" s="11" t="s">
        <v>240</v>
      </c>
      <c r="B22" s="11" t="s">
        <v>194</v>
      </c>
      <c r="C22" s="11" t="s">
        <v>199</v>
      </c>
      <c r="D22" s="11" t="s">
        <v>241</v>
      </c>
      <c r="E22" s="11" t="s">
        <v>232</v>
      </c>
      <c r="F22" s="11" t="s">
        <v>242</v>
      </c>
      <c r="G22" s="12">
        <v>2</v>
      </c>
      <c r="H22" s="13">
        <v>14</v>
      </c>
      <c r="I22" s="17">
        <f t="shared" si="0"/>
        <v>28</v>
      </c>
      <c r="J22" s="14">
        <v>0.6</v>
      </c>
      <c r="K22" s="17">
        <f t="shared" si="1"/>
        <v>1.2</v>
      </c>
      <c r="L22" s="15">
        <v>1</v>
      </c>
      <c r="M22" s="15">
        <v>0</v>
      </c>
      <c r="N22" s="16" t="s">
        <v>243</v>
      </c>
      <c r="O22" s="16" t="s">
        <v>244</v>
      </c>
      <c r="P22" s="8" t="str">
        <f t="shared" si="2"/>
        <v>OK</v>
      </c>
    </row>
    <row r="23" spans="1:16" ht="24" customHeight="1">
      <c r="A23" s="11" t="s">
        <v>245</v>
      </c>
      <c r="B23" s="11" t="s">
        <v>194</v>
      </c>
      <c r="C23" s="11" t="s">
        <v>199</v>
      </c>
      <c r="D23" s="11" t="s">
        <v>246</v>
      </c>
      <c r="E23" s="11" t="s">
        <v>232</v>
      </c>
      <c r="F23" s="11" t="s">
        <v>247</v>
      </c>
      <c r="G23" s="12">
        <v>2</v>
      </c>
      <c r="H23" s="13">
        <v>10</v>
      </c>
      <c r="I23" s="17">
        <f t="shared" si="0"/>
        <v>20</v>
      </c>
      <c r="J23" s="14">
        <v>0.5</v>
      </c>
      <c r="K23" s="17">
        <f t="shared" si="1"/>
        <v>1</v>
      </c>
      <c r="L23" s="15">
        <v>1</v>
      </c>
      <c r="M23" s="15">
        <v>1</v>
      </c>
      <c r="N23" s="16" t="s">
        <v>248</v>
      </c>
      <c r="O23" s="16" t="s">
        <v>249</v>
      </c>
      <c r="P23" s="8" t="str">
        <f t="shared" si="2"/>
        <v>OK</v>
      </c>
    </row>
    <row r="24" spans="1:16" ht="24" customHeight="1">
      <c r="A24" s="11" t="s">
        <v>250</v>
      </c>
      <c r="B24" s="11" t="s">
        <v>194</v>
      </c>
      <c r="C24" s="11" t="s">
        <v>199</v>
      </c>
      <c r="D24" s="11" t="s">
        <v>251</v>
      </c>
      <c r="E24" s="11" t="s">
        <v>232</v>
      </c>
      <c r="F24" s="11" t="s">
        <v>252</v>
      </c>
      <c r="G24" s="12">
        <v>2</v>
      </c>
      <c r="H24" s="13">
        <v>8</v>
      </c>
      <c r="I24" s="17">
        <f t="shared" si="0"/>
        <v>16</v>
      </c>
      <c r="J24" s="14">
        <v>0.4</v>
      </c>
      <c r="K24" s="17">
        <f t="shared" si="1"/>
        <v>0.8</v>
      </c>
      <c r="L24" s="15">
        <v>1</v>
      </c>
      <c r="M24" s="15">
        <v>0</v>
      </c>
      <c r="N24" s="16" t="s">
        <v>253</v>
      </c>
      <c r="O24" s="16" t="s">
        <v>254</v>
      </c>
      <c r="P24" s="8" t="str">
        <f t="shared" si="2"/>
        <v>OK</v>
      </c>
    </row>
    <row r="25" spans="1:16" ht="24" customHeight="1">
      <c r="A25" s="11" t="s">
        <v>255</v>
      </c>
      <c r="B25" s="11" t="s">
        <v>194</v>
      </c>
      <c r="C25" s="11" t="s">
        <v>199</v>
      </c>
      <c r="D25" s="11" t="s">
        <v>256</v>
      </c>
      <c r="E25" s="11" t="s">
        <v>232</v>
      </c>
      <c r="F25" s="11" t="s">
        <v>257</v>
      </c>
      <c r="G25" s="12">
        <v>1</v>
      </c>
      <c r="H25" s="13">
        <v>24</v>
      </c>
      <c r="I25" s="17">
        <f t="shared" si="0"/>
        <v>24</v>
      </c>
      <c r="J25" s="13">
        <v>1.2</v>
      </c>
      <c r="K25" s="17">
        <f t="shared" si="1"/>
        <v>1.2</v>
      </c>
      <c r="L25" s="12">
        <v>0</v>
      </c>
      <c r="M25" s="12">
        <v>1</v>
      </c>
      <c r="N25" s="11" t="s">
        <v>258</v>
      </c>
      <c r="O25" s="11" t="s">
        <v>259</v>
      </c>
      <c r="P25" s="8" t="str">
        <f t="shared" si="2"/>
        <v>OK</v>
      </c>
    </row>
    <row r="26" spans="1:16" ht="24" customHeight="1">
      <c r="A26" s="11" t="s">
        <v>260</v>
      </c>
      <c r="B26" s="11" t="s">
        <v>195</v>
      </c>
      <c r="C26" s="11" t="s">
        <v>199</v>
      </c>
      <c r="D26" s="11" t="s">
        <v>220</v>
      </c>
      <c r="E26" s="11" t="s">
        <v>221</v>
      </c>
      <c r="F26" s="11" t="s">
        <v>222</v>
      </c>
      <c r="G26" s="12">
        <v>1</v>
      </c>
      <c r="H26" s="13">
        <v>16</v>
      </c>
      <c r="I26" s="17">
        <f t="shared" si="0"/>
        <v>16</v>
      </c>
      <c r="J26" s="13">
        <v>0.7</v>
      </c>
      <c r="K26" s="17">
        <f t="shared" si="1"/>
        <v>0.7</v>
      </c>
      <c r="L26" s="12">
        <v>0</v>
      </c>
      <c r="M26" s="12">
        <v>0</v>
      </c>
      <c r="N26" s="11" t="s">
        <v>261</v>
      </c>
      <c r="O26" s="11" t="s">
        <v>262</v>
      </c>
      <c r="P26" s="8" t="str">
        <f t="shared" si="2"/>
        <v>OK</v>
      </c>
    </row>
    <row r="27" spans="1:16" ht="24" customHeight="1">
      <c r="A27" s="11" t="s">
        <v>263</v>
      </c>
      <c r="B27" s="11" t="s">
        <v>195</v>
      </c>
      <c r="C27" s="11" t="s">
        <v>199</v>
      </c>
      <c r="D27" s="11" t="s">
        <v>264</v>
      </c>
      <c r="E27" s="11" t="s">
        <v>222</v>
      </c>
      <c r="F27" s="11" t="s">
        <v>265</v>
      </c>
      <c r="G27" s="12">
        <v>1</v>
      </c>
      <c r="H27" s="13">
        <v>18</v>
      </c>
      <c r="I27" s="17">
        <f t="shared" si="0"/>
        <v>18</v>
      </c>
      <c r="J27" s="13">
        <v>0.8</v>
      </c>
      <c r="K27" s="17">
        <f t="shared" si="1"/>
        <v>0.8</v>
      </c>
      <c r="L27" s="12">
        <v>0</v>
      </c>
      <c r="M27" s="12">
        <v>0</v>
      </c>
      <c r="N27" s="11" t="s">
        <v>266</v>
      </c>
      <c r="O27" s="11" t="s">
        <v>262</v>
      </c>
      <c r="P27" s="8" t="str">
        <f t="shared" si="2"/>
        <v>OK</v>
      </c>
    </row>
    <row r="28" spans="1:16" ht="24" customHeight="1">
      <c r="A28" s="11" t="s">
        <v>267</v>
      </c>
      <c r="B28" s="11" t="s">
        <v>195</v>
      </c>
      <c r="C28" s="11" t="s">
        <v>199</v>
      </c>
      <c r="D28" s="11" t="s">
        <v>231</v>
      </c>
      <c r="E28" s="11" t="s">
        <v>265</v>
      </c>
      <c r="F28" s="11" t="s">
        <v>232</v>
      </c>
      <c r="G28" s="12">
        <v>1</v>
      </c>
      <c r="H28" s="13">
        <v>24</v>
      </c>
      <c r="I28" s="17">
        <f t="shared" si="0"/>
        <v>24</v>
      </c>
      <c r="J28" s="13">
        <v>1</v>
      </c>
      <c r="K28" s="17">
        <f t="shared" si="1"/>
        <v>1</v>
      </c>
      <c r="L28" s="12">
        <v>0</v>
      </c>
      <c r="M28" s="12">
        <v>0</v>
      </c>
      <c r="N28" s="11" t="s">
        <v>268</v>
      </c>
      <c r="O28" s="11" t="s">
        <v>262</v>
      </c>
      <c r="P28" s="8" t="str">
        <f t="shared" si="2"/>
        <v>OK</v>
      </c>
    </row>
    <row r="29" spans="1:16" ht="24" customHeight="1">
      <c r="A29" s="11" t="s">
        <v>269</v>
      </c>
      <c r="B29" s="11" t="s">
        <v>195</v>
      </c>
      <c r="C29" s="11" t="s">
        <v>199</v>
      </c>
      <c r="D29" s="11" t="s">
        <v>236</v>
      </c>
      <c r="E29" s="11" t="s">
        <v>232</v>
      </c>
      <c r="F29" s="11" t="s">
        <v>270</v>
      </c>
      <c r="G29" s="12">
        <v>1</v>
      </c>
      <c r="H29" s="13">
        <v>8</v>
      </c>
      <c r="I29" s="17">
        <f t="shared" si="0"/>
        <v>8</v>
      </c>
      <c r="J29" s="13">
        <v>0.4</v>
      </c>
      <c r="K29" s="17">
        <f t="shared" si="1"/>
        <v>0.4</v>
      </c>
      <c r="L29" s="12">
        <v>0</v>
      </c>
      <c r="M29" s="12">
        <v>0</v>
      </c>
      <c r="N29" s="11" t="s">
        <v>271</v>
      </c>
      <c r="O29" s="11" t="s">
        <v>262</v>
      </c>
      <c r="P29" s="8" t="str">
        <f t="shared" si="2"/>
        <v>OK</v>
      </c>
    </row>
    <row r="30" spans="1:16" ht="24" customHeight="1">
      <c r="A30" s="11" t="s">
        <v>272</v>
      </c>
      <c r="B30" s="11" t="s">
        <v>195</v>
      </c>
      <c r="C30" s="11" t="s">
        <v>199</v>
      </c>
      <c r="D30" s="11" t="s">
        <v>273</v>
      </c>
      <c r="E30" s="11" t="s">
        <v>232</v>
      </c>
      <c r="F30" s="11" t="s">
        <v>274</v>
      </c>
      <c r="G30" s="12">
        <v>2</v>
      </c>
      <c r="H30" s="13">
        <v>9</v>
      </c>
      <c r="I30" s="17">
        <f t="shared" si="0"/>
        <v>18</v>
      </c>
      <c r="J30" s="13">
        <v>0.5</v>
      </c>
      <c r="K30" s="17">
        <f t="shared" si="1"/>
        <v>1</v>
      </c>
      <c r="L30" s="12">
        <v>1</v>
      </c>
      <c r="M30" s="12">
        <v>0</v>
      </c>
      <c r="N30" s="11" t="s">
        <v>275</v>
      </c>
      <c r="O30" s="11" t="s">
        <v>262</v>
      </c>
      <c r="P30" s="8" t="str">
        <f t="shared" si="2"/>
        <v>OK</v>
      </c>
    </row>
    <row r="31" spans="1:16" ht="24" customHeight="1">
      <c r="A31" s="11" t="s">
        <v>276</v>
      </c>
      <c r="B31" s="11" t="s">
        <v>195</v>
      </c>
      <c r="C31" s="11" t="s">
        <v>199</v>
      </c>
      <c r="D31" s="11" t="s">
        <v>251</v>
      </c>
      <c r="E31" s="11" t="s">
        <v>232</v>
      </c>
      <c r="F31" s="11" t="s">
        <v>277</v>
      </c>
      <c r="G31" s="12">
        <v>1</v>
      </c>
      <c r="H31" s="13">
        <v>13</v>
      </c>
      <c r="I31" s="17">
        <f t="shared" si="0"/>
        <v>13</v>
      </c>
      <c r="J31" s="13">
        <v>0.6</v>
      </c>
      <c r="K31" s="17">
        <f t="shared" si="1"/>
        <v>0.6</v>
      </c>
      <c r="L31" s="12">
        <v>0</v>
      </c>
      <c r="M31" s="12">
        <v>0</v>
      </c>
      <c r="N31" s="11" t="s">
        <v>278</v>
      </c>
      <c r="O31" s="11" t="s">
        <v>262</v>
      </c>
      <c r="P31" s="8" t="str">
        <f t="shared" si="2"/>
        <v>OK</v>
      </c>
    </row>
    <row r="32" spans="1:16" ht="24" customHeight="1">
      <c r="A32" s="11" t="s">
        <v>279</v>
      </c>
      <c r="B32" s="11" t="s">
        <v>195</v>
      </c>
      <c r="C32" s="11" t="s">
        <v>199</v>
      </c>
      <c r="D32" s="11" t="s">
        <v>256</v>
      </c>
      <c r="E32" s="11" t="s">
        <v>232</v>
      </c>
      <c r="F32" s="11" t="s">
        <v>257</v>
      </c>
      <c r="G32" s="12">
        <v>1</v>
      </c>
      <c r="H32" s="13">
        <v>24</v>
      </c>
      <c r="I32" s="17">
        <f t="shared" si="0"/>
        <v>24</v>
      </c>
      <c r="J32" s="13">
        <v>1.2</v>
      </c>
      <c r="K32" s="17">
        <f t="shared" si="1"/>
        <v>1.2</v>
      </c>
      <c r="L32" s="12">
        <v>0</v>
      </c>
      <c r="M32" s="12">
        <v>1</v>
      </c>
      <c r="N32" s="11" t="s">
        <v>280</v>
      </c>
      <c r="O32" s="11" t="s">
        <v>281</v>
      </c>
      <c r="P32" s="8" t="str">
        <f t="shared" si="2"/>
        <v>OK</v>
      </c>
    </row>
    <row r="33" spans="1:16" ht="24" customHeight="1">
      <c r="A33" s="11"/>
      <c r="B33" s="11"/>
      <c r="C33" s="11"/>
      <c r="D33" s="11"/>
      <c r="E33" s="11"/>
      <c r="F33" s="11"/>
      <c r="G33" s="12"/>
      <c r="H33" s="13"/>
      <c r="I33" s="17" t="str">
        <f t="shared" si="0"/>
        <v/>
      </c>
      <c r="J33" s="13"/>
      <c r="K33" s="17" t="str">
        <f t="shared" si="1"/>
        <v/>
      </c>
      <c r="L33" s="12"/>
      <c r="M33" s="12"/>
      <c r="N33" s="11"/>
      <c r="O33" s="11"/>
      <c r="P33" s="8" t="str">
        <f t="shared" si="2"/>
        <v/>
      </c>
    </row>
    <row r="34" spans="1:16" ht="24" customHeight="1">
      <c r="A34" s="11"/>
      <c r="B34" s="11"/>
      <c r="C34" s="11"/>
      <c r="D34" s="11"/>
      <c r="E34" s="11"/>
      <c r="F34" s="11"/>
      <c r="G34" s="12"/>
      <c r="H34" s="13"/>
      <c r="I34" s="17" t="str">
        <f t="shared" si="0"/>
        <v/>
      </c>
      <c r="J34" s="13"/>
      <c r="K34" s="17" t="str">
        <f t="shared" si="1"/>
        <v/>
      </c>
      <c r="L34" s="12"/>
      <c r="M34" s="12"/>
      <c r="N34" s="11"/>
      <c r="O34" s="11"/>
      <c r="P34" s="8" t="str">
        <f t="shared" si="2"/>
        <v/>
      </c>
    </row>
    <row r="35" spans="1:16" ht="24" customHeight="1">
      <c r="A35" s="11"/>
      <c r="B35" s="11"/>
      <c r="C35" s="11"/>
      <c r="D35" s="11"/>
      <c r="E35" s="11"/>
      <c r="F35" s="11"/>
      <c r="G35" s="12"/>
      <c r="H35" s="13"/>
      <c r="I35" s="17" t="str">
        <f t="shared" si="0"/>
        <v/>
      </c>
      <c r="J35" s="13"/>
      <c r="K35" s="17" t="str">
        <f t="shared" si="1"/>
        <v/>
      </c>
      <c r="L35" s="12"/>
      <c r="M35" s="12"/>
      <c r="N35" s="11"/>
      <c r="O35" s="11"/>
      <c r="P35" s="8" t="str">
        <f t="shared" si="2"/>
        <v/>
      </c>
    </row>
    <row r="36" spans="1:16" ht="24" customHeight="1">
      <c r="A36" s="11"/>
      <c r="B36" s="11"/>
      <c r="C36" s="11"/>
      <c r="D36" s="11"/>
      <c r="E36" s="11"/>
      <c r="F36" s="11"/>
      <c r="G36" s="12"/>
      <c r="H36" s="13"/>
      <c r="I36" s="17" t="str">
        <f t="shared" si="0"/>
        <v/>
      </c>
      <c r="J36" s="13"/>
      <c r="K36" s="17" t="str">
        <f t="shared" si="1"/>
        <v/>
      </c>
      <c r="L36" s="12"/>
      <c r="M36" s="12"/>
      <c r="N36" s="11"/>
      <c r="O36" s="11"/>
      <c r="P36" s="8" t="str">
        <f t="shared" si="2"/>
        <v/>
      </c>
    </row>
    <row r="37" spans="1:16" ht="24" customHeight="1">
      <c r="A37" s="11"/>
      <c r="B37" s="11"/>
      <c r="C37" s="11"/>
      <c r="D37" s="11"/>
      <c r="E37" s="11"/>
      <c r="F37" s="11"/>
      <c r="G37" s="12"/>
      <c r="H37" s="13"/>
      <c r="I37" s="17" t="str">
        <f t="shared" si="0"/>
        <v/>
      </c>
      <c r="J37" s="13"/>
      <c r="K37" s="17" t="str">
        <f t="shared" si="1"/>
        <v/>
      </c>
      <c r="L37" s="12"/>
      <c r="M37" s="12"/>
      <c r="N37" s="11"/>
      <c r="O37" s="11"/>
      <c r="P37" s="8" t="str">
        <f t="shared" si="2"/>
        <v/>
      </c>
    </row>
    <row r="38" spans="1:16" ht="24" customHeight="1">
      <c r="A38" s="11"/>
      <c r="B38" s="11"/>
      <c r="C38" s="11"/>
      <c r="D38" s="11"/>
      <c r="E38" s="11"/>
      <c r="F38" s="11"/>
      <c r="G38" s="12"/>
      <c r="H38" s="13"/>
      <c r="I38" s="17" t="str">
        <f t="shared" si="0"/>
        <v/>
      </c>
      <c r="J38" s="13"/>
      <c r="K38" s="17" t="str">
        <f t="shared" si="1"/>
        <v/>
      </c>
      <c r="L38" s="12"/>
      <c r="M38" s="12"/>
      <c r="N38" s="11"/>
      <c r="O38" s="11"/>
      <c r="P38" s="8" t="str">
        <f t="shared" si="2"/>
        <v/>
      </c>
    </row>
    <row r="39" spans="1:16" ht="24" customHeight="1">
      <c r="A39" s="11"/>
      <c r="B39" s="11"/>
      <c r="C39" s="11"/>
      <c r="D39" s="11"/>
      <c r="E39" s="11"/>
      <c r="F39" s="11"/>
      <c r="G39" s="12"/>
      <c r="H39" s="13"/>
      <c r="I39" s="17" t="str">
        <f t="shared" si="0"/>
        <v/>
      </c>
      <c r="J39" s="13"/>
      <c r="K39" s="17" t="str">
        <f t="shared" si="1"/>
        <v/>
      </c>
      <c r="L39" s="12"/>
      <c r="M39" s="12"/>
      <c r="N39" s="11"/>
      <c r="O39" s="11"/>
      <c r="P39" s="8" t="str">
        <f t="shared" si="2"/>
        <v/>
      </c>
    </row>
    <row r="40" spans="1:16" ht="24" customHeight="1">
      <c r="A40" s="11"/>
      <c r="B40" s="11"/>
      <c r="C40" s="11"/>
      <c r="D40" s="11"/>
      <c r="E40" s="11"/>
      <c r="F40" s="11"/>
      <c r="G40" s="12"/>
      <c r="H40" s="13"/>
      <c r="I40" s="17" t="str">
        <f t="shared" si="0"/>
        <v/>
      </c>
      <c r="J40" s="13"/>
      <c r="K40" s="17" t="str">
        <f t="shared" si="1"/>
        <v/>
      </c>
      <c r="L40" s="12"/>
      <c r="M40" s="12"/>
      <c r="N40" s="11"/>
      <c r="O40" s="11"/>
      <c r="P40" s="8" t="str">
        <f t="shared" si="2"/>
        <v/>
      </c>
    </row>
    <row r="41" spans="1:16" ht="24" customHeight="1">
      <c r="A41" s="11"/>
      <c r="B41" s="11"/>
      <c r="C41" s="11"/>
      <c r="D41" s="11"/>
      <c r="E41" s="11"/>
      <c r="F41" s="11"/>
      <c r="G41" s="12"/>
      <c r="H41" s="13"/>
      <c r="I41" s="17" t="str">
        <f t="shared" si="0"/>
        <v/>
      </c>
      <c r="J41" s="13"/>
      <c r="K41" s="17" t="str">
        <f t="shared" si="1"/>
        <v/>
      </c>
      <c r="L41" s="12"/>
      <c r="M41" s="12"/>
      <c r="N41" s="11"/>
      <c r="O41" s="11"/>
      <c r="P41" s="8" t="str">
        <f t="shared" si="2"/>
        <v/>
      </c>
    </row>
    <row r="42" spans="1:16" ht="24" customHeight="1">
      <c r="A42" s="11"/>
      <c r="B42" s="11"/>
      <c r="C42" s="11"/>
      <c r="D42" s="11"/>
      <c r="E42" s="11"/>
      <c r="F42" s="11"/>
      <c r="G42" s="12"/>
      <c r="H42" s="13"/>
      <c r="I42" s="17" t="str">
        <f t="shared" si="0"/>
        <v/>
      </c>
      <c r="J42" s="13"/>
      <c r="K42" s="17" t="str">
        <f t="shared" si="1"/>
        <v/>
      </c>
      <c r="L42" s="12"/>
      <c r="M42" s="12"/>
      <c r="N42" s="11"/>
      <c r="O42" s="11"/>
      <c r="P42" s="8" t="str">
        <f t="shared" si="2"/>
        <v/>
      </c>
    </row>
    <row r="43" spans="1:16" ht="24" customHeight="1">
      <c r="A43" s="11"/>
      <c r="B43" s="11"/>
      <c r="C43" s="11"/>
      <c r="D43" s="11"/>
      <c r="E43" s="11"/>
      <c r="F43" s="11"/>
      <c r="G43" s="12"/>
      <c r="H43" s="13"/>
      <c r="I43" s="17" t="str">
        <f t="shared" si="0"/>
        <v/>
      </c>
      <c r="J43" s="13"/>
      <c r="K43" s="17" t="str">
        <f t="shared" si="1"/>
        <v/>
      </c>
      <c r="L43" s="12"/>
      <c r="M43" s="12"/>
      <c r="N43" s="11"/>
      <c r="O43" s="11"/>
      <c r="P43" s="8" t="str">
        <f t="shared" si="2"/>
        <v/>
      </c>
    </row>
    <row r="44" spans="1:16" ht="24" customHeight="1">
      <c r="A44" s="11"/>
      <c r="B44" s="11"/>
      <c r="C44" s="11"/>
      <c r="D44" s="11"/>
      <c r="E44" s="11"/>
      <c r="F44" s="11"/>
      <c r="G44" s="12"/>
      <c r="H44" s="13"/>
      <c r="I44" s="17" t="str">
        <f t="shared" si="0"/>
        <v/>
      </c>
      <c r="J44" s="13"/>
      <c r="K44" s="17" t="str">
        <f t="shared" si="1"/>
        <v/>
      </c>
      <c r="L44" s="12"/>
      <c r="M44" s="12"/>
      <c r="N44" s="11"/>
      <c r="O44" s="11"/>
      <c r="P44" s="8" t="str">
        <f t="shared" si="2"/>
        <v/>
      </c>
    </row>
    <row r="45" spans="1:16" ht="24" customHeight="1">
      <c r="A45" s="11"/>
      <c r="B45" s="11"/>
      <c r="C45" s="11"/>
      <c r="D45" s="11"/>
      <c r="E45" s="11"/>
      <c r="F45" s="11"/>
      <c r="G45" s="12"/>
      <c r="H45" s="13"/>
      <c r="I45" s="17" t="str">
        <f t="shared" si="0"/>
        <v/>
      </c>
      <c r="J45" s="13"/>
      <c r="K45" s="17" t="str">
        <f t="shared" si="1"/>
        <v/>
      </c>
      <c r="L45" s="12"/>
      <c r="M45" s="12"/>
      <c r="N45" s="11"/>
      <c r="O45" s="11"/>
      <c r="P45" s="8" t="str">
        <f t="shared" si="2"/>
        <v/>
      </c>
    </row>
    <row r="46" spans="1:16" ht="24" customHeight="1">
      <c r="A46" s="11"/>
      <c r="B46" s="11"/>
      <c r="C46" s="11"/>
      <c r="D46" s="11"/>
      <c r="E46" s="11"/>
      <c r="F46" s="11"/>
      <c r="G46" s="12"/>
      <c r="H46" s="13"/>
      <c r="I46" s="17" t="str">
        <f t="shared" si="0"/>
        <v/>
      </c>
      <c r="J46" s="13"/>
      <c r="K46" s="17" t="str">
        <f t="shared" si="1"/>
        <v/>
      </c>
      <c r="L46" s="12"/>
      <c r="M46" s="12"/>
      <c r="N46" s="11"/>
      <c r="O46" s="11"/>
      <c r="P46" s="8" t="str">
        <f t="shared" si="2"/>
        <v/>
      </c>
    </row>
    <row r="47" spans="1:16" ht="24" customHeight="1">
      <c r="A47" s="11"/>
      <c r="B47" s="11"/>
      <c r="C47" s="11"/>
      <c r="D47" s="11"/>
      <c r="E47" s="11"/>
      <c r="F47" s="11"/>
      <c r="G47" s="12"/>
      <c r="H47" s="13"/>
      <c r="I47" s="17" t="str">
        <f t="shared" si="0"/>
        <v/>
      </c>
      <c r="J47" s="13"/>
      <c r="K47" s="17" t="str">
        <f t="shared" si="1"/>
        <v/>
      </c>
      <c r="L47" s="12"/>
      <c r="M47" s="12"/>
      <c r="N47" s="11"/>
      <c r="O47" s="11"/>
      <c r="P47" s="8" t="str">
        <f t="shared" si="2"/>
        <v/>
      </c>
    </row>
    <row r="48" spans="1:16" ht="24" customHeight="1">
      <c r="A48" s="11"/>
      <c r="B48" s="11"/>
      <c r="C48" s="11"/>
      <c r="D48" s="11"/>
      <c r="E48" s="11"/>
      <c r="F48" s="11"/>
      <c r="G48" s="12"/>
      <c r="H48" s="13"/>
      <c r="I48" s="17" t="str">
        <f t="shared" si="0"/>
        <v/>
      </c>
      <c r="J48" s="13"/>
      <c r="K48" s="17" t="str">
        <f t="shared" si="1"/>
        <v/>
      </c>
      <c r="L48" s="12"/>
      <c r="M48" s="12"/>
      <c r="N48" s="11"/>
      <c r="O48" s="11"/>
      <c r="P48" s="8" t="str">
        <f t="shared" si="2"/>
        <v/>
      </c>
    </row>
    <row r="49" spans="1:16" ht="24" customHeight="1">
      <c r="A49" s="11"/>
      <c r="B49" s="11"/>
      <c r="C49" s="11"/>
      <c r="D49" s="11"/>
      <c r="E49" s="11"/>
      <c r="F49" s="11"/>
      <c r="G49" s="12"/>
      <c r="H49" s="13"/>
      <c r="I49" s="17" t="str">
        <f t="shared" si="0"/>
        <v/>
      </c>
      <c r="J49" s="13"/>
      <c r="K49" s="17" t="str">
        <f t="shared" si="1"/>
        <v/>
      </c>
      <c r="L49" s="12"/>
      <c r="M49" s="12"/>
      <c r="N49" s="11"/>
      <c r="O49" s="11"/>
      <c r="P49" s="8" t="str">
        <f t="shared" si="2"/>
        <v/>
      </c>
    </row>
    <row r="50" spans="1:16" ht="24" customHeight="1">
      <c r="A50" s="11"/>
      <c r="B50" s="11"/>
      <c r="C50" s="11"/>
      <c r="D50" s="11"/>
      <c r="E50" s="11"/>
      <c r="F50" s="11"/>
      <c r="G50" s="12"/>
      <c r="H50" s="13"/>
      <c r="I50" s="17" t="str">
        <f t="shared" ref="I50:I81" si="3">IF(COUNTA(A50:H50,J50,L50:O50)=0,"",IF(OR(ISBLANK(A50),ISBLANK(B50),ISBLANK(C50),ISBLANK(D50),ISBLANK(E50),ISBLANK(F50),ISBLANK(G50),ISBLANK(H50),ISBLANK(L50),ISBLANK(M50)),"FALTA INFORMACIÓN",IF(AND(ISNUMBER(G50),ISNUMBER(H50),ISNUMBER(L50),ISNUMBER(M50)),IF(AND(OR(B50="Actual",B50="Propuesta"),G50&gt;0,MOD(G50,1)=0,H50&gt;0,L50&gt;=0,MOD(L50,1)=0,M50&gt;=0,MOD(M50,1)=0),G50*H50,"REVISAR"),"REVISAR")))</f>
        <v/>
      </c>
      <c r="J50" s="13"/>
      <c r="K50" s="17" t="str">
        <f t="shared" ref="K50:K81" si="4">IF(I50="","",IF(OR(I50="FALTA INFORMACIÓN",I50="REVISAR"),I50,IF(ISBLANK(J50),"NO MEDIDO",IF(ISNUMBER(J50),IF(J50&gt;0,G50*J50,"REVISAR"),"REVISAR"))))</f>
        <v/>
      </c>
      <c r="L50" s="12"/>
      <c r="M50" s="12"/>
      <c r="N50" s="11"/>
      <c r="O50" s="11"/>
      <c r="P50" s="8" t="str">
        <f t="shared" ref="P50:P81" si="5">IF(COUNTA(A50:H50,J50,L50:O50)=0,"",IF(OR(ISBLANK(I50),ISBLANK(K50)),"REVISAR FÓRMULA",IF(OR(I50="FALTA INFORMACIÓN",K50="FALTA INFORMACIÓN"),"FALTA INFORMACIÓN",IF(OR(I50="REVISAR",K50="REVISAR"),"REVISAR",IF(AND(ISNUMBER(I50),I50&lt;&gt;G50*H50),"REVISAR FÓRMULA",IF(AND(NOT(ISBLANK(J50)),ISNUMBER(K50),K50&lt;&gt;G50*J50),"REVISAR FÓRMULA",IF(COUNTIF($A$18:$A$167,A50)&gt;1,"ID DUPLICADO","OK")))))))</f>
        <v/>
      </c>
    </row>
    <row r="51" spans="1:16" ht="24" customHeight="1">
      <c r="A51" s="11"/>
      <c r="B51" s="11"/>
      <c r="C51" s="11"/>
      <c r="D51" s="11"/>
      <c r="E51" s="11"/>
      <c r="F51" s="11"/>
      <c r="G51" s="12"/>
      <c r="H51" s="13"/>
      <c r="I51" s="17" t="str">
        <f t="shared" si="3"/>
        <v/>
      </c>
      <c r="J51" s="13"/>
      <c r="K51" s="17" t="str">
        <f t="shared" si="4"/>
        <v/>
      </c>
      <c r="L51" s="12"/>
      <c r="M51" s="12"/>
      <c r="N51" s="11"/>
      <c r="O51" s="11"/>
      <c r="P51" s="8" t="str">
        <f t="shared" si="5"/>
        <v/>
      </c>
    </row>
    <row r="52" spans="1:16" ht="24" customHeight="1">
      <c r="A52" s="11"/>
      <c r="B52" s="11"/>
      <c r="C52" s="11"/>
      <c r="D52" s="11"/>
      <c r="E52" s="11"/>
      <c r="F52" s="11"/>
      <c r="G52" s="12"/>
      <c r="H52" s="13"/>
      <c r="I52" s="17" t="str">
        <f t="shared" si="3"/>
        <v/>
      </c>
      <c r="J52" s="13"/>
      <c r="K52" s="17" t="str">
        <f t="shared" si="4"/>
        <v/>
      </c>
      <c r="L52" s="12"/>
      <c r="M52" s="12"/>
      <c r="N52" s="11"/>
      <c r="O52" s="11"/>
      <c r="P52" s="8" t="str">
        <f t="shared" si="5"/>
        <v/>
      </c>
    </row>
    <row r="53" spans="1:16" ht="24" customHeight="1">
      <c r="A53" s="11"/>
      <c r="B53" s="11"/>
      <c r="C53" s="11"/>
      <c r="D53" s="11"/>
      <c r="E53" s="11"/>
      <c r="F53" s="11"/>
      <c r="G53" s="12"/>
      <c r="H53" s="13"/>
      <c r="I53" s="17" t="str">
        <f t="shared" si="3"/>
        <v/>
      </c>
      <c r="J53" s="13"/>
      <c r="K53" s="17" t="str">
        <f t="shared" si="4"/>
        <v/>
      </c>
      <c r="L53" s="12"/>
      <c r="M53" s="12"/>
      <c r="N53" s="11"/>
      <c r="O53" s="11"/>
      <c r="P53" s="8" t="str">
        <f t="shared" si="5"/>
        <v/>
      </c>
    </row>
    <row r="54" spans="1:16" ht="24" customHeight="1">
      <c r="A54" s="11"/>
      <c r="B54" s="11"/>
      <c r="C54" s="11"/>
      <c r="D54" s="11"/>
      <c r="E54" s="11"/>
      <c r="F54" s="11"/>
      <c r="G54" s="12"/>
      <c r="H54" s="13"/>
      <c r="I54" s="17" t="str">
        <f t="shared" si="3"/>
        <v/>
      </c>
      <c r="J54" s="13"/>
      <c r="K54" s="17" t="str">
        <f t="shared" si="4"/>
        <v/>
      </c>
      <c r="L54" s="12"/>
      <c r="M54" s="12"/>
      <c r="N54" s="11"/>
      <c r="O54" s="11"/>
      <c r="P54" s="8" t="str">
        <f t="shared" si="5"/>
        <v/>
      </c>
    </row>
    <row r="55" spans="1:16" ht="24" customHeight="1">
      <c r="A55" s="11"/>
      <c r="B55" s="11"/>
      <c r="C55" s="11"/>
      <c r="D55" s="11"/>
      <c r="E55" s="11"/>
      <c r="F55" s="11"/>
      <c r="G55" s="12"/>
      <c r="H55" s="13"/>
      <c r="I55" s="17" t="str">
        <f t="shared" si="3"/>
        <v/>
      </c>
      <c r="J55" s="13"/>
      <c r="K55" s="17" t="str">
        <f t="shared" si="4"/>
        <v/>
      </c>
      <c r="L55" s="12"/>
      <c r="M55" s="12"/>
      <c r="N55" s="11"/>
      <c r="O55" s="11"/>
      <c r="P55" s="8" t="str">
        <f t="shared" si="5"/>
        <v/>
      </c>
    </row>
    <row r="56" spans="1:16" ht="24" customHeight="1">
      <c r="A56" s="11"/>
      <c r="B56" s="11"/>
      <c r="C56" s="11"/>
      <c r="D56" s="11"/>
      <c r="E56" s="11"/>
      <c r="F56" s="11"/>
      <c r="G56" s="12"/>
      <c r="H56" s="13"/>
      <c r="I56" s="17" t="str">
        <f t="shared" si="3"/>
        <v/>
      </c>
      <c r="J56" s="13"/>
      <c r="K56" s="17" t="str">
        <f t="shared" si="4"/>
        <v/>
      </c>
      <c r="L56" s="12"/>
      <c r="M56" s="12"/>
      <c r="N56" s="11"/>
      <c r="O56" s="11"/>
      <c r="P56" s="8" t="str">
        <f t="shared" si="5"/>
        <v/>
      </c>
    </row>
    <row r="57" spans="1:16" ht="24" customHeight="1">
      <c r="A57" s="11"/>
      <c r="B57" s="11"/>
      <c r="C57" s="11"/>
      <c r="D57" s="11"/>
      <c r="E57" s="11"/>
      <c r="F57" s="11"/>
      <c r="G57" s="12"/>
      <c r="H57" s="13"/>
      <c r="I57" s="17" t="str">
        <f t="shared" si="3"/>
        <v/>
      </c>
      <c r="J57" s="13"/>
      <c r="K57" s="17" t="str">
        <f t="shared" si="4"/>
        <v/>
      </c>
      <c r="L57" s="12"/>
      <c r="M57" s="12"/>
      <c r="N57" s="11"/>
      <c r="O57" s="11"/>
      <c r="P57" s="8" t="str">
        <f t="shared" si="5"/>
        <v/>
      </c>
    </row>
    <row r="58" spans="1:16" ht="24" customHeight="1">
      <c r="A58" s="11"/>
      <c r="B58" s="11"/>
      <c r="C58" s="11"/>
      <c r="D58" s="11"/>
      <c r="E58" s="11"/>
      <c r="F58" s="11"/>
      <c r="G58" s="12"/>
      <c r="H58" s="13"/>
      <c r="I58" s="17" t="str">
        <f t="shared" si="3"/>
        <v/>
      </c>
      <c r="J58" s="13"/>
      <c r="K58" s="17" t="str">
        <f t="shared" si="4"/>
        <v/>
      </c>
      <c r="L58" s="12"/>
      <c r="M58" s="12"/>
      <c r="N58" s="11"/>
      <c r="O58" s="11"/>
      <c r="P58" s="8" t="str">
        <f t="shared" si="5"/>
        <v/>
      </c>
    </row>
    <row r="59" spans="1:16" ht="24" customHeight="1">
      <c r="A59" s="11"/>
      <c r="B59" s="11"/>
      <c r="C59" s="11"/>
      <c r="D59" s="11"/>
      <c r="E59" s="11"/>
      <c r="F59" s="11"/>
      <c r="G59" s="12"/>
      <c r="H59" s="13"/>
      <c r="I59" s="17" t="str">
        <f t="shared" si="3"/>
        <v/>
      </c>
      <c r="J59" s="13"/>
      <c r="K59" s="17" t="str">
        <f t="shared" si="4"/>
        <v/>
      </c>
      <c r="L59" s="12"/>
      <c r="M59" s="12"/>
      <c r="N59" s="11"/>
      <c r="O59" s="11"/>
      <c r="P59" s="8" t="str">
        <f t="shared" si="5"/>
        <v/>
      </c>
    </row>
    <row r="60" spans="1:16" ht="24" customHeight="1">
      <c r="A60" s="11"/>
      <c r="B60" s="11"/>
      <c r="C60" s="11"/>
      <c r="D60" s="11"/>
      <c r="E60" s="11"/>
      <c r="F60" s="11"/>
      <c r="G60" s="12"/>
      <c r="H60" s="13"/>
      <c r="I60" s="17" t="str">
        <f t="shared" si="3"/>
        <v/>
      </c>
      <c r="J60" s="13"/>
      <c r="K60" s="17" t="str">
        <f t="shared" si="4"/>
        <v/>
      </c>
      <c r="L60" s="12"/>
      <c r="M60" s="12"/>
      <c r="N60" s="11"/>
      <c r="O60" s="11"/>
      <c r="P60" s="8" t="str">
        <f t="shared" si="5"/>
        <v/>
      </c>
    </row>
    <row r="61" spans="1:16" ht="24" customHeight="1">
      <c r="A61" s="11"/>
      <c r="B61" s="11"/>
      <c r="C61" s="11"/>
      <c r="D61" s="11"/>
      <c r="E61" s="11"/>
      <c r="F61" s="11"/>
      <c r="G61" s="12"/>
      <c r="H61" s="13"/>
      <c r="I61" s="17" t="str">
        <f t="shared" si="3"/>
        <v/>
      </c>
      <c r="J61" s="13"/>
      <c r="K61" s="17" t="str">
        <f t="shared" si="4"/>
        <v/>
      </c>
      <c r="L61" s="12"/>
      <c r="M61" s="12"/>
      <c r="N61" s="11"/>
      <c r="O61" s="11"/>
      <c r="P61" s="8" t="str">
        <f t="shared" si="5"/>
        <v/>
      </c>
    </row>
    <row r="62" spans="1:16" ht="24" customHeight="1">
      <c r="A62" s="11"/>
      <c r="B62" s="11"/>
      <c r="C62" s="11"/>
      <c r="D62" s="11"/>
      <c r="E62" s="11"/>
      <c r="F62" s="11"/>
      <c r="G62" s="12"/>
      <c r="H62" s="13"/>
      <c r="I62" s="17" t="str">
        <f t="shared" si="3"/>
        <v/>
      </c>
      <c r="J62" s="13"/>
      <c r="K62" s="17" t="str">
        <f t="shared" si="4"/>
        <v/>
      </c>
      <c r="L62" s="12"/>
      <c r="M62" s="12"/>
      <c r="N62" s="11"/>
      <c r="O62" s="11"/>
      <c r="P62" s="8" t="str">
        <f t="shared" si="5"/>
        <v/>
      </c>
    </row>
    <row r="63" spans="1:16" ht="24" customHeight="1">
      <c r="A63" s="11"/>
      <c r="B63" s="11"/>
      <c r="C63" s="11"/>
      <c r="D63" s="11"/>
      <c r="E63" s="11"/>
      <c r="F63" s="11"/>
      <c r="G63" s="12"/>
      <c r="H63" s="13"/>
      <c r="I63" s="17" t="str">
        <f t="shared" si="3"/>
        <v/>
      </c>
      <c r="J63" s="13"/>
      <c r="K63" s="17" t="str">
        <f t="shared" si="4"/>
        <v/>
      </c>
      <c r="L63" s="12"/>
      <c r="M63" s="12"/>
      <c r="N63" s="11"/>
      <c r="O63" s="11"/>
      <c r="P63" s="8" t="str">
        <f t="shared" si="5"/>
        <v/>
      </c>
    </row>
    <row r="64" spans="1:16" ht="24" customHeight="1">
      <c r="A64" s="11"/>
      <c r="B64" s="11"/>
      <c r="C64" s="11"/>
      <c r="D64" s="11"/>
      <c r="E64" s="11"/>
      <c r="F64" s="11"/>
      <c r="G64" s="12"/>
      <c r="H64" s="13"/>
      <c r="I64" s="17" t="str">
        <f t="shared" si="3"/>
        <v/>
      </c>
      <c r="J64" s="13"/>
      <c r="K64" s="17" t="str">
        <f t="shared" si="4"/>
        <v/>
      </c>
      <c r="L64" s="12"/>
      <c r="M64" s="12"/>
      <c r="N64" s="11"/>
      <c r="O64" s="11"/>
      <c r="P64" s="8" t="str">
        <f t="shared" si="5"/>
        <v/>
      </c>
    </row>
    <row r="65" spans="1:16" ht="24" customHeight="1">
      <c r="A65" s="11"/>
      <c r="B65" s="11"/>
      <c r="C65" s="11"/>
      <c r="D65" s="11"/>
      <c r="E65" s="11"/>
      <c r="F65" s="11"/>
      <c r="G65" s="12"/>
      <c r="H65" s="13"/>
      <c r="I65" s="17" t="str">
        <f t="shared" si="3"/>
        <v/>
      </c>
      <c r="J65" s="13"/>
      <c r="K65" s="17" t="str">
        <f t="shared" si="4"/>
        <v/>
      </c>
      <c r="L65" s="12"/>
      <c r="M65" s="12"/>
      <c r="N65" s="11"/>
      <c r="O65" s="11"/>
      <c r="P65" s="8" t="str">
        <f t="shared" si="5"/>
        <v/>
      </c>
    </row>
    <row r="66" spans="1:16" ht="24" customHeight="1">
      <c r="A66" s="11"/>
      <c r="B66" s="11"/>
      <c r="C66" s="11"/>
      <c r="D66" s="11"/>
      <c r="E66" s="11"/>
      <c r="F66" s="11"/>
      <c r="G66" s="12"/>
      <c r="H66" s="13"/>
      <c r="I66" s="17" t="str">
        <f t="shared" si="3"/>
        <v/>
      </c>
      <c r="J66" s="13"/>
      <c r="K66" s="17" t="str">
        <f t="shared" si="4"/>
        <v/>
      </c>
      <c r="L66" s="12"/>
      <c r="M66" s="12"/>
      <c r="N66" s="11"/>
      <c r="O66" s="11"/>
      <c r="P66" s="8" t="str">
        <f t="shared" si="5"/>
        <v/>
      </c>
    </row>
    <row r="67" spans="1:16" ht="24" customHeight="1">
      <c r="A67" s="11"/>
      <c r="B67" s="11"/>
      <c r="C67" s="11"/>
      <c r="D67" s="11"/>
      <c r="E67" s="11"/>
      <c r="F67" s="11"/>
      <c r="G67" s="12"/>
      <c r="H67" s="13"/>
      <c r="I67" s="17" t="str">
        <f t="shared" si="3"/>
        <v/>
      </c>
      <c r="J67" s="13"/>
      <c r="K67" s="17" t="str">
        <f t="shared" si="4"/>
        <v/>
      </c>
      <c r="L67" s="12"/>
      <c r="M67" s="12"/>
      <c r="N67" s="11"/>
      <c r="O67" s="11"/>
      <c r="P67" s="8" t="str">
        <f t="shared" si="5"/>
        <v/>
      </c>
    </row>
    <row r="68" spans="1:16" ht="24" customHeight="1">
      <c r="A68" s="11"/>
      <c r="B68" s="11"/>
      <c r="C68" s="11"/>
      <c r="D68" s="11"/>
      <c r="E68" s="11"/>
      <c r="F68" s="11"/>
      <c r="G68" s="12"/>
      <c r="H68" s="13"/>
      <c r="I68" s="17" t="str">
        <f t="shared" si="3"/>
        <v/>
      </c>
      <c r="J68" s="13"/>
      <c r="K68" s="17" t="str">
        <f t="shared" si="4"/>
        <v/>
      </c>
      <c r="L68" s="12"/>
      <c r="M68" s="12"/>
      <c r="N68" s="11"/>
      <c r="O68" s="11"/>
      <c r="P68" s="8" t="str">
        <f t="shared" si="5"/>
        <v/>
      </c>
    </row>
    <row r="69" spans="1:16" ht="24" customHeight="1">
      <c r="A69" s="11"/>
      <c r="B69" s="11"/>
      <c r="C69" s="11"/>
      <c r="D69" s="11"/>
      <c r="E69" s="11"/>
      <c r="F69" s="11"/>
      <c r="G69" s="12"/>
      <c r="H69" s="13"/>
      <c r="I69" s="17" t="str">
        <f t="shared" si="3"/>
        <v/>
      </c>
      <c r="J69" s="13"/>
      <c r="K69" s="17" t="str">
        <f t="shared" si="4"/>
        <v/>
      </c>
      <c r="L69" s="12"/>
      <c r="M69" s="12"/>
      <c r="N69" s="11"/>
      <c r="O69" s="11"/>
      <c r="P69" s="8" t="str">
        <f t="shared" si="5"/>
        <v/>
      </c>
    </row>
    <row r="70" spans="1:16" ht="24" customHeight="1">
      <c r="A70" s="11"/>
      <c r="B70" s="11"/>
      <c r="C70" s="11"/>
      <c r="D70" s="11"/>
      <c r="E70" s="11"/>
      <c r="F70" s="11"/>
      <c r="G70" s="12"/>
      <c r="H70" s="13"/>
      <c r="I70" s="17" t="str">
        <f t="shared" si="3"/>
        <v/>
      </c>
      <c r="J70" s="13"/>
      <c r="K70" s="17" t="str">
        <f t="shared" si="4"/>
        <v/>
      </c>
      <c r="L70" s="12"/>
      <c r="M70" s="12"/>
      <c r="N70" s="11"/>
      <c r="O70" s="11"/>
      <c r="P70" s="8" t="str">
        <f t="shared" si="5"/>
        <v/>
      </c>
    </row>
    <row r="71" spans="1:16" ht="24" customHeight="1">
      <c r="A71" s="11"/>
      <c r="B71" s="11"/>
      <c r="C71" s="11"/>
      <c r="D71" s="11"/>
      <c r="E71" s="11"/>
      <c r="F71" s="11"/>
      <c r="G71" s="12"/>
      <c r="H71" s="13"/>
      <c r="I71" s="17" t="str">
        <f t="shared" si="3"/>
        <v/>
      </c>
      <c r="J71" s="13"/>
      <c r="K71" s="17" t="str">
        <f t="shared" si="4"/>
        <v/>
      </c>
      <c r="L71" s="12"/>
      <c r="M71" s="12"/>
      <c r="N71" s="11"/>
      <c r="O71" s="11"/>
      <c r="P71" s="8" t="str">
        <f t="shared" si="5"/>
        <v/>
      </c>
    </row>
    <row r="72" spans="1:16" ht="24" customHeight="1">
      <c r="A72" s="11"/>
      <c r="B72" s="11"/>
      <c r="C72" s="11"/>
      <c r="D72" s="11"/>
      <c r="E72" s="11"/>
      <c r="F72" s="11"/>
      <c r="G72" s="12"/>
      <c r="H72" s="13"/>
      <c r="I72" s="17" t="str">
        <f t="shared" si="3"/>
        <v/>
      </c>
      <c r="J72" s="13"/>
      <c r="K72" s="17" t="str">
        <f t="shared" si="4"/>
        <v/>
      </c>
      <c r="L72" s="12"/>
      <c r="M72" s="12"/>
      <c r="N72" s="11"/>
      <c r="O72" s="11"/>
      <c r="P72" s="8" t="str">
        <f t="shared" si="5"/>
        <v/>
      </c>
    </row>
    <row r="73" spans="1:16" ht="24" customHeight="1">
      <c r="A73" s="11"/>
      <c r="B73" s="11"/>
      <c r="C73" s="11"/>
      <c r="D73" s="11"/>
      <c r="E73" s="11"/>
      <c r="F73" s="11"/>
      <c r="G73" s="12"/>
      <c r="H73" s="13"/>
      <c r="I73" s="17" t="str">
        <f t="shared" si="3"/>
        <v/>
      </c>
      <c r="J73" s="13"/>
      <c r="K73" s="17" t="str">
        <f t="shared" si="4"/>
        <v/>
      </c>
      <c r="L73" s="12"/>
      <c r="M73" s="12"/>
      <c r="N73" s="11"/>
      <c r="O73" s="11"/>
      <c r="P73" s="8" t="str">
        <f t="shared" si="5"/>
        <v/>
      </c>
    </row>
    <row r="74" spans="1:16" ht="24" customHeight="1">
      <c r="A74" s="11"/>
      <c r="B74" s="11"/>
      <c r="C74" s="11"/>
      <c r="D74" s="11"/>
      <c r="E74" s="11"/>
      <c r="F74" s="11"/>
      <c r="G74" s="12"/>
      <c r="H74" s="13"/>
      <c r="I74" s="17" t="str">
        <f t="shared" si="3"/>
        <v/>
      </c>
      <c r="J74" s="13"/>
      <c r="K74" s="17" t="str">
        <f t="shared" si="4"/>
        <v/>
      </c>
      <c r="L74" s="12"/>
      <c r="M74" s="12"/>
      <c r="N74" s="11"/>
      <c r="O74" s="11"/>
      <c r="P74" s="8" t="str">
        <f t="shared" si="5"/>
        <v/>
      </c>
    </row>
    <row r="75" spans="1:16" ht="24" customHeight="1">
      <c r="A75" s="11"/>
      <c r="B75" s="11"/>
      <c r="C75" s="11"/>
      <c r="D75" s="11"/>
      <c r="E75" s="11"/>
      <c r="F75" s="11"/>
      <c r="G75" s="12"/>
      <c r="H75" s="13"/>
      <c r="I75" s="17" t="str">
        <f t="shared" si="3"/>
        <v/>
      </c>
      <c r="J75" s="13"/>
      <c r="K75" s="17" t="str">
        <f t="shared" si="4"/>
        <v/>
      </c>
      <c r="L75" s="12"/>
      <c r="M75" s="12"/>
      <c r="N75" s="11"/>
      <c r="O75" s="11"/>
      <c r="P75" s="8" t="str">
        <f t="shared" si="5"/>
        <v/>
      </c>
    </row>
    <row r="76" spans="1:16" ht="24" customHeight="1">
      <c r="A76" s="11"/>
      <c r="B76" s="11"/>
      <c r="C76" s="11"/>
      <c r="D76" s="11"/>
      <c r="E76" s="11"/>
      <c r="F76" s="11"/>
      <c r="G76" s="12"/>
      <c r="H76" s="13"/>
      <c r="I76" s="17" t="str">
        <f t="shared" si="3"/>
        <v/>
      </c>
      <c r="J76" s="13"/>
      <c r="K76" s="17" t="str">
        <f t="shared" si="4"/>
        <v/>
      </c>
      <c r="L76" s="12"/>
      <c r="M76" s="12"/>
      <c r="N76" s="11"/>
      <c r="O76" s="11"/>
      <c r="P76" s="8" t="str">
        <f t="shared" si="5"/>
        <v/>
      </c>
    </row>
    <row r="77" spans="1:16" ht="24" customHeight="1">
      <c r="A77" s="11"/>
      <c r="B77" s="11"/>
      <c r="C77" s="11"/>
      <c r="D77" s="11"/>
      <c r="E77" s="11"/>
      <c r="F77" s="11"/>
      <c r="G77" s="12"/>
      <c r="H77" s="13"/>
      <c r="I77" s="17" t="str">
        <f t="shared" si="3"/>
        <v/>
      </c>
      <c r="J77" s="13"/>
      <c r="K77" s="17" t="str">
        <f t="shared" si="4"/>
        <v/>
      </c>
      <c r="L77" s="12"/>
      <c r="M77" s="12"/>
      <c r="N77" s="11"/>
      <c r="O77" s="11"/>
      <c r="P77" s="8" t="str">
        <f t="shared" si="5"/>
        <v/>
      </c>
    </row>
    <row r="78" spans="1:16" ht="24" customHeight="1">
      <c r="A78" s="11"/>
      <c r="B78" s="11"/>
      <c r="C78" s="11"/>
      <c r="D78" s="11"/>
      <c r="E78" s="11"/>
      <c r="F78" s="11"/>
      <c r="G78" s="12"/>
      <c r="H78" s="13"/>
      <c r="I78" s="17" t="str">
        <f t="shared" si="3"/>
        <v/>
      </c>
      <c r="J78" s="13"/>
      <c r="K78" s="17" t="str">
        <f t="shared" si="4"/>
        <v/>
      </c>
      <c r="L78" s="12"/>
      <c r="M78" s="12"/>
      <c r="N78" s="11"/>
      <c r="O78" s="11"/>
      <c r="P78" s="8" t="str">
        <f t="shared" si="5"/>
        <v/>
      </c>
    </row>
    <row r="79" spans="1:16" ht="24" customHeight="1">
      <c r="A79" s="11"/>
      <c r="B79" s="11"/>
      <c r="C79" s="11"/>
      <c r="D79" s="11"/>
      <c r="E79" s="11"/>
      <c r="F79" s="11"/>
      <c r="G79" s="12"/>
      <c r="H79" s="13"/>
      <c r="I79" s="17" t="str">
        <f t="shared" si="3"/>
        <v/>
      </c>
      <c r="J79" s="13"/>
      <c r="K79" s="17" t="str">
        <f t="shared" si="4"/>
        <v/>
      </c>
      <c r="L79" s="12"/>
      <c r="M79" s="12"/>
      <c r="N79" s="11"/>
      <c r="O79" s="11"/>
      <c r="P79" s="8" t="str">
        <f t="shared" si="5"/>
        <v/>
      </c>
    </row>
    <row r="80" spans="1:16" ht="24" customHeight="1">
      <c r="A80" s="11"/>
      <c r="B80" s="11"/>
      <c r="C80" s="11"/>
      <c r="D80" s="11"/>
      <c r="E80" s="11"/>
      <c r="F80" s="11"/>
      <c r="G80" s="12"/>
      <c r="H80" s="13"/>
      <c r="I80" s="17" t="str">
        <f t="shared" si="3"/>
        <v/>
      </c>
      <c r="J80" s="13"/>
      <c r="K80" s="17" t="str">
        <f t="shared" si="4"/>
        <v/>
      </c>
      <c r="L80" s="12"/>
      <c r="M80" s="12"/>
      <c r="N80" s="11"/>
      <c r="O80" s="11"/>
      <c r="P80" s="8" t="str">
        <f t="shared" si="5"/>
        <v/>
      </c>
    </row>
    <row r="81" spans="1:16" ht="24" customHeight="1">
      <c r="A81" s="11"/>
      <c r="B81" s="11"/>
      <c r="C81" s="11"/>
      <c r="D81" s="11"/>
      <c r="E81" s="11"/>
      <c r="F81" s="11"/>
      <c r="G81" s="12"/>
      <c r="H81" s="13"/>
      <c r="I81" s="17" t="str">
        <f t="shared" si="3"/>
        <v/>
      </c>
      <c r="J81" s="13"/>
      <c r="K81" s="17" t="str">
        <f t="shared" si="4"/>
        <v/>
      </c>
      <c r="L81" s="12"/>
      <c r="M81" s="12"/>
      <c r="N81" s="11"/>
      <c r="O81" s="11"/>
      <c r="P81" s="8" t="str">
        <f t="shared" si="5"/>
        <v/>
      </c>
    </row>
    <row r="82" spans="1:16" ht="24" customHeight="1">
      <c r="A82" s="11"/>
      <c r="B82" s="11"/>
      <c r="C82" s="11"/>
      <c r="D82" s="11"/>
      <c r="E82" s="11"/>
      <c r="F82" s="11"/>
      <c r="G82" s="12"/>
      <c r="H82" s="13"/>
      <c r="I82" s="17" t="str">
        <f t="shared" ref="I82:I113" si="6">IF(COUNTA(A82:H82,J82,L82:O82)=0,"",IF(OR(ISBLANK(A82),ISBLANK(B82),ISBLANK(C82),ISBLANK(D82),ISBLANK(E82),ISBLANK(F82),ISBLANK(G82),ISBLANK(H82),ISBLANK(L82),ISBLANK(M82)),"FALTA INFORMACIÓN",IF(AND(ISNUMBER(G82),ISNUMBER(H82),ISNUMBER(L82),ISNUMBER(M82)),IF(AND(OR(B82="Actual",B82="Propuesta"),G82&gt;0,MOD(G82,1)=0,H82&gt;0,L82&gt;=0,MOD(L82,1)=0,M82&gt;=0,MOD(M82,1)=0),G82*H82,"REVISAR"),"REVISAR")))</f>
        <v/>
      </c>
      <c r="J82" s="13"/>
      <c r="K82" s="17" t="str">
        <f t="shared" ref="K82:K113" si="7">IF(I82="","",IF(OR(I82="FALTA INFORMACIÓN",I82="REVISAR"),I82,IF(ISBLANK(J82),"NO MEDIDO",IF(ISNUMBER(J82),IF(J82&gt;0,G82*J82,"REVISAR"),"REVISAR"))))</f>
        <v/>
      </c>
      <c r="L82" s="12"/>
      <c r="M82" s="12"/>
      <c r="N82" s="11"/>
      <c r="O82" s="11"/>
      <c r="P82" s="8" t="str">
        <f t="shared" ref="P82:P113" si="8">IF(COUNTA(A82:H82,J82,L82:O82)=0,"",IF(OR(ISBLANK(I82),ISBLANK(K82)),"REVISAR FÓRMULA",IF(OR(I82="FALTA INFORMACIÓN",K82="FALTA INFORMACIÓN"),"FALTA INFORMACIÓN",IF(OR(I82="REVISAR",K82="REVISAR"),"REVISAR",IF(AND(ISNUMBER(I82),I82&lt;&gt;G82*H82),"REVISAR FÓRMULA",IF(AND(NOT(ISBLANK(J82)),ISNUMBER(K82),K82&lt;&gt;G82*J82),"REVISAR FÓRMULA",IF(COUNTIF($A$18:$A$167,A82)&gt;1,"ID DUPLICADO","OK")))))))</f>
        <v/>
      </c>
    </row>
    <row r="83" spans="1:16" ht="24" customHeight="1">
      <c r="A83" s="11"/>
      <c r="B83" s="11"/>
      <c r="C83" s="11"/>
      <c r="D83" s="11"/>
      <c r="E83" s="11"/>
      <c r="F83" s="11"/>
      <c r="G83" s="12"/>
      <c r="H83" s="13"/>
      <c r="I83" s="17" t="str">
        <f t="shared" si="6"/>
        <v/>
      </c>
      <c r="J83" s="13"/>
      <c r="K83" s="17" t="str">
        <f t="shared" si="7"/>
        <v/>
      </c>
      <c r="L83" s="12"/>
      <c r="M83" s="12"/>
      <c r="N83" s="11"/>
      <c r="O83" s="11"/>
      <c r="P83" s="8" t="str">
        <f t="shared" si="8"/>
        <v/>
      </c>
    </row>
    <row r="84" spans="1:16" ht="24" customHeight="1">
      <c r="A84" s="11"/>
      <c r="B84" s="11"/>
      <c r="C84" s="11"/>
      <c r="D84" s="11"/>
      <c r="E84" s="11"/>
      <c r="F84" s="11"/>
      <c r="G84" s="12"/>
      <c r="H84" s="13"/>
      <c r="I84" s="17" t="str">
        <f t="shared" si="6"/>
        <v/>
      </c>
      <c r="J84" s="13"/>
      <c r="K84" s="17" t="str">
        <f t="shared" si="7"/>
        <v/>
      </c>
      <c r="L84" s="12"/>
      <c r="M84" s="12"/>
      <c r="N84" s="11"/>
      <c r="O84" s="11"/>
      <c r="P84" s="8" t="str">
        <f t="shared" si="8"/>
        <v/>
      </c>
    </row>
    <row r="85" spans="1:16" ht="24" customHeight="1">
      <c r="A85" s="11"/>
      <c r="B85" s="11"/>
      <c r="C85" s="11"/>
      <c r="D85" s="11"/>
      <c r="E85" s="11"/>
      <c r="F85" s="11"/>
      <c r="G85" s="12"/>
      <c r="H85" s="13"/>
      <c r="I85" s="17" t="str">
        <f t="shared" si="6"/>
        <v/>
      </c>
      <c r="J85" s="13"/>
      <c r="K85" s="17" t="str">
        <f t="shared" si="7"/>
        <v/>
      </c>
      <c r="L85" s="12"/>
      <c r="M85" s="12"/>
      <c r="N85" s="11"/>
      <c r="O85" s="11"/>
      <c r="P85" s="8" t="str">
        <f t="shared" si="8"/>
        <v/>
      </c>
    </row>
    <row r="86" spans="1:16" ht="24" customHeight="1">
      <c r="A86" s="11"/>
      <c r="B86" s="11"/>
      <c r="C86" s="11"/>
      <c r="D86" s="11"/>
      <c r="E86" s="11"/>
      <c r="F86" s="11"/>
      <c r="G86" s="12"/>
      <c r="H86" s="13"/>
      <c r="I86" s="17" t="str">
        <f t="shared" si="6"/>
        <v/>
      </c>
      <c r="J86" s="13"/>
      <c r="K86" s="17" t="str">
        <f t="shared" si="7"/>
        <v/>
      </c>
      <c r="L86" s="12"/>
      <c r="M86" s="12"/>
      <c r="N86" s="11"/>
      <c r="O86" s="11"/>
      <c r="P86" s="8" t="str">
        <f t="shared" si="8"/>
        <v/>
      </c>
    </row>
    <row r="87" spans="1:16" ht="24" customHeight="1">
      <c r="A87" s="11"/>
      <c r="B87" s="11"/>
      <c r="C87" s="11"/>
      <c r="D87" s="11"/>
      <c r="E87" s="11"/>
      <c r="F87" s="11"/>
      <c r="G87" s="12"/>
      <c r="H87" s="13"/>
      <c r="I87" s="17" t="str">
        <f t="shared" si="6"/>
        <v/>
      </c>
      <c r="J87" s="13"/>
      <c r="K87" s="17" t="str">
        <f t="shared" si="7"/>
        <v/>
      </c>
      <c r="L87" s="12"/>
      <c r="M87" s="12"/>
      <c r="N87" s="11"/>
      <c r="O87" s="11"/>
      <c r="P87" s="8" t="str">
        <f t="shared" si="8"/>
        <v/>
      </c>
    </row>
    <row r="88" spans="1:16" ht="24" customHeight="1">
      <c r="A88" s="11"/>
      <c r="B88" s="11"/>
      <c r="C88" s="11"/>
      <c r="D88" s="11"/>
      <c r="E88" s="11"/>
      <c r="F88" s="11"/>
      <c r="G88" s="12"/>
      <c r="H88" s="13"/>
      <c r="I88" s="17" t="str">
        <f t="shared" si="6"/>
        <v/>
      </c>
      <c r="J88" s="13"/>
      <c r="K88" s="17" t="str">
        <f t="shared" si="7"/>
        <v/>
      </c>
      <c r="L88" s="12"/>
      <c r="M88" s="12"/>
      <c r="N88" s="11"/>
      <c r="O88" s="11"/>
      <c r="P88" s="8" t="str">
        <f t="shared" si="8"/>
        <v/>
      </c>
    </row>
    <row r="89" spans="1:16" ht="24" customHeight="1">
      <c r="A89" s="11"/>
      <c r="B89" s="11"/>
      <c r="C89" s="11"/>
      <c r="D89" s="11"/>
      <c r="E89" s="11"/>
      <c r="F89" s="11"/>
      <c r="G89" s="12"/>
      <c r="H89" s="13"/>
      <c r="I89" s="17" t="str">
        <f t="shared" si="6"/>
        <v/>
      </c>
      <c r="J89" s="13"/>
      <c r="K89" s="17" t="str">
        <f t="shared" si="7"/>
        <v/>
      </c>
      <c r="L89" s="12"/>
      <c r="M89" s="12"/>
      <c r="N89" s="11"/>
      <c r="O89" s="11"/>
      <c r="P89" s="8" t="str">
        <f t="shared" si="8"/>
        <v/>
      </c>
    </row>
    <row r="90" spans="1:16" ht="24" customHeight="1">
      <c r="A90" s="11"/>
      <c r="B90" s="11"/>
      <c r="C90" s="11"/>
      <c r="D90" s="11"/>
      <c r="E90" s="11"/>
      <c r="F90" s="11"/>
      <c r="G90" s="12"/>
      <c r="H90" s="13"/>
      <c r="I90" s="17" t="str">
        <f t="shared" si="6"/>
        <v/>
      </c>
      <c r="J90" s="13"/>
      <c r="K90" s="17" t="str">
        <f t="shared" si="7"/>
        <v/>
      </c>
      <c r="L90" s="12"/>
      <c r="M90" s="12"/>
      <c r="N90" s="11"/>
      <c r="O90" s="11"/>
      <c r="P90" s="8" t="str">
        <f t="shared" si="8"/>
        <v/>
      </c>
    </row>
    <row r="91" spans="1:16" ht="24" customHeight="1">
      <c r="A91" s="11"/>
      <c r="B91" s="11"/>
      <c r="C91" s="11"/>
      <c r="D91" s="11"/>
      <c r="E91" s="11"/>
      <c r="F91" s="11"/>
      <c r="G91" s="12"/>
      <c r="H91" s="13"/>
      <c r="I91" s="17" t="str">
        <f t="shared" si="6"/>
        <v/>
      </c>
      <c r="J91" s="13"/>
      <c r="K91" s="17" t="str">
        <f t="shared" si="7"/>
        <v/>
      </c>
      <c r="L91" s="12"/>
      <c r="M91" s="12"/>
      <c r="N91" s="11"/>
      <c r="O91" s="11"/>
      <c r="P91" s="8" t="str">
        <f t="shared" si="8"/>
        <v/>
      </c>
    </row>
    <row r="92" spans="1:16" ht="24" customHeight="1">
      <c r="A92" s="11"/>
      <c r="B92" s="11"/>
      <c r="C92" s="11"/>
      <c r="D92" s="11"/>
      <c r="E92" s="11"/>
      <c r="F92" s="11"/>
      <c r="G92" s="12"/>
      <c r="H92" s="13"/>
      <c r="I92" s="17" t="str">
        <f t="shared" si="6"/>
        <v/>
      </c>
      <c r="J92" s="13"/>
      <c r="K92" s="17" t="str">
        <f t="shared" si="7"/>
        <v/>
      </c>
      <c r="L92" s="12"/>
      <c r="M92" s="12"/>
      <c r="N92" s="11"/>
      <c r="O92" s="11"/>
      <c r="P92" s="8" t="str">
        <f t="shared" si="8"/>
        <v/>
      </c>
    </row>
    <row r="93" spans="1:16" ht="24" customHeight="1">
      <c r="A93" s="11"/>
      <c r="B93" s="11"/>
      <c r="C93" s="11"/>
      <c r="D93" s="11"/>
      <c r="E93" s="11"/>
      <c r="F93" s="11"/>
      <c r="G93" s="12"/>
      <c r="H93" s="13"/>
      <c r="I93" s="17" t="str">
        <f t="shared" si="6"/>
        <v/>
      </c>
      <c r="J93" s="13"/>
      <c r="K93" s="17" t="str">
        <f t="shared" si="7"/>
        <v/>
      </c>
      <c r="L93" s="12"/>
      <c r="M93" s="12"/>
      <c r="N93" s="11"/>
      <c r="O93" s="11"/>
      <c r="P93" s="8" t="str">
        <f t="shared" si="8"/>
        <v/>
      </c>
    </row>
    <row r="94" spans="1:16" ht="24" customHeight="1">
      <c r="A94" s="11"/>
      <c r="B94" s="11"/>
      <c r="C94" s="11"/>
      <c r="D94" s="11"/>
      <c r="E94" s="11"/>
      <c r="F94" s="11"/>
      <c r="G94" s="12"/>
      <c r="H94" s="13"/>
      <c r="I94" s="17" t="str">
        <f t="shared" si="6"/>
        <v/>
      </c>
      <c r="J94" s="13"/>
      <c r="K94" s="17" t="str">
        <f t="shared" si="7"/>
        <v/>
      </c>
      <c r="L94" s="12"/>
      <c r="M94" s="12"/>
      <c r="N94" s="11"/>
      <c r="O94" s="11"/>
      <c r="P94" s="8" t="str">
        <f t="shared" si="8"/>
        <v/>
      </c>
    </row>
    <row r="95" spans="1:16" ht="24" customHeight="1">
      <c r="A95" s="11"/>
      <c r="B95" s="11"/>
      <c r="C95" s="11"/>
      <c r="D95" s="11"/>
      <c r="E95" s="11"/>
      <c r="F95" s="11"/>
      <c r="G95" s="12"/>
      <c r="H95" s="13"/>
      <c r="I95" s="17" t="str">
        <f t="shared" si="6"/>
        <v/>
      </c>
      <c r="J95" s="13"/>
      <c r="K95" s="17" t="str">
        <f t="shared" si="7"/>
        <v/>
      </c>
      <c r="L95" s="12"/>
      <c r="M95" s="12"/>
      <c r="N95" s="11"/>
      <c r="O95" s="11"/>
      <c r="P95" s="8" t="str">
        <f t="shared" si="8"/>
        <v/>
      </c>
    </row>
    <row r="96" spans="1:16" ht="24" customHeight="1">
      <c r="A96" s="11"/>
      <c r="B96" s="11"/>
      <c r="C96" s="11"/>
      <c r="D96" s="11"/>
      <c r="E96" s="11"/>
      <c r="F96" s="11"/>
      <c r="G96" s="12"/>
      <c r="H96" s="13"/>
      <c r="I96" s="17" t="str">
        <f t="shared" si="6"/>
        <v/>
      </c>
      <c r="J96" s="13"/>
      <c r="K96" s="17" t="str">
        <f t="shared" si="7"/>
        <v/>
      </c>
      <c r="L96" s="12"/>
      <c r="M96" s="12"/>
      <c r="N96" s="11"/>
      <c r="O96" s="11"/>
      <c r="P96" s="8" t="str">
        <f t="shared" si="8"/>
        <v/>
      </c>
    </row>
    <row r="97" spans="1:16" ht="24" customHeight="1">
      <c r="A97" s="11"/>
      <c r="B97" s="11"/>
      <c r="C97" s="11"/>
      <c r="D97" s="11"/>
      <c r="E97" s="11"/>
      <c r="F97" s="11"/>
      <c r="G97" s="12"/>
      <c r="H97" s="13"/>
      <c r="I97" s="17" t="str">
        <f t="shared" si="6"/>
        <v/>
      </c>
      <c r="J97" s="13"/>
      <c r="K97" s="17" t="str">
        <f t="shared" si="7"/>
        <v/>
      </c>
      <c r="L97" s="12"/>
      <c r="M97" s="12"/>
      <c r="N97" s="11"/>
      <c r="O97" s="11"/>
      <c r="P97" s="8" t="str">
        <f t="shared" si="8"/>
        <v/>
      </c>
    </row>
    <row r="98" spans="1:16" ht="24" customHeight="1">
      <c r="A98" s="11"/>
      <c r="B98" s="11"/>
      <c r="C98" s="11"/>
      <c r="D98" s="11"/>
      <c r="E98" s="11"/>
      <c r="F98" s="11"/>
      <c r="G98" s="12"/>
      <c r="H98" s="13"/>
      <c r="I98" s="17" t="str">
        <f t="shared" si="6"/>
        <v/>
      </c>
      <c r="J98" s="13"/>
      <c r="K98" s="17" t="str">
        <f t="shared" si="7"/>
        <v/>
      </c>
      <c r="L98" s="12"/>
      <c r="M98" s="12"/>
      <c r="N98" s="11"/>
      <c r="O98" s="11"/>
      <c r="P98" s="8" t="str">
        <f t="shared" si="8"/>
        <v/>
      </c>
    </row>
    <row r="99" spans="1:16" ht="24" customHeight="1">
      <c r="A99" s="11"/>
      <c r="B99" s="11"/>
      <c r="C99" s="11"/>
      <c r="D99" s="11"/>
      <c r="E99" s="11"/>
      <c r="F99" s="11"/>
      <c r="G99" s="12"/>
      <c r="H99" s="13"/>
      <c r="I99" s="17" t="str">
        <f t="shared" si="6"/>
        <v/>
      </c>
      <c r="J99" s="13"/>
      <c r="K99" s="17" t="str">
        <f t="shared" si="7"/>
        <v/>
      </c>
      <c r="L99" s="12"/>
      <c r="M99" s="12"/>
      <c r="N99" s="11"/>
      <c r="O99" s="11"/>
      <c r="P99" s="8" t="str">
        <f t="shared" si="8"/>
        <v/>
      </c>
    </row>
    <row r="100" spans="1:16" ht="24" customHeight="1">
      <c r="A100" s="11"/>
      <c r="B100" s="11"/>
      <c r="C100" s="11"/>
      <c r="D100" s="11"/>
      <c r="E100" s="11"/>
      <c r="F100" s="11"/>
      <c r="G100" s="12"/>
      <c r="H100" s="13"/>
      <c r="I100" s="17" t="str">
        <f t="shared" si="6"/>
        <v/>
      </c>
      <c r="J100" s="13"/>
      <c r="K100" s="17" t="str">
        <f t="shared" si="7"/>
        <v/>
      </c>
      <c r="L100" s="12"/>
      <c r="M100" s="12"/>
      <c r="N100" s="11"/>
      <c r="O100" s="11"/>
      <c r="P100" s="8" t="str">
        <f t="shared" si="8"/>
        <v/>
      </c>
    </row>
    <row r="101" spans="1:16" ht="24" customHeight="1">
      <c r="A101" s="11"/>
      <c r="B101" s="11"/>
      <c r="C101" s="11"/>
      <c r="D101" s="11"/>
      <c r="E101" s="11"/>
      <c r="F101" s="11"/>
      <c r="G101" s="12"/>
      <c r="H101" s="13"/>
      <c r="I101" s="17" t="str">
        <f t="shared" si="6"/>
        <v/>
      </c>
      <c r="J101" s="13"/>
      <c r="K101" s="17" t="str">
        <f t="shared" si="7"/>
        <v/>
      </c>
      <c r="L101" s="12"/>
      <c r="M101" s="12"/>
      <c r="N101" s="11"/>
      <c r="O101" s="11"/>
      <c r="P101" s="8" t="str">
        <f t="shared" si="8"/>
        <v/>
      </c>
    </row>
    <row r="102" spans="1:16" ht="24" customHeight="1">
      <c r="A102" s="11"/>
      <c r="B102" s="11"/>
      <c r="C102" s="11"/>
      <c r="D102" s="11"/>
      <c r="E102" s="11"/>
      <c r="F102" s="11"/>
      <c r="G102" s="12"/>
      <c r="H102" s="13"/>
      <c r="I102" s="17" t="str">
        <f t="shared" si="6"/>
        <v/>
      </c>
      <c r="J102" s="13"/>
      <c r="K102" s="17" t="str">
        <f t="shared" si="7"/>
        <v/>
      </c>
      <c r="L102" s="12"/>
      <c r="M102" s="12"/>
      <c r="N102" s="11"/>
      <c r="O102" s="11"/>
      <c r="P102" s="8" t="str">
        <f t="shared" si="8"/>
        <v/>
      </c>
    </row>
    <row r="103" spans="1:16" ht="24" customHeight="1">
      <c r="A103" s="11"/>
      <c r="B103" s="11"/>
      <c r="C103" s="11"/>
      <c r="D103" s="11"/>
      <c r="E103" s="11"/>
      <c r="F103" s="11"/>
      <c r="G103" s="12"/>
      <c r="H103" s="13"/>
      <c r="I103" s="17" t="str">
        <f t="shared" si="6"/>
        <v/>
      </c>
      <c r="J103" s="13"/>
      <c r="K103" s="17" t="str">
        <f t="shared" si="7"/>
        <v/>
      </c>
      <c r="L103" s="12"/>
      <c r="M103" s="12"/>
      <c r="N103" s="11"/>
      <c r="O103" s="11"/>
      <c r="P103" s="8" t="str">
        <f t="shared" si="8"/>
        <v/>
      </c>
    </row>
    <row r="104" spans="1:16" ht="24" customHeight="1">
      <c r="A104" s="11"/>
      <c r="B104" s="11"/>
      <c r="C104" s="11"/>
      <c r="D104" s="11"/>
      <c r="E104" s="11"/>
      <c r="F104" s="11"/>
      <c r="G104" s="12"/>
      <c r="H104" s="13"/>
      <c r="I104" s="17" t="str">
        <f t="shared" si="6"/>
        <v/>
      </c>
      <c r="J104" s="13"/>
      <c r="K104" s="17" t="str">
        <f t="shared" si="7"/>
        <v/>
      </c>
      <c r="L104" s="12"/>
      <c r="M104" s="12"/>
      <c r="N104" s="11"/>
      <c r="O104" s="11"/>
      <c r="P104" s="8" t="str">
        <f t="shared" si="8"/>
        <v/>
      </c>
    </row>
    <row r="105" spans="1:16" ht="24" customHeight="1">
      <c r="A105" s="11"/>
      <c r="B105" s="11"/>
      <c r="C105" s="11"/>
      <c r="D105" s="11"/>
      <c r="E105" s="11"/>
      <c r="F105" s="11"/>
      <c r="G105" s="12"/>
      <c r="H105" s="13"/>
      <c r="I105" s="17" t="str">
        <f t="shared" si="6"/>
        <v/>
      </c>
      <c r="J105" s="13"/>
      <c r="K105" s="17" t="str">
        <f t="shared" si="7"/>
        <v/>
      </c>
      <c r="L105" s="12"/>
      <c r="M105" s="12"/>
      <c r="N105" s="11"/>
      <c r="O105" s="11"/>
      <c r="P105" s="8" t="str">
        <f t="shared" si="8"/>
        <v/>
      </c>
    </row>
    <row r="106" spans="1:16" ht="24" customHeight="1">
      <c r="A106" s="11"/>
      <c r="B106" s="11"/>
      <c r="C106" s="11"/>
      <c r="D106" s="11"/>
      <c r="E106" s="11"/>
      <c r="F106" s="11"/>
      <c r="G106" s="12"/>
      <c r="H106" s="13"/>
      <c r="I106" s="17" t="str">
        <f t="shared" si="6"/>
        <v/>
      </c>
      <c r="J106" s="13"/>
      <c r="K106" s="17" t="str">
        <f t="shared" si="7"/>
        <v/>
      </c>
      <c r="L106" s="12"/>
      <c r="M106" s="12"/>
      <c r="N106" s="11"/>
      <c r="O106" s="11"/>
      <c r="P106" s="8" t="str">
        <f t="shared" si="8"/>
        <v/>
      </c>
    </row>
    <row r="107" spans="1:16" ht="24" customHeight="1">
      <c r="A107" s="11"/>
      <c r="B107" s="11"/>
      <c r="C107" s="11"/>
      <c r="D107" s="11"/>
      <c r="E107" s="11"/>
      <c r="F107" s="11"/>
      <c r="G107" s="12"/>
      <c r="H107" s="13"/>
      <c r="I107" s="17" t="str">
        <f t="shared" si="6"/>
        <v/>
      </c>
      <c r="J107" s="13"/>
      <c r="K107" s="17" t="str">
        <f t="shared" si="7"/>
        <v/>
      </c>
      <c r="L107" s="12"/>
      <c r="M107" s="12"/>
      <c r="N107" s="11"/>
      <c r="O107" s="11"/>
      <c r="P107" s="8" t="str">
        <f t="shared" si="8"/>
        <v/>
      </c>
    </row>
    <row r="108" spans="1:16" ht="24" customHeight="1">
      <c r="A108" s="11"/>
      <c r="B108" s="11"/>
      <c r="C108" s="11"/>
      <c r="D108" s="11"/>
      <c r="E108" s="11"/>
      <c r="F108" s="11"/>
      <c r="G108" s="12"/>
      <c r="H108" s="13"/>
      <c r="I108" s="17" t="str">
        <f t="shared" si="6"/>
        <v/>
      </c>
      <c r="J108" s="13"/>
      <c r="K108" s="17" t="str">
        <f t="shared" si="7"/>
        <v/>
      </c>
      <c r="L108" s="12"/>
      <c r="M108" s="12"/>
      <c r="N108" s="11"/>
      <c r="O108" s="11"/>
      <c r="P108" s="8" t="str">
        <f t="shared" si="8"/>
        <v/>
      </c>
    </row>
    <row r="109" spans="1:16" ht="24" customHeight="1">
      <c r="A109" s="11"/>
      <c r="B109" s="11"/>
      <c r="C109" s="11"/>
      <c r="D109" s="11"/>
      <c r="E109" s="11"/>
      <c r="F109" s="11"/>
      <c r="G109" s="12"/>
      <c r="H109" s="13"/>
      <c r="I109" s="17" t="str">
        <f t="shared" si="6"/>
        <v/>
      </c>
      <c r="J109" s="13"/>
      <c r="K109" s="17" t="str">
        <f t="shared" si="7"/>
        <v/>
      </c>
      <c r="L109" s="12"/>
      <c r="M109" s="12"/>
      <c r="N109" s="11"/>
      <c r="O109" s="11"/>
      <c r="P109" s="8" t="str">
        <f t="shared" si="8"/>
        <v/>
      </c>
    </row>
    <row r="110" spans="1:16" ht="24" customHeight="1">
      <c r="A110" s="11"/>
      <c r="B110" s="11"/>
      <c r="C110" s="11"/>
      <c r="D110" s="11"/>
      <c r="E110" s="11"/>
      <c r="F110" s="11"/>
      <c r="G110" s="12"/>
      <c r="H110" s="13"/>
      <c r="I110" s="17" t="str">
        <f t="shared" si="6"/>
        <v/>
      </c>
      <c r="J110" s="13"/>
      <c r="K110" s="17" t="str">
        <f t="shared" si="7"/>
        <v/>
      </c>
      <c r="L110" s="12"/>
      <c r="M110" s="12"/>
      <c r="N110" s="11"/>
      <c r="O110" s="11"/>
      <c r="P110" s="8" t="str">
        <f t="shared" si="8"/>
        <v/>
      </c>
    </row>
    <row r="111" spans="1:16" ht="24" customHeight="1">
      <c r="A111" s="11"/>
      <c r="B111" s="11"/>
      <c r="C111" s="11"/>
      <c r="D111" s="11"/>
      <c r="E111" s="11"/>
      <c r="F111" s="11"/>
      <c r="G111" s="12"/>
      <c r="H111" s="13"/>
      <c r="I111" s="17" t="str">
        <f t="shared" si="6"/>
        <v/>
      </c>
      <c r="J111" s="13"/>
      <c r="K111" s="17" t="str">
        <f t="shared" si="7"/>
        <v/>
      </c>
      <c r="L111" s="12"/>
      <c r="M111" s="12"/>
      <c r="N111" s="11"/>
      <c r="O111" s="11"/>
      <c r="P111" s="8" t="str">
        <f t="shared" si="8"/>
        <v/>
      </c>
    </row>
    <row r="112" spans="1:16" ht="24" customHeight="1">
      <c r="A112" s="11"/>
      <c r="B112" s="11"/>
      <c r="C112" s="11"/>
      <c r="D112" s="11"/>
      <c r="E112" s="11"/>
      <c r="F112" s="11"/>
      <c r="G112" s="12"/>
      <c r="H112" s="13"/>
      <c r="I112" s="17" t="str">
        <f t="shared" si="6"/>
        <v/>
      </c>
      <c r="J112" s="13"/>
      <c r="K112" s="17" t="str">
        <f t="shared" si="7"/>
        <v/>
      </c>
      <c r="L112" s="12"/>
      <c r="M112" s="12"/>
      <c r="N112" s="11"/>
      <c r="O112" s="11"/>
      <c r="P112" s="8" t="str">
        <f t="shared" si="8"/>
        <v/>
      </c>
    </row>
    <row r="113" spans="1:16" ht="24" customHeight="1">
      <c r="A113" s="11"/>
      <c r="B113" s="11"/>
      <c r="C113" s="11"/>
      <c r="D113" s="11"/>
      <c r="E113" s="11"/>
      <c r="F113" s="11"/>
      <c r="G113" s="12"/>
      <c r="H113" s="13"/>
      <c r="I113" s="17" t="str">
        <f t="shared" si="6"/>
        <v/>
      </c>
      <c r="J113" s="13"/>
      <c r="K113" s="17" t="str">
        <f t="shared" si="7"/>
        <v/>
      </c>
      <c r="L113" s="12"/>
      <c r="M113" s="12"/>
      <c r="N113" s="11"/>
      <c r="O113" s="11"/>
      <c r="P113" s="8" t="str">
        <f t="shared" si="8"/>
        <v/>
      </c>
    </row>
    <row r="114" spans="1:16" ht="24" customHeight="1">
      <c r="A114" s="11"/>
      <c r="B114" s="11"/>
      <c r="C114" s="11"/>
      <c r="D114" s="11"/>
      <c r="E114" s="11"/>
      <c r="F114" s="11"/>
      <c r="G114" s="12"/>
      <c r="H114" s="13"/>
      <c r="I114" s="17" t="str">
        <f t="shared" ref="I114:I145" si="9">IF(COUNTA(A114:H114,J114,L114:O114)=0,"",IF(OR(ISBLANK(A114),ISBLANK(B114),ISBLANK(C114),ISBLANK(D114),ISBLANK(E114),ISBLANK(F114),ISBLANK(G114),ISBLANK(H114),ISBLANK(L114),ISBLANK(M114)),"FALTA INFORMACIÓN",IF(AND(ISNUMBER(G114),ISNUMBER(H114),ISNUMBER(L114),ISNUMBER(M114)),IF(AND(OR(B114="Actual",B114="Propuesta"),G114&gt;0,MOD(G114,1)=0,H114&gt;0,L114&gt;=0,MOD(L114,1)=0,M114&gt;=0,MOD(M114,1)=0),G114*H114,"REVISAR"),"REVISAR")))</f>
        <v/>
      </c>
      <c r="J114" s="13"/>
      <c r="K114" s="17" t="str">
        <f t="shared" ref="K114:K145" si="10">IF(I114="","",IF(OR(I114="FALTA INFORMACIÓN",I114="REVISAR"),I114,IF(ISBLANK(J114),"NO MEDIDO",IF(ISNUMBER(J114),IF(J114&gt;0,G114*J114,"REVISAR"),"REVISAR"))))</f>
        <v/>
      </c>
      <c r="L114" s="12"/>
      <c r="M114" s="12"/>
      <c r="N114" s="11"/>
      <c r="O114" s="11"/>
      <c r="P114" s="8" t="str">
        <f t="shared" ref="P114:P145" si="11">IF(COUNTA(A114:H114,J114,L114:O114)=0,"",IF(OR(ISBLANK(I114),ISBLANK(K114)),"REVISAR FÓRMULA",IF(OR(I114="FALTA INFORMACIÓN",K114="FALTA INFORMACIÓN"),"FALTA INFORMACIÓN",IF(OR(I114="REVISAR",K114="REVISAR"),"REVISAR",IF(AND(ISNUMBER(I114),I114&lt;&gt;G114*H114),"REVISAR FÓRMULA",IF(AND(NOT(ISBLANK(J114)),ISNUMBER(K114),K114&lt;&gt;G114*J114),"REVISAR FÓRMULA",IF(COUNTIF($A$18:$A$167,A114)&gt;1,"ID DUPLICADO","OK")))))))</f>
        <v/>
      </c>
    </row>
    <row r="115" spans="1:16" ht="24" customHeight="1">
      <c r="A115" s="11"/>
      <c r="B115" s="11"/>
      <c r="C115" s="11"/>
      <c r="D115" s="11"/>
      <c r="E115" s="11"/>
      <c r="F115" s="11"/>
      <c r="G115" s="12"/>
      <c r="H115" s="13"/>
      <c r="I115" s="17" t="str">
        <f t="shared" si="9"/>
        <v/>
      </c>
      <c r="J115" s="13"/>
      <c r="K115" s="17" t="str">
        <f t="shared" si="10"/>
        <v/>
      </c>
      <c r="L115" s="12"/>
      <c r="M115" s="12"/>
      <c r="N115" s="11"/>
      <c r="O115" s="11"/>
      <c r="P115" s="8" t="str">
        <f t="shared" si="11"/>
        <v/>
      </c>
    </row>
    <row r="116" spans="1:16" ht="24" customHeight="1">
      <c r="A116" s="11"/>
      <c r="B116" s="11"/>
      <c r="C116" s="11"/>
      <c r="D116" s="11"/>
      <c r="E116" s="11"/>
      <c r="F116" s="11"/>
      <c r="G116" s="12"/>
      <c r="H116" s="13"/>
      <c r="I116" s="17" t="str">
        <f t="shared" si="9"/>
        <v/>
      </c>
      <c r="J116" s="13"/>
      <c r="K116" s="17" t="str">
        <f t="shared" si="10"/>
        <v/>
      </c>
      <c r="L116" s="12"/>
      <c r="M116" s="12"/>
      <c r="N116" s="11"/>
      <c r="O116" s="11"/>
      <c r="P116" s="8" t="str">
        <f t="shared" si="11"/>
        <v/>
      </c>
    </row>
    <row r="117" spans="1:16" ht="24" customHeight="1">
      <c r="A117" s="11"/>
      <c r="B117" s="11"/>
      <c r="C117" s="11"/>
      <c r="D117" s="11"/>
      <c r="E117" s="11"/>
      <c r="F117" s="11"/>
      <c r="G117" s="12"/>
      <c r="H117" s="13"/>
      <c r="I117" s="17" t="str">
        <f t="shared" si="9"/>
        <v/>
      </c>
      <c r="J117" s="13"/>
      <c r="K117" s="17" t="str">
        <f t="shared" si="10"/>
        <v/>
      </c>
      <c r="L117" s="12"/>
      <c r="M117" s="12"/>
      <c r="N117" s="11"/>
      <c r="O117" s="11"/>
      <c r="P117" s="8" t="str">
        <f t="shared" si="11"/>
        <v/>
      </c>
    </row>
    <row r="118" spans="1:16" ht="24" customHeight="1">
      <c r="A118" s="11"/>
      <c r="B118" s="11"/>
      <c r="C118" s="11"/>
      <c r="D118" s="11"/>
      <c r="E118" s="11"/>
      <c r="F118" s="11"/>
      <c r="G118" s="12"/>
      <c r="H118" s="13"/>
      <c r="I118" s="17" t="str">
        <f t="shared" si="9"/>
        <v/>
      </c>
      <c r="J118" s="13"/>
      <c r="K118" s="17" t="str">
        <f t="shared" si="10"/>
        <v/>
      </c>
      <c r="L118" s="12"/>
      <c r="M118" s="12"/>
      <c r="N118" s="11"/>
      <c r="O118" s="11"/>
      <c r="P118" s="8" t="str">
        <f t="shared" si="11"/>
        <v/>
      </c>
    </row>
    <row r="119" spans="1:16" ht="24" customHeight="1">
      <c r="A119" s="11"/>
      <c r="B119" s="11"/>
      <c r="C119" s="11"/>
      <c r="D119" s="11"/>
      <c r="E119" s="11"/>
      <c r="F119" s="11"/>
      <c r="G119" s="12"/>
      <c r="H119" s="13"/>
      <c r="I119" s="17" t="str">
        <f t="shared" si="9"/>
        <v/>
      </c>
      <c r="J119" s="13"/>
      <c r="K119" s="17" t="str">
        <f t="shared" si="10"/>
        <v/>
      </c>
      <c r="L119" s="12"/>
      <c r="M119" s="12"/>
      <c r="N119" s="11"/>
      <c r="O119" s="11"/>
      <c r="P119" s="8" t="str">
        <f t="shared" si="11"/>
        <v/>
      </c>
    </row>
    <row r="120" spans="1:16" ht="24" customHeight="1">
      <c r="A120" s="11"/>
      <c r="B120" s="11"/>
      <c r="C120" s="11"/>
      <c r="D120" s="11"/>
      <c r="E120" s="11"/>
      <c r="F120" s="11"/>
      <c r="G120" s="12"/>
      <c r="H120" s="13"/>
      <c r="I120" s="17" t="str">
        <f t="shared" si="9"/>
        <v/>
      </c>
      <c r="J120" s="13"/>
      <c r="K120" s="17" t="str">
        <f t="shared" si="10"/>
        <v/>
      </c>
      <c r="L120" s="12"/>
      <c r="M120" s="12"/>
      <c r="N120" s="11"/>
      <c r="O120" s="11"/>
      <c r="P120" s="8" t="str">
        <f t="shared" si="11"/>
        <v/>
      </c>
    </row>
    <row r="121" spans="1:16" ht="24" customHeight="1">
      <c r="A121" s="11"/>
      <c r="B121" s="11"/>
      <c r="C121" s="11"/>
      <c r="D121" s="11"/>
      <c r="E121" s="11"/>
      <c r="F121" s="11"/>
      <c r="G121" s="12"/>
      <c r="H121" s="13"/>
      <c r="I121" s="17" t="str">
        <f t="shared" si="9"/>
        <v/>
      </c>
      <c r="J121" s="13"/>
      <c r="K121" s="17" t="str">
        <f t="shared" si="10"/>
        <v/>
      </c>
      <c r="L121" s="12"/>
      <c r="M121" s="12"/>
      <c r="N121" s="11"/>
      <c r="O121" s="11"/>
      <c r="P121" s="8" t="str">
        <f t="shared" si="11"/>
        <v/>
      </c>
    </row>
    <row r="122" spans="1:16" ht="24" customHeight="1">
      <c r="A122" s="11"/>
      <c r="B122" s="11"/>
      <c r="C122" s="11"/>
      <c r="D122" s="11"/>
      <c r="E122" s="11"/>
      <c r="F122" s="11"/>
      <c r="G122" s="12"/>
      <c r="H122" s="13"/>
      <c r="I122" s="17" t="str">
        <f t="shared" si="9"/>
        <v/>
      </c>
      <c r="J122" s="13"/>
      <c r="K122" s="17" t="str">
        <f t="shared" si="10"/>
        <v/>
      </c>
      <c r="L122" s="12"/>
      <c r="M122" s="12"/>
      <c r="N122" s="11"/>
      <c r="O122" s="11"/>
      <c r="P122" s="8" t="str">
        <f t="shared" si="11"/>
        <v/>
      </c>
    </row>
    <row r="123" spans="1:16" ht="24" customHeight="1">
      <c r="A123" s="11"/>
      <c r="B123" s="11"/>
      <c r="C123" s="11"/>
      <c r="D123" s="11"/>
      <c r="E123" s="11"/>
      <c r="F123" s="11"/>
      <c r="G123" s="12"/>
      <c r="H123" s="13"/>
      <c r="I123" s="17" t="str">
        <f t="shared" si="9"/>
        <v/>
      </c>
      <c r="J123" s="13"/>
      <c r="K123" s="17" t="str">
        <f t="shared" si="10"/>
        <v/>
      </c>
      <c r="L123" s="12"/>
      <c r="M123" s="12"/>
      <c r="N123" s="11"/>
      <c r="O123" s="11"/>
      <c r="P123" s="8" t="str">
        <f t="shared" si="11"/>
        <v/>
      </c>
    </row>
    <row r="124" spans="1:16" ht="24" customHeight="1">
      <c r="A124" s="11"/>
      <c r="B124" s="11"/>
      <c r="C124" s="11"/>
      <c r="D124" s="11"/>
      <c r="E124" s="11"/>
      <c r="F124" s="11"/>
      <c r="G124" s="12"/>
      <c r="H124" s="13"/>
      <c r="I124" s="17" t="str">
        <f t="shared" si="9"/>
        <v/>
      </c>
      <c r="J124" s="13"/>
      <c r="K124" s="17" t="str">
        <f t="shared" si="10"/>
        <v/>
      </c>
      <c r="L124" s="12"/>
      <c r="M124" s="12"/>
      <c r="N124" s="11"/>
      <c r="O124" s="11"/>
      <c r="P124" s="8" t="str">
        <f t="shared" si="11"/>
        <v/>
      </c>
    </row>
    <row r="125" spans="1:16" ht="24" customHeight="1">
      <c r="A125" s="11"/>
      <c r="B125" s="11"/>
      <c r="C125" s="11"/>
      <c r="D125" s="11"/>
      <c r="E125" s="11"/>
      <c r="F125" s="11"/>
      <c r="G125" s="12"/>
      <c r="H125" s="13"/>
      <c r="I125" s="17" t="str">
        <f t="shared" si="9"/>
        <v/>
      </c>
      <c r="J125" s="13"/>
      <c r="K125" s="17" t="str">
        <f t="shared" si="10"/>
        <v/>
      </c>
      <c r="L125" s="12"/>
      <c r="M125" s="12"/>
      <c r="N125" s="11"/>
      <c r="O125" s="11"/>
      <c r="P125" s="8" t="str">
        <f t="shared" si="11"/>
        <v/>
      </c>
    </row>
    <row r="126" spans="1:16" ht="24" customHeight="1">
      <c r="A126" s="11"/>
      <c r="B126" s="11"/>
      <c r="C126" s="11"/>
      <c r="D126" s="11"/>
      <c r="E126" s="11"/>
      <c r="F126" s="11"/>
      <c r="G126" s="12"/>
      <c r="H126" s="13"/>
      <c r="I126" s="17" t="str">
        <f t="shared" si="9"/>
        <v/>
      </c>
      <c r="J126" s="13"/>
      <c r="K126" s="17" t="str">
        <f t="shared" si="10"/>
        <v/>
      </c>
      <c r="L126" s="12"/>
      <c r="M126" s="12"/>
      <c r="N126" s="11"/>
      <c r="O126" s="11"/>
      <c r="P126" s="8" t="str">
        <f t="shared" si="11"/>
        <v/>
      </c>
    </row>
    <row r="127" spans="1:16" ht="24" customHeight="1">
      <c r="A127" s="11"/>
      <c r="B127" s="11"/>
      <c r="C127" s="11"/>
      <c r="D127" s="11"/>
      <c r="E127" s="11"/>
      <c r="F127" s="11"/>
      <c r="G127" s="12"/>
      <c r="H127" s="13"/>
      <c r="I127" s="17" t="str">
        <f t="shared" si="9"/>
        <v/>
      </c>
      <c r="J127" s="13"/>
      <c r="K127" s="17" t="str">
        <f t="shared" si="10"/>
        <v/>
      </c>
      <c r="L127" s="12"/>
      <c r="M127" s="12"/>
      <c r="N127" s="11"/>
      <c r="O127" s="11"/>
      <c r="P127" s="8" t="str">
        <f t="shared" si="11"/>
        <v/>
      </c>
    </row>
    <row r="128" spans="1:16" ht="24" customHeight="1">
      <c r="A128" s="11"/>
      <c r="B128" s="11"/>
      <c r="C128" s="11"/>
      <c r="D128" s="11"/>
      <c r="E128" s="11"/>
      <c r="F128" s="11"/>
      <c r="G128" s="12"/>
      <c r="H128" s="13"/>
      <c r="I128" s="17" t="str">
        <f t="shared" si="9"/>
        <v/>
      </c>
      <c r="J128" s="13"/>
      <c r="K128" s="17" t="str">
        <f t="shared" si="10"/>
        <v/>
      </c>
      <c r="L128" s="12"/>
      <c r="M128" s="12"/>
      <c r="N128" s="11"/>
      <c r="O128" s="11"/>
      <c r="P128" s="8" t="str">
        <f t="shared" si="11"/>
        <v/>
      </c>
    </row>
    <row r="129" spans="1:16" ht="24" customHeight="1">
      <c r="A129" s="11"/>
      <c r="B129" s="11"/>
      <c r="C129" s="11"/>
      <c r="D129" s="11"/>
      <c r="E129" s="11"/>
      <c r="F129" s="11"/>
      <c r="G129" s="12"/>
      <c r="H129" s="13"/>
      <c r="I129" s="17" t="str">
        <f t="shared" si="9"/>
        <v/>
      </c>
      <c r="J129" s="13"/>
      <c r="K129" s="17" t="str">
        <f t="shared" si="10"/>
        <v/>
      </c>
      <c r="L129" s="12"/>
      <c r="M129" s="12"/>
      <c r="N129" s="11"/>
      <c r="O129" s="11"/>
      <c r="P129" s="8" t="str">
        <f t="shared" si="11"/>
        <v/>
      </c>
    </row>
    <row r="130" spans="1:16" ht="24" customHeight="1">
      <c r="A130" s="11"/>
      <c r="B130" s="11"/>
      <c r="C130" s="11"/>
      <c r="D130" s="11"/>
      <c r="E130" s="11"/>
      <c r="F130" s="11"/>
      <c r="G130" s="12"/>
      <c r="H130" s="13"/>
      <c r="I130" s="17" t="str">
        <f t="shared" si="9"/>
        <v/>
      </c>
      <c r="J130" s="13"/>
      <c r="K130" s="17" t="str">
        <f t="shared" si="10"/>
        <v/>
      </c>
      <c r="L130" s="12"/>
      <c r="M130" s="12"/>
      <c r="N130" s="11"/>
      <c r="O130" s="11"/>
      <c r="P130" s="8" t="str">
        <f t="shared" si="11"/>
        <v/>
      </c>
    </row>
    <row r="131" spans="1:16" ht="24" customHeight="1">
      <c r="A131" s="11"/>
      <c r="B131" s="11"/>
      <c r="C131" s="11"/>
      <c r="D131" s="11"/>
      <c r="E131" s="11"/>
      <c r="F131" s="11"/>
      <c r="G131" s="12"/>
      <c r="H131" s="13"/>
      <c r="I131" s="17" t="str">
        <f t="shared" si="9"/>
        <v/>
      </c>
      <c r="J131" s="13"/>
      <c r="K131" s="17" t="str">
        <f t="shared" si="10"/>
        <v/>
      </c>
      <c r="L131" s="12"/>
      <c r="M131" s="12"/>
      <c r="N131" s="11"/>
      <c r="O131" s="11"/>
      <c r="P131" s="8" t="str">
        <f t="shared" si="11"/>
        <v/>
      </c>
    </row>
    <row r="132" spans="1:16" ht="24" customHeight="1">
      <c r="A132" s="11"/>
      <c r="B132" s="11"/>
      <c r="C132" s="11"/>
      <c r="D132" s="11"/>
      <c r="E132" s="11"/>
      <c r="F132" s="11"/>
      <c r="G132" s="12"/>
      <c r="H132" s="13"/>
      <c r="I132" s="17" t="str">
        <f t="shared" si="9"/>
        <v/>
      </c>
      <c r="J132" s="13"/>
      <c r="K132" s="17" t="str">
        <f t="shared" si="10"/>
        <v/>
      </c>
      <c r="L132" s="12"/>
      <c r="M132" s="12"/>
      <c r="N132" s="11"/>
      <c r="O132" s="11"/>
      <c r="P132" s="8" t="str">
        <f t="shared" si="11"/>
        <v/>
      </c>
    </row>
    <row r="133" spans="1:16" ht="24" customHeight="1">
      <c r="A133" s="11"/>
      <c r="B133" s="11"/>
      <c r="C133" s="11"/>
      <c r="D133" s="11"/>
      <c r="E133" s="11"/>
      <c r="F133" s="11"/>
      <c r="G133" s="12"/>
      <c r="H133" s="13"/>
      <c r="I133" s="17" t="str">
        <f t="shared" si="9"/>
        <v/>
      </c>
      <c r="J133" s="13"/>
      <c r="K133" s="17" t="str">
        <f t="shared" si="10"/>
        <v/>
      </c>
      <c r="L133" s="12"/>
      <c r="M133" s="12"/>
      <c r="N133" s="11"/>
      <c r="O133" s="11"/>
      <c r="P133" s="8" t="str">
        <f t="shared" si="11"/>
        <v/>
      </c>
    </row>
    <row r="134" spans="1:16" ht="24" customHeight="1">
      <c r="A134" s="11"/>
      <c r="B134" s="11"/>
      <c r="C134" s="11"/>
      <c r="D134" s="11"/>
      <c r="E134" s="11"/>
      <c r="F134" s="11"/>
      <c r="G134" s="12"/>
      <c r="H134" s="13"/>
      <c r="I134" s="17" t="str">
        <f t="shared" si="9"/>
        <v/>
      </c>
      <c r="J134" s="13"/>
      <c r="K134" s="17" t="str">
        <f t="shared" si="10"/>
        <v/>
      </c>
      <c r="L134" s="12"/>
      <c r="M134" s="12"/>
      <c r="N134" s="11"/>
      <c r="O134" s="11"/>
      <c r="P134" s="8" t="str">
        <f t="shared" si="11"/>
        <v/>
      </c>
    </row>
    <row r="135" spans="1:16" ht="24" customHeight="1">
      <c r="A135" s="11"/>
      <c r="B135" s="11"/>
      <c r="C135" s="11"/>
      <c r="D135" s="11"/>
      <c r="E135" s="11"/>
      <c r="F135" s="11"/>
      <c r="G135" s="12"/>
      <c r="H135" s="13"/>
      <c r="I135" s="17" t="str">
        <f t="shared" si="9"/>
        <v/>
      </c>
      <c r="J135" s="13"/>
      <c r="K135" s="17" t="str">
        <f t="shared" si="10"/>
        <v/>
      </c>
      <c r="L135" s="12"/>
      <c r="M135" s="12"/>
      <c r="N135" s="11"/>
      <c r="O135" s="11"/>
      <c r="P135" s="8" t="str">
        <f t="shared" si="11"/>
        <v/>
      </c>
    </row>
    <row r="136" spans="1:16" ht="24" customHeight="1">
      <c r="A136" s="11"/>
      <c r="B136" s="11"/>
      <c r="C136" s="11"/>
      <c r="D136" s="11"/>
      <c r="E136" s="11"/>
      <c r="F136" s="11"/>
      <c r="G136" s="12"/>
      <c r="H136" s="13"/>
      <c r="I136" s="17" t="str">
        <f t="shared" si="9"/>
        <v/>
      </c>
      <c r="J136" s="13"/>
      <c r="K136" s="17" t="str">
        <f t="shared" si="10"/>
        <v/>
      </c>
      <c r="L136" s="12"/>
      <c r="M136" s="12"/>
      <c r="N136" s="11"/>
      <c r="O136" s="11"/>
      <c r="P136" s="8" t="str">
        <f t="shared" si="11"/>
        <v/>
      </c>
    </row>
    <row r="137" spans="1:16" ht="24" customHeight="1">
      <c r="A137" s="11"/>
      <c r="B137" s="11"/>
      <c r="C137" s="11"/>
      <c r="D137" s="11"/>
      <c r="E137" s="11"/>
      <c r="F137" s="11"/>
      <c r="G137" s="12"/>
      <c r="H137" s="13"/>
      <c r="I137" s="17" t="str">
        <f t="shared" si="9"/>
        <v/>
      </c>
      <c r="J137" s="13"/>
      <c r="K137" s="17" t="str">
        <f t="shared" si="10"/>
        <v/>
      </c>
      <c r="L137" s="12"/>
      <c r="M137" s="12"/>
      <c r="N137" s="11"/>
      <c r="O137" s="11"/>
      <c r="P137" s="8" t="str">
        <f t="shared" si="11"/>
        <v/>
      </c>
    </row>
    <row r="138" spans="1:16" ht="24" customHeight="1">
      <c r="A138" s="11"/>
      <c r="B138" s="11"/>
      <c r="C138" s="11"/>
      <c r="D138" s="11"/>
      <c r="E138" s="11"/>
      <c r="F138" s="11"/>
      <c r="G138" s="12"/>
      <c r="H138" s="13"/>
      <c r="I138" s="17" t="str">
        <f t="shared" si="9"/>
        <v/>
      </c>
      <c r="J138" s="13"/>
      <c r="K138" s="17" t="str">
        <f t="shared" si="10"/>
        <v/>
      </c>
      <c r="L138" s="12"/>
      <c r="M138" s="12"/>
      <c r="N138" s="11"/>
      <c r="O138" s="11"/>
      <c r="P138" s="8" t="str">
        <f t="shared" si="11"/>
        <v/>
      </c>
    </row>
    <row r="139" spans="1:16" ht="24" customHeight="1">
      <c r="A139" s="11"/>
      <c r="B139" s="11"/>
      <c r="C139" s="11"/>
      <c r="D139" s="11"/>
      <c r="E139" s="11"/>
      <c r="F139" s="11"/>
      <c r="G139" s="12"/>
      <c r="H139" s="13"/>
      <c r="I139" s="17" t="str">
        <f t="shared" si="9"/>
        <v/>
      </c>
      <c r="J139" s="13"/>
      <c r="K139" s="17" t="str">
        <f t="shared" si="10"/>
        <v/>
      </c>
      <c r="L139" s="12"/>
      <c r="M139" s="12"/>
      <c r="N139" s="11"/>
      <c r="O139" s="11"/>
      <c r="P139" s="8" t="str">
        <f t="shared" si="11"/>
        <v/>
      </c>
    </row>
    <row r="140" spans="1:16" ht="24" customHeight="1">
      <c r="A140" s="11"/>
      <c r="B140" s="11"/>
      <c r="C140" s="11"/>
      <c r="D140" s="11"/>
      <c r="E140" s="11"/>
      <c r="F140" s="11"/>
      <c r="G140" s="12"/>
      <c r="H140" s="13"/>
      <c r="I140" s="17" t="str">
        <f t="shared" si="9"/>
        <v/>
      </c>
      <c r="J140" s="13"/>
      <c r="K140" s="17" t="str">
        <f t="shared" si="10"/>
        <v/>
      </c>
      <c r="L140" s="12"/>
      <c r="M140" s="12"/>
      <c r="N140" s="11"/>
      <c r="O140" s="11"/>
      <c r="P140" s="8" t="str">
        <f t="shared" si="11"/>
        <v/>
      </c>
    </row>
    <row r="141" spans="1:16" ht="24" customHeight="1">
      <c r="A141" s="11"/>
      <c r="B141" s="11"/>
      <c r="C141" s="11"/>
      <c r="D141" s="11"/>
      <c r="E141" s="11"/>
      <c r="F141" s="11"/>
      <c r="G141" s="12"/>
      <c r="H141" s="13"/>
      <c r="I141" s="17" t="str">
        <f t="shared" si="9"/>
        <v/>
      </c>
      <c r="J141" s="13"/>
      <c r="K141" s="17" t="str">
        <f t="shared" si="10"/>
        <v/>
      </c>
      <c r="L141" s="12"/>
      <c r="M141" s="12"/>
      <c r="N141" s="11"/>
      <c r="O141" s="11"/>
      <c r="P141" s="8" t="str">
        <f t="shared" si="11"/>
        <v/>
      </c>
    </row>
    <row r="142" spans="1:16" ht="24" customHeight="1">
      <c r="A142" s="11"/>
      <c r="B142" s="11"/>
      <c r="C142" s="11"/>
      <c r="D142" s="11"/>
      <c r="E142" s="11"/>
      <c r="F142" s="11"/>
      <c r="G142" s="12"/>
      <c r="H142" s="13"/>
      <c r="I142" s="17" t="str">
        <f t="shared" si="9"/>
        <v/>
      </c>
      <c r="J142" s="13"/>
      <c r="K142" s="17" t="str">
        <f t="shared" si="10"/>
        <v/>
      </c>
      <c r="L142" s="12"/>
      <c r="M142" s="12"/>
      <c r="N142" s="11"/>
      <c r="O142" s="11"/>
      <c r="P142" s="8" t="str">
        <f t="shared" si="11"/>
        <v/>
      </c>
    </row>
    <row r="143" spans="1:16" ht="24" customHeight="1">
      <c r="A143" s="11"/>
      <c r="B143" s="11"/>
      <c r="C143" s="11"/>
      <c r="D143" s="11"/>
      <c r="E143" s="11"/>
      <c r="F143" s="11"/>
      <c r="G143" s="12"/>
      <c r="H143" s="13"/>
      <c r="I143" s="17" t="str">
        <f t="shared" si="9"/>
        <v/>
      </c>
      <c r="J143" s="13"/>
      <c r="K143" s="17" t="str">
        <f t="shared" si="10"/>
        <v/>
      </c>
      <c r="L143" s="12"/>
      <c r="M143" s="12"/>
      <c r="N143" s="11"/>
      <c r="O143" s="11"/>
      <c r="P143" s="8" t="str">
        <f t="shared" si="11"/>
        <v/>
      </c>
    </row>
    <row r="144" spans="1:16" ht="24" customHeight="1">
      <c r="A144" s="11"/>
      <c r="B144" s="11"/>
      <c r="C144" s="11"/>
      <c r="D144" s="11"/>
      <c r="E144" s="11"/>
      <c r="F144" s="11"/>
      <c r="G144" s="12"/>
      <c r="H144" s="13"/>
      <c r="I144" s="17" t="str">
        <f t="shared" si="9"/>
        <v/>
      </c>
      <c r="J144" s="13"/>
      <c r="K144" s="17" t="str">
        <f t="shared" si="10"/>
        <v/>
      </c>
      <c r="L144" s="12"/>
      <c r="M144" s="12"/>
      <c r="N144" s="11"/>
      <c r="O144" s="11"/>
      <c r="P144" s="8" t="str">
        <f t="shared" si="11"/>
        <v/>
      </c>
    </row>
    <row r="145" spans="1:16" ht="24" customHeight="1">
      <c r="A145" s="11"/>
      <c r="B145" s="11"/>
      <c r="C145" s="11"/>
      <c r="D145" s="11"/>
      <c r="E145" s="11"/>
      <c r="F145" s="11"/>
      <c r="G145" s="12"/>
      <c r="H145" s="13"/>
      <c r="I145" s="17" t="str">
        <f t="shared" si="9"/>
        <v/>
      </c>
      <c r="J145" s="13"/>
      <c r="K145" s="17" t="str">
        <f t="shared" si="10"/>
        <v/>
      </c>
      <c r="L145" s="12"/>
      <c r="M145" s="12"/>
      <c r="N145" s="11"/>
      <c r="O145" s="11"/>
      <c r="P145" s="8" t="str">
        <f t="shared" si="11"/>
        <v/>
      </c>
    </row>
    <row r="146" spans="1:16" ht="24" customHeight="1">
      <c r="A146" s="11"/>
      <c r="B146" s="11"/>
      <c r="C146" s="11"/>
      <c r="D146" s="11"/>
      <c r="E146" s="11"/>
      <c r="F146" s="11"/>
      <c r="G146" s="12"/>
      <c r="H146" s="13"/>
      <c r="I146" s="17" t="str">
        <f t="shared" ref="I146:I177" si="12">IF(COUNTA(A146:H146,J146,L146:O146)=0,"",IF(OR(ISBLANK(A146),ISBLANK(B146),ISBLANK(C146),ISBLANK(D146),ISBLANK(E146),ISBLANK(F146),ISBLANK(G146),ISBLANK(H146),ISBLANK(L146),ISBLANK(M146)),"FALTA INFORMACIÓN",IF(AND(ISNUMBER(G146),ISNUMBER(H146),ISNUMBER(L146),ISNUMBER(M146)),IF(AND(OR(B146="Actual",B146="Propuesta"),G146&gt;0,MOD(G146,1)=0,H146&gt;0,L146&gt;=0,MOD(L146,1)=0,M146&gt;=0,MOD(M146,1)=0),G146*H146,"REVISAR"),"REVISAR")))</f>
        <v/>
      </c>
      <c r="J146" s="13"/>
      <c r="K146" s="17" t="str">
        <f t="shared" ref="K146:K177" si="13">IF(I146="","",IF(OR(I146="FALTA INFORMACIÓN",I146="REVISAR"),I146,IF(ISBLANK(J146),"NO MEDIDO",IF(ISNUMBER(J146),IF(J146&gt;0,G146*J146,"REVISAR"),"REVISAR"))))</f>
        <v/>
      </c>
      <c r="L146" s="12"/>
      <c r="M146" s="12"/>
      <c r="N146" s="11"/>
      <c r="O146" s="11"/>
      <c r="P146" s="8" t="str">
        <f t="shared" ref="P146:P177" si="14">IF(COUNTA(A146:H146,J146,L146:O146)=0,"",IF(OR(ISBLANK(I146),ISBLANK(K146)),"REVISAR FÓRMULA",IF(OR(I146="FALTA INFORMACIÓN",K146="FALTA INFORMACIÓN"),"FALTA INFORMACIÓN",IF(OR(I146="REVISAR",K146="REVISAR"),"REVISAR",IF(AND(ISNUMBER(I146),I146&lt;&gt;G146*H146),"REVISAR FÓRMULA",IF(AND(NOT(ISBLANK(J146)),ISNUMBER(K146),K146&lt;&gt;G146*J146),"REVISAR FÓRMULA",IF(COUNTIF($A$18:$A$167,A146)&gt;1,"ID DUPLICADO","OK")))))))</f>
        <v/>
      </c>
    </row>
    <row r="147" spans="1:16" ht="24" customHeight="1">
      <c r="A147" s="11"/>
      <c r="B147" s="11"/>
      <c r="C147" s="11"/>
      <c r="D147" s="11"/>
      <c r="E147" s="11"/>
      <c r="F147" s="11"/>
      <c r="G147" s="12"/>
      <c r="H147" s="13"/>
      <c r="I147" s="17" t="str">
        <f t="shared" si="12"/>
        <v/>
      </c>
      <c r="J147" s="13"/>
      <c r="K147" s="17" t="str">
        <f t="shared" si="13"/>
        <v/>
      </c>
      <c r="L147" s="12"/>
      <c r="M147" s="12"/>
      <c r="N147" s="11"/>
      <c r="O147" s="11"/>
      <c r="P147" s="8" t="str">
        <f t="shared" si="14"/>
        <v/>
      </c>
    </row>
    <row r="148" spans="1:16" ht="24" customHeight="1">
      <c r="A148" s="11"/>
      <c r="B148" s="11"/>
      <c r="C148" s="11"/>
      <c r="D148" s="11"/>
      <c r="E148" s="11"/>
      <c r="F148" s="11"/>
      <c r="G148" s="12"/>
      <c r="H148" s="13"/>
      <c r="I148" s="17" t="str">
        <f t="shared" si="12"/>
        <v/>
      </c>
      <c r="J148" s="13"/>
      <c r="K148" s="17" t="str">
        <f t="shared" si="13"/>
        <v/>
      </c>
      <c r="L148" s="12"/>
      <c r="M148" s="12"/>
      <c r="N148" s="11"/>
      <c r="O148" s="11"/>
      <c r="P148" s="8" t="str">
        <f t="shared" si="14"/>
        <v/>
      </c>
    </row>
    <row r="149" spans="1:16" ht="24" customHeight="1">
      <c r="A149" s="11"/>
      <c r="B149" s="11"/>
      <c r="C149" s="11"/>
      <c r="D149" s="11"/>
      <c r="E149" s="11"/>
      <c r="F149" s="11"/>
      <c r="G149" s="12"/>
      <c r="H149" s="13"/>
      <c r="I149" s="17" t="str">
        <f t="shared" si="12"/>
        <v/>
      </c>
      <c r="J149" s="13"/>
      <c r="K149" s="17" t="str">
        <f t="shared" si="13"/>
        <v/>
      </c>
      <c r="L149" s="12"/>
      <c r="M149" s="12"/>
      <c r="N149" s="11"/>
      <c r="O149" s="11"/>
      <c r="P149" s="8" t="str">
        <f t="shared" si="14"/>
        <v/>
      </c>
    </row>
    <row r="150" spans="1:16" ht="24" customHeight="1">
      <c r="A150" s="11"/>
      <c r="B150" s="11"/>
      <c r="C150" s="11"/>
      <c r="D150" s="11"/>
      <c r="E150" s="11"/>
      <c r="F150" s="11"/>
      <c r="G150" s="12"/>
      <c r="H150" s="13"/>
      <c r="I150" s="17" t="str">
        <f t="shared" si="12"/>
        <v/>
      </c>
      <c r="J150" s="13"/>
      <c r="K150" s="17" t="str">
        <f t="shared" si="13"/>
        <v/>
      </c>
      <c r="L150" s="12"/>
      <c r="M150" s="12"/>
      <c r="N150" s="11"/>
      <c r="O150" s="11"/>
      <c r="P150" s="8" t="str">
        <f t="shared" si="14"/>
        <v/>
      </c>
    </row>
    <row r="151" spans="1:16" ht="24" customHeight="1">
      <c r="A151" s="11"/>
      <c r="B151" s="11"/>
      <c r="C151" s="11"/>
      <c r="D151" s="11"/>
      <c r="E151" s="11"/>
      <c r="F151" s="11"/>
      <c r="G151" s="12"/>
      <c r="H151" s="13"/>
      <c r="I151" s="17" t="str">
        <f t="shared" si="12"/>
        <v/>
      </c>
      <c r="J151" s="13"/>
      <c r="K151" s="17" t="str">
        <f t="shared" si="13"/>
        <v/>
      </c>
      <c r="L151" s="12"/>
      <c r="M151" s="12"/>
      <c r="N151" s="11"/>
      <c r="O151" s="11"/>
      <c r="P151" s="8" t="str">
        <f t="shared" si="14"/>
        <v/>
      </c>
    </row>
    <row r="152" spans="1:16" ht="24" customHeight="1">
      <c r="A152" s="11"/>
      <c r="B152" s="11"/>
      <c r="C152" s="11"/>
      <c r="D152" s="11"/>
      <c r="E152" s="11"/>
      <c r="F152" s="11"/>
      <c r="G152" s="12"/>
      <c r="H152" s="13"/>
      <c r="I152" s="17" t="str">
        <f t="shared" si="12"/>
        <v/>
      </c>
      <c r="J152" s="13"/>
      <c r="K152" s="17" t="str">
        <f t="shared" si="13"/>
        <v/>
      </c>
      <c r="L152" s="12"/>
      <c r="M152" s="12"/>
      <c r="N152" s="11"/>
      <c r="O152" s="11"/>
      <c r="P152" s="8" t="str">
        <f t="shared" si="14"/>
        <v/>
      </c>
    </row>
    <row r="153" spans="1:16" ht="24" customHeight="1">
      <c r="A153" s="11"/>
      <c r="B153" s="11"/>
      <c r="C153" s="11"/>
      <c r="D153" s="11"/>
      <c r="E153" s="11"/>
      <c r="F153" s="11"/>
      <c r="G153" s="12"/>
      <c r="H153" s="13"/>
      <c r="I153" s="17" t="str">
        <f t="shared" si="12"/>
        <v/>
      </c>
      <c r="J153" s="13"/>
      <c r="K153" s="17" t="str">
        <f t="shared" si="13"/>
        <v/>
      </c>
      <c r="L153" s="12"/>
      <c r="M153" s="12"/>
      <c r="N153" s="11"/>
      <c r="O153" s="11"/>
      <c r="P153" s="8" t="str">
        <f t="shared" si="14"/>
        <v/>
      </c>
    </row>
    <row r="154" spans="1:16" ht="24" customHeight="1">
      <c r="A154" s="11"/>
      <c r="B154" s="11"/>
      <c r="C154" s="11"/>
      <c r="D154" s="11"/>
      <c r="E154" s="11"/>
      <c r="F154" s="11"/>
      <c r="G154" s="12"/>
      <c r="H154" s="13"/>
      <c r="I154" s="17" t="str">
        <f t="shared" si="12"/>
        <v/>
      </c>
      <c r="J154" s="13"/>
      <c r="K154" s="17" t="str">
        <f t="shared" si="13"/>
        <v/>
      </c>
      <c r="L154" s="12"/>
      <c r="M154" s="12"/>
      <c r="N154" s="11"/>
      <c r="O154" s="11"/>
      <c r="P154" s="8" t="str">
        <f t="shared" si="14"/>
        <v/>
      </c>
    </row>
    <row r="155" spans="1:16" ht="24" customHeight="1">
      <c r="A155" s="11"/>
      <c r="B155" s="11"/>
      <c r="C155" s="11"/>
      <c r="D155" s="11"/>
      <c r="E155" s="11"/>
      <c r="F155" s="11"/>
      <c r="G155" s="12"/>
      <c r="H155" s="13"/>
      <c r="I155" s="17" t="str">
        <f t="shared" si="12"/>
        <v/>
      </c>
      <c r="J155" s="13"/>
      <c r="K155" s="17" t="str">
        <f t="shared" si="13"/>
        <v/>
      </c>
      <c r="L155" s="12"/>
      <c r="M155" s="12"/>
      <c r="N155" s="11"/>
      <c r="O155" s="11"/>
      <c r="P155" s="8" t="str">
        <f t="shared" si="14"/>
        <v/>
      </c>
    </row>
    <row r="156" spans="1:16" ht="24" customHeight="1">
      <c r="A156" s="11"/>
      <c r="B156" s="11"/>
      <c r="C156" s="11"/>
      <c r="D156" s="11"/>
      <c r="E156" s="11"/>
      <c r="F156" s="11"/>
      <c r="G156" s="12"/>
      <c r="H156" s="13"/>
      <c r="I156" s="17" t="str">
        <f t="shared" si="12"/>
        <v/>
      </c>
      <c r="J156" s="13"/>
      <c r="K156" s="17" t="str">
        <f t="shared" si="13"/>
        <v/>
      </c>
      <c r="L156" s="12"/>
      <c r="M156" s="12"/>
      <c r="N156" s="11"/>
      <c r="O156" s="11"/>
      <c r="P156" s="8" t="str">
        <f t="shared" si="14"/>
        <v/>
      </c>
    </row>
    <row r="157" spans="1:16" ht="24" customHeight="1">
      <c r="A157" s="11"/>
      <c r="B157" s="11"/>
      <c r="C157" s="11"/>
      <c r="D157" s="11"/>
      <c r="E157" s="11"/>
      <c r="F157" s="11"/>
      <c r="G157" s="12"/>
      <c r="H157" s="13"/>
      <c r="I157" s="17" t="str">
        <f t="shared" si="12"/>
        <v/>
      </c>
      <c r="J157" s="13"/>
      <c r="K157" s="17" t="str">
        <f t="shared" si="13"/>
        <v/>
      </c>
      <c r="L157" s="12"/>
      <c r="M157" s="12"/>
      <c r="N157" s="11"/>
      <c r="O157" s="11"/>
      <c r="P157" s="8" t="str">
        <f t="shared" si="14"/>
        <v/>
      </c>
    </row>
    <row r="158" spans="1:16" ht="24" customHeight="1">
      <c r="A158" s="11"/>
      <c r="B158" s="11"/>
      <c r="C158" s="11"/>
      <c r="D158" s="11"/>
      <c r="E158" s="11"/>
      <c r="F158" s="11"/>
      <c r="G158" s="12"/>
      <c r="H158" s="13"/>
      <c r="I158" s="17" t="str">
        <f t="shared" si="12"/>
        <v/>
      </c>
      <c r="J158" s="13"/>
      <c r="K158" s="17" t="str">
        <f t="shared" si="13"/>
        <v/>
      </c>
      <c r="L158" s="12"/>
      <c r="M158" s="12"/>
      <c r="N158" s="11"/>
      <c r="O158" s="11"/>
      <c r="P158" s="8" t="str">
        <f t="shared" si="14"/>
        <v/>
      </c>
    </row>
    <row r="159" spans="1:16" ht="24" customHeight="1">
      <c r="A159" s="11"/>
      <c r="B159" s="11"/>
      <c r="C159" s="11"/>
      <c r="D159" s="11"/>
      <c r="E159" s="11"/>
      <c r="F159" s="11"/>
      <c r="G159" s="12"/>
      <c r="H159" s="13"/>
      <c r="I159" s="17" t="str">
        <f t="shared" si="12"/>
        <v/>
      </c>
      <c r="J159" s="13"/>
      <c r="K159" s="17" t="str">
        <f t="shared" si="13"/>
        <v/>
      </c>
      <c r="L159" s="12"/>
      <c r="M159" s="12"/>
      <c r="N159" s="11"/>
      <c r="O159" s="11"/>
      <c r="P159" s="8" t="str">
        <f t="shared" si="14"/>
        <v/>
      </c>
    </row>
    <row r="160" spans="1:16" ht="24" customHeight="1">
      <c r="A160" s="11"/>
      <c r="B160" s="11"/>
      <c r="C160" s="11"/>
      <c r="D160" s="11"/>
      <c r="E160" s="11"/>
      <c r="F160" s="11"/>
      <c r="G160" s="12"/>
      <c r="H160" s="13"/>
      <c r="I160" s="17" t="str">
        <f t="shared" si="12"/>
        <v/>
      </c>
      <c r="J160" s="13"/>
      <c r="K160" s="17" t="str">
        <f t="shared" si="13"/>
        <v/>
      </c>
      <c r="L160" s="12"/>
      <c r="M160" s="12"/>
      <c r="N160" s="11"/>
      <c r="O160" s="11"/>
      <c r="P160" s="8" t="str">
        <f t="shared" si="14"/>
        <v/>
      </c>
    </row>
    <row r="161" spans="1:16" ht="24" customHeight="1">
      <c r="A161" s="11"/>
      <c r="B161" s="11"/>
      <c r="C161" s="11"/>
      <c r="D161" s="11"/>
      <c r="E161" s="11"/>
      <c r="F161" s="11"/>
      <c r="G161" s="12"/>
      <c r="H161" s="13"/>
      <c r="I161" s="17" t="str">
        <f t="shared" si="12"/>
        <v/>
      </c>
      <c r="J161" s="13"/>
      <c r="K161" s="17" t="str">
        <f t="shared" si="13"/>
        <v/>
      </c>
      <c r="L161" s="12"/>
      <c r="M161" s="12"/>
      <c r="N161" s="11"/>
      <c r="O161" s="11"/>
      <c r="P161" s="8" t="str">
        <f t="shared" si="14"/>
        <v/>
      </c>
    </row>
    <row r="162" spans="1:16" ht="24" customHeight="1">
      <c r="A162" s="11"/>
      <c r="B162" s="11"/>
      <c r="C162" s="11"/>
      <c r="D162" s="11"/>
      <c r="E162" s="11"/>
      <c r="F162" s="11"/>
      <c r="G162" s="12"/>
      <c r="H162" s="13"/>
      <c r="I162" s="17" t="str">
        <f t="shared" si="12"/>
        <v/>
      </c>
      <c r="J162" s="13"/>
      <c r="K162" s="17" t="str">
        <f t="shared" si="13"/>
        <v/>
      </c>
      <c r="L162" s="12"/>
      <c r="M162" s="12"/>
      <c r="N162" s="11"/>
      <c r="O162" s="11"/>
      <c r="P162" s="8" t="str">
        <f t="shared" si="14"/>
        <v/>
      </c>
    </row>
    <row r="163" spans="1:16" ht="24" customHeight="1">
      <c r="A163" s="11"/>
      <c r="B163" s="11"/>
      <c r="C163" s="11"/>
      <c r="D163" s="11"/>
      <c r="E163" s="11"/>
      <c r="F163" s="11"/>
      <c r="G163" s="12"/>
      <c r="H163" s="13"/>
      <c r="I163" s="17" t="str">
        <f t="shared" si="12"/>
        <v/>
      </c>
      <c r="J163" s="13"/>
      <c r="K163" s="17" t="str">
        <f t="shared" si="13"/>
        <v/>
      </c>
      <c r="L163" s="12"/>
      <c r="M163" s="12"/>
      <c r="N163" s="11"/>
      <c r="O163" s="11"/>
      <c r="P163" s="8" t="str">
        <f t="shared" si="14"/>
        <v/>
      </c>
    </row>
    <row r="164" spans="1:16" ht="24" customHeight="1">
      <c r="A164" s="11"/>
      <c r="B164" s="11"/>
      <c r="C164" s="11"/>
      <c r="D164" s="11"/>
      <c r="E164" s="11"/>
      <c r="F164" s="11"/>
      <c r="G164" s="12"/>
      <c r="H164" s="13"/>
      <c r="I164" s="17" t="str">
        <f t="shared" si="12"/>
        <v/>
      </c>
      <c r="J164" s="13"/>
      <c r="K164" s="17" t="str">
        <f t="shared" si="13"/>
        <v/>
      </c>
      <c r="L164" s="12"/>
      <c r="M164" s="12"/>
      <c r="N164" s="11"/>
      <c r="O164" s="11"/>
      <c r="P164" s="8" t="str">
        <f t="shared" si="14"/>
        <v/>
      </c>
    </row>
    <row r="165" spans="1:16" ht="24" customHeight="1">
      <c r="A165" s="11"/>
      <c r="B165" s="11"/>
      <c r="C165" s="11"/>
      <c r="D165" s="11"/>
      <c r="E165" s="11"/>
      <c r="F165" s="11"/>
      <c r="G165" s="12"/>
      <c r="H165" s="13"/>
      <c r="I165" s="17" t="str">
        <f t="shared" si="12"/>
        <v/>
      </c>
      <c r="J165" s="13"/>
      <c r="K165" s="17" t="str">
        <f t="shared" si="13"/>
        <v/>
      </c>
      <c r="L165" s="12"/>
      <c r="M165" s="12"/>
      <c r="N165" s="11"/>
      <c r="O165" s="11"/>
      <c r="P165" s="8" t="str">
        <f t="shared" si="14"/>
        <v/>
      </c>
    </row>
    <row r="166" spans="1:16" ht="24" customHeight="1">
      <c r="A166" s="11"/>
      <c r="B166" s="11"/>
      <c r="C166" s="11"/>
      <c r="D166" s="11"/>
      <c r="E166" s="11"/>
      <c r="F166" s="11"/>
      <c r="G166" s="12"/>
      <c r="H166" s="13"/>
      <c r="I166" s="17" t="str">
        <f t="shared" si="12"/>
        <v/>
      </c>
      <c r="J166" s="13"/>
      <c r="K166" s="17" t="str">
        <f t="shared" si="13"/>
        <v/>
      </c>
      <c r="L166" s="12"/>
      <c r="M166" s="12"/>
      <c r="N166" s="11"/>
      <c r="O166" s="11"/>
      <c r="P166" s="8" t="str">
        <f t="shared" si="14"/>
        <v/>
      </c>
    </row>
    <row r="167" spans="1:16" ht="24" customHeight="1">
      <c r="A167" s="11"/>
      <c r="B167" s="11"/>
      <c r="C167" s="11"/>
      <c r="D167" s="11"/>
      <c r="E167" s="11"/>
      <c r="F167" s="11"/>
      <c r="G167" s="12"/>
      <c r="H167" s="13"/>
      <c r="I167" s="17" t="str">
        <f t="shared" si="12"/>
        <v/>
      </c>
      <c r="J167" s="13"/>
      <c r="K167" s="17" t="str">
        <f t="shared" si="13"/>
        <v/>
      </c>
      <c r="L167" s="12"/>
      <c r="M167" s="12"/>
      <c r="N167" s="11"/>
      <c r="O167" s="11"/>
      <c r="P167" s="8" t="str">
        <f t="shared" si="14"/>
        <v/>
      </c>
    </row>
  </sheetData>
  <mergeCells count="8">
    <mergeCell ref="A16:P16"/>
    <mergeCell ref="A1:O2"/>
    <mergeCell ref="A4:B4"/>
    <mergeCell ref="D4:G4"/>
    <mergeCell ref="D12:G12"/>
    <mergeCell ref="I4:O4"/>
    <mergeCell ref="A11:C11"/>
    <mergeCell ref="A12:C15"/>
  </mergeCells>
  <conditionalFormatting sqref="A18:A167">
    <cfRule type="expression" dxfId="12" priority="8">
      <formula>AND(A18&lt;&gt;"",COUNTIF($A$18:$A$167,A18)&gt;1)</formula>
    </cfRule>
  </conditionalFormatting>
  <conditionalFormatting sqref="B10">
    <cfRule type="expression" dxfId="11" priority="2">
      <formula>B10="LISTO PARA COMPARAR"</formula>
    </cfRule>
    <cfRule type="expression" dxfId="10" priority="3">
      <formula>LEFT(B10,7)="REVISAR"</formula>
    </cfRule>
    <cfRule type="expression" dxfId="9" priority="4">
      <formula>B10="FALTA INFORMACIÓN"</formula>
    </cfRule>
    <cfRule type="expression" dxfId="8" priority="11">
      <formula>B10="REVISAR FÓRMULAS"</formula>
    </cfRule>
  </conditionalFormatting>
  <conditionalFormatting sqref="G6:G10">
    <cfRule type="cellIs" dxfId="7" priority="9" operator="greaterThan">
      <formula>0</formula>
    </cfRule>
    <cfRule type="cellIs" dxfId="6" priority="10" operator="lessThan">
      <formula>0</formula>
    </cfRule>
  </conditionalFormatting>
  <conditionalFormatting sqref="I18:I167">
    <cfRule type="dataBar" priority="1">
      <dataBar>
        <cfvo type="min"/>
        <cfvo type="max"/>
        <color rgb="FF163A5F"/>
      </dataBar>
    </cfRule>
    <cfRule type="dataBar" priority="15">
      <dataBar>
        <cfvo type="min"/>
        <cfvo type="max"/>
        <color rgb="FF163A5F"/>
      </dataBar>
      <extLst>
        <ext xmlns:x14="http://schemas.microsoft.com/office/spreadsheetml/2009/9/main" uri="{B025F937-C7B1-47D3-B67F-A62EFF666E3E}">
          <x14:id>{8CCF1AEF-8A4D-814F-0507-B5E06A7EC4F2}</x14:id>
        </ext>
      </extLst>
    </cfRule>
  </conditionalFormatting>
  <conditionalFormatting sqref="I18:K167">
    <cfRule type="expression" dxfId="5" priority="5">
      <formula>I18="FALTA INFORMACIÓN"</formula>
    </cfRule>
    <cfRule type="expression" dxfId="4" priority="6">
      <formula>OR(I18="REVISAR",K18="REVISAR")</formula>
    </cfRule>
  </conditionalFormatting>
  <conditionalFormatting sqref="K18:K167">
    <cfRule type="expression" dxfId="3" priority="7">
      <formula>K18="NO MEDIDO"</formula>
    </cfRule>
  </conditionalFormatting>
  <conditionalFormatting sqref="P18:P167">
    <cfRule type="expression" dxfId="2" priority="12">
      <formula>P18="OK"</formula>
    </cfRule>
    <cfRule type="expression" dxfId="1" priority="13">
      <formula>P18="FALTA INFORMACIÓN"</formula>
    </cfRule>
    <cfRule type="expression" dxfId="0" priority="14">
      <formula>OR(P18="REVISAR",P18="REVISAR FÓRMULA",P18="ID DUPLICADO")</formula>
    </cfRule>
  </conditionalFormatting>
  <dataValidations count="10">
    <dataValidation type="list" showErrorMessage="1" errorTitle="Escenario no válido" error="Selecciona Actual o Propuesta." sqref="B18:B167" xr:uid="{00000000-0002-0000-0200-000000000000}">
      <formula1>"Actual,Propuesta"</formula1>
    </dataValidation>
    <dataValidation type="whole" showErrorMessage="1" errorTitle="Viajes no válidos" error="Ingresa un número entero mayor que cero." sqref="G18:G167" xr:uid="{00000000-0002-0000-0200-000001000000}">
      <formula1>1</formula1>
      <formula2>100000</formula2>
    </dataValidation>
    <dataValidation type="decimal" showErrorMessage="1" errorTitle="Distancia no válida" error="Ingresa una distancia mayor que cero, en metros." sqref="H18:H167" xr:uid="{00000000-0002-0000-0200-000002000000}">
      <formula1>0.0001</formula1>
      <formula2>1000000000</formula2>
    </dataValidation>
    <dataValidation type="decimal" allowBlank="1" showErrorMessage="1" errorTitle="Tiempo no válido" error="Ingresa un tiempo mayor que cero o deja la celda vacía si no lo mediste." sqref="J18:J167" xr:uid="{00000000-0002-0000-0200-000003000000}">
      <formula1>0.0001</formula1>
      <formula2>1000000000</formula2>
    </dataValidation>
    <dataValidation type="whole" showErrorMessage="1" errorTitle="Conteo no válido" error="Ingresa un número entero igual o mayor que cero." sqref="L18:M167" xr:uid="{00000000-0002-0000-0200-000004000000}">
      <formula1>0</formula1>
      <formula2>100000</formula2>
    </dataValidation>
    <dataValidation type="whole" allowBlank="1" showErrorMessage="1" errorTitle="Ciclos por día no válidos" error="Ingresa un número entero mayor que cero o deja la celda vacía." sqref="B8" xr:uid="{00000000-0002-0000-0200-000006000000}">
      <formula1>1</formula1>
      <formula2>100000</formula2>
    </dataValidation>
    <dataValidation type="date" allowBlank="1" showErrorMessage="1" errorTitle="Fecha no válida" error="Ingresa una fecha válida." sqref="B9" xr:uid="{00000000-0002-0000-0200-000007000000}">
      <formula1>DATE(2000,1,1)</formula1>
      <formula2>DATE(2100,12,31)</formula2>
    </dataValidation>
    <dataValidation type="custom" allowBlank="1" showErrorMessage="1" errorTitle="ID duplicado" error="Usa un ID único para cada movimiento. Ejemplo: A01, A02, P01." sqref="A18:A167" xr:uid="{00000000-0002-0000-0200-000008000000}">
      <formula1>OR(A18="",COUNTIF($A$18:$A$167,A18)=1)</formula1>
    </dataValidation>
    <dataValidation type="custom" allowBlank="1" showErrorMessage="1" errorTitle="Cálculo automático" error="No edites esta columna gris. Borra o reemplaza solo las celdas azul claro." sqref="I18:I167 K18:K167" xr:uid="{00000000-0002-0000-0200-000009000000}">
      <formula1>FALSE</formula1>
    </dataValidation>
    <dataValidation type="custom" allowBlank="1" showErrorMessage="1" errorTitle="Control automático" error="No edites esta columna gris. Se calcula automáticamente." sqref="P18:P167" xr:uid="{00000000-0002-0000-0200-00000B000000}">
      <formula1>FALSE</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8CCF1AEF-8A4D-814F-0507-B5E06A7EC4F2}">
            <x14:dataBar>
              <x14:cfvo type="min"/>
              <x14:cfvo type="max"/>
              <x14:negativeFillColor auto="1"/>
              <x14:axisColor auto="1"/>
            </x14:dataBar>
          </x14:cfRule>
          <xm:sqref>I18:I167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1_Instrucciones</vt:lpstr>
      <vt:lpstr>2_Glosario</vt:lpstr>
      <vt:lpstr>3_Registro_Analisis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2026-09-16T00:44:01Z</dcterms:modified>
</cp:coreProperties>
</file>