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224BBB60-38F8-4DCE-B5FC-70782394B24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Instrucciones" sheetId="1" r:id="rId1"/>
    <sheet name="Glosario" sheetId="2" r:id="rId2"/>
    <sheet name="Analisis PESTEL" sheetId="3" r:id="rId3"/>
    <sheet name="Resumen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6" i="4" l="1"/>
  <c r="B15" i="4"/>
  <c r="B14" i="4"/>
  <c r="D13" i="4"/>
  <c r="B13" i="4"/>
  <c r="B12" i="4"/>
  <c r="B11" i="4"/>
  <c r="J32" i="3"/>
  <c r="I32" i="3"/>
  <c r="J31" i="3"/>
  <c r="I31" i="3"/>
  <c r="J30" i="3"/>
  <c r="I30" i="3"/>
  <c r="J29" i="3"/>
  <c r="I29" i="3"/>
  <c r="J28" i="3"/>
  <c r="I28" i="3"/>
  <c r="J27" i="3"/>
  <c r="I27" i="3"/>
  <c r="J26" i="3"/>
  <c r="I26" i="3"/>
  <c r="J25" i="3"/>
  <c r="I25" i="3"/>
  <c r="J24" i="3"/>
  <c r="I24" i="3"/>
  <c r="J23" i="3"/>
  <c r="I23" i="3"/>
  <c r="J22" i="3"/>
  <c r="I22" i="3"/>
  <c r="J21" i="3"/>
  <c r="I21" i="3"/>
  <c r="J20" i="3"/>
  <c r="I20" i="3"/>
  <c r="J19" i="3"/>
  <c r="I19" i="3"/>
  <c r="J18" i="3"/>
  <c r="I18" i="3"/>
  <c r="J17" i="3"/>
  <c r="I17" i="3"/>
  <c r="J16" i="3"/>
  <c r="I16" i="3"/>
  <c r="J15" i="3"/>
  <c r="I15" i="3"/>
  <c r="J14" i="3"/>
  <c r="I14" i="3"/>
  <c r="I13" i="3"/>
  <c r="D16" i="4" s="1"/>
  <c r="I12" i="3"/>
  <c r="D15" i="4" s="1"/>
  <c r="I11" i="3"/>
  <c r="D14" i="4" s="1"/>
  <c r="J10" i="3"/>
  <c r="C13" i="4" s="1"/>
  <c r="I10" i="3"/>
  <c r="I9" i="3"/>
  <c r="J9" i="3" s="1"/>
  <c r="I8" i="3"/>
  <c r="J8" i="3" s="1"/>
  <c r="C12" i="4" l="1"/>
  <c r="C11" i="4"/>
  <c r="J13" i="3"/>
  <c r="C16" i="4" s="1"/>
  <c r="J12" i="3"/>
  <c r="C15" i="4" s="1"/>
  <c r="D11" i="4"/>
  <c r="D12" i="4"/>
  <c r="J11" i="3"/>
  <c r="C14" i="4" s="1"/>
  <c r="C7" i="4" l="1"/>
  <c r="G5" i="4"/>
  <c r="A5" i="4"/>
  <c r="G11" i="4"/>
  <c r="G14" i="4"/>
  <c r="G12" i="4"/>
  <c r="G13" i="4"/>
  <c r="C5" i="4"/>
  <c r="E5" i="4"/>
</calcChain>
</file>

<file path=xl/sharedStrings.xml><?xml version="1.0" encoding="utf-8"?>
<sst xmlns="http://schemas.openxmlformats.org/spreadsheetml/2006/main" count="300" uniqueCount="246">
  <si>
    <t>Plantilla de Análisis PESTEL para PYMES</t>
  </si>
  <si>
    <t>Nivel básico-intermedio | Detecta cambios externos, prioriza su impacto y conviértelos en acciones concretas.</t>
  </si>
  <si>
    <t>Objetivo de la plantilla</t>
  </si>
  <si>
    <t>Usa esta plantilla para registrar cambios políticos, económicos, sociales, tecnológicos, ambientales y legales que puedan afectar tu empresa. La herramienta convierte cada hallazgo en una prioridad sencilla (impacto × urgencia) y facilita definir una acción, responsable y fecha.</t>
  </si>
  <si>
    <t>Cómo usarla</t>
  </si>
  <si>
    <t>1</t>
  </si>
  <si>
    <t>Define el alcance</t>
  </si>
  <si>
    <t>Antes de capturar datos, decide qué negocio, mercado y periodo vas a analizar. Ejemplo: próximos 12 meses de una panadería local.</t>
  </si>
  <si>
    <t>2</t>
  </si>
  <si>
    <t>Revisa el ejemplo</t>
  </si>
  <si>
    <t>La hoja Analisis PESTEL contiene un ejemplo completo de Panadería La Plaza. Úsalo para entender la lógica antes de reemplazarlo.</t>
  </si>
  <si>
    <t>3</t>
  </si>
  <si>
    <t>Sustituye los datos</t>
  </si>
  <si>
    <t>Borra solamente los datos del ejemplo en las columnas de captura y escribe los de tu empresa. No elimines filas ni las fórmulas de Prioridad y Nivel.</t>
  </si>
  <si>
    <t>4</t>
  </si>
  <si>
    <t>Registra evidencia</t>
  </si>
  <si>
    <t>No escribas solo “inflación” o “tecnología”. Describe el cambio y anota una fuente o señal: cotización, dato oficial, consulta de clientes, nueva norma, etc.</t>
  </si>
  <si>
    <t>5</t>
  </si>
  <si>
    <t>Puntúa impacto y urgencia</t>
  </si>
  <si>
    <t>Asigna valores de 1 a 3. La plantilla calcula Prioridad = Impacto × Urgencia y clasifica el resultado como Baja, Media o Alta.</t>
  </si>
  <si>
    <t>6</t>
  </si>
  <si>
    <t>Define la respuesta</t>
  </si>
  <si>
    <t>Para cada factor relevante escribe una acción concreta, un responsable, una fecha objetivo y el estado de seguimiento.</t>
  </si>
  <si>
    <t>7</t>
  </si>
  <si>
    <t>Revisa el resumen</t>
  </si>
  <si>
    <t>La hoja Resumen se actualiza automáticamente y muestra cuántos registros capturaste, cuántas prioridades altas existen y el promedio por factor.</t>
  </si>
  <si>
    <t>8</t>
  </si>
  <si>
    <t>Enfócate en lo importante</t>
  </si>
  <si>
    <t>Una PYME no necesita reaccionar a todo. Revisa la columna Nivel y concentra la gestión en 3 o 4 factores de mayor prioridad.</t>
  </si>
  <si>
    <t>Escala de evaluación</t>
  </si>
  <si>
    <t>Valor</t>
  </si>
  <si>
    <t>Impacto</t>
  </si>
  <si>
    <t>Urgencia</t>
  </si>
  <si>
    <t>Prioridad</t>
  </si>
  <si>
    <t>Interpretación</t>
  </si>
  <si>
    <t>Efecto pequeño sobre ventas, costos, margen u operación</t>
  </si>
  <si>
    <t>No requiere acción cercana</t>
  </si>
  <si>
    <t>1 a 2</t>
  </si>
  <si>
    <t>Baja: mantener vigilancia</t>
  </si>
  <si>
    <t>Efecto moderado que merece seguimiento</t>
  </si>
  <si>
    <t>Debe prepararse en los próximos meses</t>
  </si>
  <si>
    <t>3 a 4</t>
  </si>
  <si>
    <t>Media: preparar o programar respuesta</t>
  </si>
  <si>
    <t>Efecto alto o crítico para el negocio</t>
  </si>
  <si>
    <t>Ya ocurre o exige preparación inmediata</t>
  </si>
  <si>
    <t>6 a 9</t>
  </si>
  <si>
    <t>Alta: requiere atención prioritaria</t>
  </si>
  <si>
    <t>Reglas para no dañar la plantilla</t>
  </si>
  <si>
    <t>•</t>
  </si>
  <si>
    <t>Edita solo las columnas de captura: Factor, Cambio detectado, Evidencia / fuente, Efecto en el negocio, Tipo, Impacto, Urgencia, Acción recomendada, Responsable, Fecha objetivo, Estado y Notas.</t>
  </si>
  <si>
    <t>No modifiques ID, Prioridad ni Nivel. Esas columnas forman parte de la estructura y los cálculos de la plantilla.</t>
  </si>
  <si>
    <t>Usa los desplegables de Factor, Tipo, Impacto, Urgencia y Estado. Si pegas datos y omites la validación, la plantilla intentará marcar valores inválidos como REVISAR.</t>
  </si>
  <si>
    <t>Si necesitas más registros, usa primero las filas disponibles de la hoja. Evita insertar columnas, cambiar nombres de hojas o pegar encima de Prioridad y Nivel.</t>
  </si>
  <si>
    <t>Guarda una copia limpia antes de empezar. La plantilla no elimina duplicados automáticamente: cada fila se considera un registro independiente.</t>
  </si>
  <si>
    <t>Alertas y limitaciones</t>
  </si>
  <si>
    <t>FALTA INFORMACIÓN</t>
  </si>
  <si>
    <t>El registro comenzó a diligenciarse, pero faltan datos necesarios para calcular o cerrar correctamente el análisis.</t>
  </si>
  <si>
    <t>REVISAR</t>
  </si>
  <si>
    <t>Existe un valor inválido o incompatible, por ejemplo un Impacto fuera de 1 a 3, una categoría no reconocida o una fecha no válida.</t>
  </si>
  <si>
    <t>Antes de decidir</t>
  </si>
  <si>
    <t>En Resumen, “Registros que requieren revisión” debe estar en 0. Si no lo está, corrige esos registros primero.</t>
  </si>
  <si>
    <t>Limitación</t>
  </si>
  <si>
    <t>La plantilla ayuda a ordenar y priorizar factores PESTEL. No valida la calidad de las fuentes, no sustituye asesoría legal/financiera y no deduplica registros automáticamente.</t>
  </si>
  <si>
    <t>Glosario de la plantilla</t>
  </si>
  <si>
    <t>Definiciones prácticas de todos los términos usados en la captura, cálculo y seguimiento.</t>
  </si>
  <si>
    <t>Término</t>
  </si>
  <si>
    <t>Definición simple</t>
  </si>
  <si>
    <t>Cómo se usa en la plantilla</t>
  </si>
  <si>
    <t>Ejemplo</t>
  </si>
  <si>
    <t>Análisis PESTEL</t>
  </si>
  <si>
    <t>Herramienta para analizar cambios del macroentorno.</t>
  </si>
  <si>
    <t>Organiza el análisis en seis factores.</t>
  </si>
  <si>
    <t>Político, Económico, Social, Tecnológico, Ambiental y Legal.</t>
  </si>
  <si>
    <t>Macroentorno</t>
  </si>
  <si>
    <t>Condiciones externas amplias que la empresa no controla directamente.</t>
  </si>
  <si>
    <t>Es el foco del PESTEL.</t>
  </si>
  <si>
    <t>Inflación, regulación o cambio tecnológico.</t>
  </si>
  <si>
    <t>Factor</t>
  </si>
  <si>
    <t>Categoría PESTEL a la que pertenece un cambio.</t>
  </si>
  <si>
    <t>Se selecciona en un desplegable.</t>
  </si>
  <si>
    <t>Económico.</t>
  </si>
  <si>
    <t>Cambio detectado</t>
  </si>
  <si>
    <t>Hecho, tendencia o condición externa concreta.</t>
  </si>
  <si>
    <t>Describe qué está ocurriendo.</t>
  </si>
  <si>
    <t>Proveedor anuncia aumento de 8 %.</t>
  </si>
  <si>
    <t>Evidencia / fuente</t>
  </si>
  <si>
    <t>Dato, documento o señal que respalda el cambio.</t>
  </si>
  <si>
    <t>Ayuda a evitar supuestos sin sustento.</t>
  </si>
  <si>
    <t>Nueva cotización del proveedor.</t>
  </si>
  <si>
    <t>Efecto en el negocio</t>
  </si>
  <si>
    <t>Consecuencia posible para la empresa.</t>
  </si>
  <si>
    <t>Traduce el cambio a ventas, costos, margen, caja u operación.</t>
  </si>
  <si>
    <t>Reducción del margen bruto.</t>
  </si>
  <si>
    <t>Tipo</t>
  </si>
  <si>
    <t>Clasificación del efecto externo.</t>
  </si>
  <si>
    <t>Permite distinguir oportunidad o amenaza.</t>
  </si>
  <si>
    <t>Amenaza.</t>
  </si>
  <si>
    <t>Oportunidad</t>
  </si>
  <si>
    <t>Cambio externo que puede beneficiar al negocio si se aprovecha.</t>
  </si>
  <si>
    <t>Se registra en la columna Tipo.</t>
  </si>
  <si>
    <t>Mayor demanda de pedidos digitales.</t>
  </si>
  <si>
    <t>Amenaza</t>
  </si>
  <si>
    <t>Cambio externo que puede perjudicar al negocio si no se gestiona.</t>
  </si>
  <si>
    <t>Aumento de costos de insumos.</t>
  </si>
  <si>
    <t>Magnitud del efecto potencial sobre el negocio.</t>
  </si>
  <si>
    <t>Se puntúa de 1 a 3.</t>
  </si>
  <si>
    <t>3 = efecto alto.</t>
  </si>
  <si>
    <t>Qué tan pronto requiere atención el cambio.</t>
  </si>
  <si>
    <t>3 = atención inmediata.</t>
  </si>
  <si>
    <t>Puntaje para ordenar factores relevantes.</t>
  </si>
  <si>
    <t>Se calcula automáticamente: Impacto × Urgencia.</t>
  </si>
  <si>
    <t>3 × 3 = 9.</t>
  </si>
  <si>
    <t>Nivel</t>
  </si>
  <si>
    <t>Interpretación del puntaje de prioridad.</t>
  </si>
  <si>
    <t>Se calcula automáticamente.</t>
  </si>
  <si>
    <t>Alta para puntajes de 6 a 9.</t>
  </si>
  <si>
    <t>Acción recomendada</t>
  </si>
  <si>
    <t>Respuesta concreta que debe ejecutar la empresa.</t>
  </si>
  <si>
    <t>Convierte el análisis en gestión.</t>
  </si>
  <si>
    <t>Cotizar dos proveedores alternativos.</t>
  </si>
  <si>
    <t>Responsable</t>
  </si>
  <si>
    <t>Persona o rol encargado de ejecutar la acción.</t>
  </si>
  <si>
    <t>Facilita seguimiento.</t>
  </si>
  <si>
    <t>Administradora.</t>
  </si>
  <si>
    <t>Fecha objetivo</t>
  </si>
  <si>
    <t>Fecha prevista para completar o revisar la acción.</t>
  </si>
  <si>
    <t>Ayuda a controlar tiempos.</t>
  </si>
  <si>
    <t>30/09/2026.</t>
  </si>
  <si>
    <t>Estado</t>
  </si>
  <si>
    <t>Situación actual de la acción: Por revisar, En seguimiento, En acción o Completada.</t>
  </si>
  <si>
    <t>Se elige en desplegable y ayuda a controlar el avance.</t>
  </si>
  <si>
    <t>En acción.</t>
  </si>
  <si>
    <t>Notas</t>
  </si>
  <si>
    <t>Aclaración adicional que no cabe en los campos principales.</t>
  </si>
  <si>
    <t>Es opcional.</t>
  </si>
  <si>
    <t>Revisar nuevamente después de la próxima compra.</t>
  </si>
  <si>
    <t>Ventas</t>
  </si>
  <si>
    <t>Ingresos generados por la venta de productos o servicios.</t>
  </si>
  <si>
    <t>Puede ser un área afectada por un cambio externo.</t>
  </si>
  <si>
    <t>Menor tráfico reduce ventas del local.</t>
  </si>
  <si>
    <t>Costos</t>
  </si>
  <si>
    <t>Recursos consumidos para operar o producir.</t>
  </si>
  <si>
    <t>Ayuda a describir el efecto económico.</t>
  </si>
  <si>
    <t>Sube el precio de la harina.</t>
  </si>
  <si>
    <t>Margen</t>
  </si>
  <si>
    <t>Parte de la venta que queda después del costo asociado.</t>
  </si>
  <si>
    <t>Permite evaluar presión sobre rentabilidad.</t>
  </si>
  <si>
    <t>El margen baja de 40 % a 35,2 %.</t>
  </si>
  <si>
    <t>Caja</t>
  </si>
  <si>
    <t>Dinero disponible para cubrir obligaciones y operar.</t>
  </si>
  <si>
    <t>Puede verse afectada por inversiones o mayores costos.</t>
  </si>
  <si>
    <t>Nueva norma exige comprar equipo.</t>
  </si>
  <si>
    <t>Operación</t>
  </si>
  <si>
    <t>Actividades diarias necesarias para entregar el producto o servicio.</t>
  </si>
  <si>
    <t>Permite aterrizar efectos prácticos.</t>
  </si>
  <si>
    <t>Lluvias retrasan domicilios.</t>
  </si>
  <si>
    <t>Alerta que indica que faltan datos obligatorios en un registro iniciado.</t>
  </si>
  <si>
    <t>Debe corregirse antes de considerar válido el registro.</t>
  </si>
  <si>
    <t>Falta Responsable o Fecha objetivo.</t>
  </si>
  <si>
    <t>Alerta que indica un valor inválido o incompatible con las reglas de la plantilla.</t>
  </si>
  <si>
    <t>Obliga a comprobar el dato antes de usarlo en decisiones.</t>
  </si>
  <si>
    <t>Impacto 5 o Estado no reconocido.</t>
  </si>
  <si>
    <t>Registros capturados</t>
  </si>
  <si>
    <t>Cantidad de filas iniciadas en la hoja Analisis PESTEL.</t>
  </si>
  <si>
    <t>Incluye registros válidos y registros con alerta.</t>
  </si>
  <si>
    <t>6 registros capturados.</t>
  </si>
  <si>
    <t>Prioridad alta</t>
  </si>
  <si>
    <t>Registro completo cuyo Nivel es Alta.</t>
  </si>
  <si>
    <t>Ayuda a enfocar la atención en factores de mayor relevancia.</t>
  </si>
  <si>
    <t>Prioridad 6 o 9.</t>
  </si>
  <si>
    <t>Prioridad promedio</t>
  </si>
  <si>
    <t>Promedio de puntajes numéricos válidos de un factor PESTEL.</t>
  </si>
  <si>
    <t>Permite comparar la intensidad media entre factores.</t>
  </si>
  <si>
    <t>Económico = 7,5.</t>
  </si>
  <si>
    <t>Completada</t>
  </si>
  <si>
    <t>Estado que indica que la acción definida ya fue ejecutada o cerrada.</t>
  </si>
  <si>
    <t>Se selecciona en la columna Estado.</t>
  </si>
  <si>
    <t>Ajuste de etiquetas finalizado.</t>
  </si>
  <si>
    <t>Reemplaza el ejemplo de Panadería La Plaza por los datos de tu empresa. Captura en las celdas de entrada; Prioridad y Nivel se calculan automáticamente.</t>
  </si>
  <si>
    <t>Celdas de captura</t>
  </si>
  <si>
    <t>Cálculo automático</t>
  </si>
  <si>
    <t>Consejo</t>
  </si>
  <si>
    <t>Fondo azul claro</t>
  </si>
  <si>
    <t>Fondo gris</t>
  </si>
  <si>
    <t>Revisa primero los registros con Nivel Alta y las alertas de revisión</t>
  </si>
  <si>
    <t>ID</t>
  </si>
  <si>
    <t>Político</t>
  </si>
  <si>
    <t>Proyecto municipal de peatonalización alrededor del local</t>
  </si>
  <si>
    <t>Anuncio oficial de la alcaldía</t>
  </si>
  <si>
    <t>Puede reducir acceso en automóvil y aumentar tráfico peatonal</t>
  </si>
  <si>
    <t>Medir origen de clientes y preparar oferta para peatones</t>
  </si>
  <si>
    <t>Administradora</t>
  </si>
  <si>
    <t>Por revisar</t>
  </si>
  <si>
    <t>Validar horarios y fases del proyecto</t>
  </si>
  <si>
    <t>Económico</t>
  </si>
  <si>
    <t>Proveedores anuncian aumentos de 6 % a 9 % en harina y mantequilla</t>
  </si>
  <si>
    <t>Cotizaciones recibidas en septiembre</t>
  </si>
  <si>
    <t>Reduce el margen de productos principales</t>
  </si>
  <si>
    <t>Cotizar alternativas, renegociar y revisar precios</t>
  </si>
  <si>
    <t>En acción</t>
  </si>
  <si>
    <t>Revisar margen después de la próxima compra</t>
  </si>
  <si>
    <t>Social</t>
  </si>
  <si>
    <t>Aumentan las solicitudes de pedidos anticipados para recoger</t>
  </si>
  <si>
    <t>Mensajes de WhatsApp y observación del punto de venta</t>
  </si>
  <si>
    <t>Puede aumentar ventas y reducir espera del cliente</t>
  </si>
  <si>
    <t>Probar recogida rápida por WhatsApp durante 30 días</t>
  </si>
  <si>
    <t>Encargada de ventas</t>
  </si>
  <si>
    <t>Medir pedidos, ticket y tiempos</t>
  </si>
  <si>
    <t>Tecnológico</t>
  </si>
  <si>
    <t>Clientes preguntan por pago digital antes de recoger el pedido</t>
  </si>
  <si>
    <t>Consultas frecuentes en WhatsApp</t>
  </si>
  <si>
    <t>Puede agilizar atención y evitar pérdida de ventas</t>
  </si>
  <si>
    <t>Probar enlace de pago en pedidos anticipados</t>
  </si>
  <si>
    <t>En seguimiento</t>
  </si>
  <si>
    <t>Empezar con un solo medio de pago</t>
  </si>
  <si>
    <t>Ambiental</t>
  </si>
  <si>
    <t>Temporada de lluvias genera retrasos en entregas</t>
  </si>
  <si>
    <t>Registros internos de domicilios</t>
  </si>
  <si>
    <t>Aumenta tiempos y costo de entrega</t>
  </si>
  <si>
    <t>Definir zonas, tiempos y protocolo de entrega en lluvia</t>
  </si>
  <si>
    <t>Coordinador de domicilios</t>
  </si>
  <si>
    <t>Comparar retrasos por zona</t>
  </si>
  <si>
    <t>Legal</t>
  </si>
  <si>
    <t>Nueva exigencia de información obliga a ajustar etiquetas de algunos productos</t>
  </si>
  <si>
    <t>Comunicación de autoridad competente</t>
  </si>
  <si>
    <t>Puede generar costos y riesgo de incumplimiento</t>
  </si>
  <si>
    <t>Identificar productos afectados y preparar ajuste</t>
  </si>
  <si>
    <t>Confirmar fecha exacta de entrada en vigor</t>
  </si>
  <si>
    <t>Resumen del análisis</t>
  </si>
  <si>
    <t>Lectura automática de la hoja Analisis PESTEL. No captures datos aquí.</t>
  </si>
  <si>
    <t>Oportunidades</t>
  </si>
  <si>
    <t>Amenazas</t>
  </si>
  <si>
    <t>Registros que requieren revisión</t>
  </si>
  <si>
    <t>Debe ser 0 antes de usar el resumen para decidir.</t>
  </si>
  <si>
    <t>Resumen por factor</t>
  </si>
  <si>
    <t>Distribución por nivel</t>
  </si>
  <si>
    <t>Registros</t>
  </si>
  <si>
    <t>Cantidad</t>
  </si>
  <si>
    <t>Alta</t>
  </si>
  <si>
    <t>Media</t>
  </si>
  <si>
    <t>Baja</t>
  </si>
  <si>
    <t>Revisar / Falta info</t>
  </si>
  <si>
    <t>Cómo leer este resumen</t>
  </si>
  <si>
    <t>1) Empieza por “Registros que requieren revisión”: debe ser 0. 2) Después revisa Prioridad alta y localiza en la hoja Analisis PESTEL los registros con Nivel “Alta”. 3) Verifica que cada factor tenga acción, responsable y fecha. 4) El promedio por factor solo usa prioridades numéricas válidas. 5) El resumen orienta la conversación y no reemplaza el criterio de la gerencia.</t>
  </si>
  <si>
    <r>
      <rPr>
        <b/>
        <sz val="11"/>
        <color rgb="FFFFC000"/>
        <rFont val="Carlito"/>
      </rPr>
      <t>¿Quieres llevar este análisis un paso más allá?</t>
    </r>
    <r>
      <rPr>
        <sz val="11"/>
        <color theme="0"/>
        <rFont val="Carlito"/>
      </rPr>
      <t xml:space="preserve">
</t>
    </r>
    <r>
      <rPr>
        <b/>
        <sz val="11"/>
        <color theme="0"/>
        <rFont val="Carlito"/>
      </rPr>
      <t>Conoce los Sistemas Premium de InfoExperiencia: recursos prácticos diseñados para ayudarte a profundizar tus análisis, organizar mejor tu negocio y tomar decisiones con mayor claridad.</t>
    </r>
  </si>
  <si>
    <t>https://infoexperiencia.com/sistemas-premium/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</si>
</sst>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0.0"/>
  </numFmts>
  <fonts count="28">
    <font>
      <sz val="11"/>
      <name val="Carlito"/>
    </font>
    <font>
      <b/>
      <sz val="11"/>
      <color rgb="FF0B1F3A"/>
      <name val="Carlito"/>
    </font>
    <font>
      <sz val="11"/>
      <color rgb="FF0B1F3A"/>
      <name val="Carlito"/>
    </font>
    <font>
      <b/>
      <sz val="20"/>
      <color rgb="FFFFFFFF"/>
      <name val="Aptos"/>
    </font>
    <font>
      <sz val="10"/>
      <color rgb="FFFFFFFF"/>
      <name val="Aptos"/>
    </font>
    <font>
      <sz val="11"/>
      <name val="Aptos"/>
    </font>
    <font>
      <b/>
      <sz val="10"/>
      <color rgb="FFFFFFFF"/>
      <name val="Aptos"/>
    </font>
    <font>
      <b/>
      <sz val="11"/>
      <color rgb="FF0B1F3A"/>
      <name val="Aptos"/>
    </font>
    <font>
      <b/>
      <sz val="11"/>
      <name val="Aptos"/>
    </font>
    <font>
      <sz val="11"/>
      <color rgb="FF166534"/>
      <name val="Aptos"/>
    </font>
    <font>
      <sz val="11"/>
      <color rgb="FF8A5A00"/>
      <name val="Aptos"/>
    </font>
    <font>
      <sz val="11"/>
      <color rgb="FF9B1C1C"/>
      <name val="Aptos"/>
    </font>
    <font>
      <sz val="11"/>
      <color rgb="FF0B1F3A"/>
      <name val="Aptos"/>
    </font>
    <font>
      <b/>
      <sz val="20"/>
      <color rgb="FF0B1F3A"/>
      <name val="Aptos"/>
    </font>
    <font>
      <b/>
      <sz val="11"/>
      <color rgb="FF9B1C1C"/>
      <name val="Aptos"/>
    </font>
    <font>
      <b/>
      <sz val="11"/>
      <color rgb="FF8A5A00"/>
      <name val="Aptos"/>
    </font>
    <font>
      <b/>
      <sz val="11"/>
      <color rgb="FF166534"/>
      <name val="Aptos"/>
    </font>
    <font>
      <b/>
      <sz val="12"/>
      <color rgb="FF0B1F3A"/>
      <name val="Aptos"/>
    </font>
    <font>
      <b/>
      <sz val="11"/>
      <color rgb="FFFFFFFF"/>
      <name val="Aptos"/>
    </font>
    <font>
      <b/>
      <sz val="11"/>
      <color rgb="FF9C5700"/>
      <name val="Aptos"/>
    </font>
    <font>
      <i/>
      <sz val="11"/>
      <color rgb="FF0B1F3A"/>
      <name val="Aptos"/>
    </font>
    <font>
      <b/>
      <sz val="11"/>
      <color rgb="FFFFFFFF"/>
      <name val="Carlito"/>
    </font>
    <font>
      <b/>
      <i/>
      <sz val="20"/>
      <color rgb="FF0B1F3A"/>
      <name val="Aptos"/>
    </font>
    <font>
      <u/>
      <sz val="11"/>
      <color theme="10"/>
      <name val="Carlito"/>
    </font>
    <font>
      <sz val="11"/>
      <color theme="0"/>
      <name val="Carlito"/>
    </font>
    <font>
      <b/>
      <sz val="11"/>
      <color rgb="FFFFC000"/>
      <name val="Carlito"/>
    </font>
    <font>
      <b/>
      <sz val="11"/>
      <color theme="0"/>
      <name val="Carlito"/>
    </font>
    <font>
      <b/>
      <u/>
      <sz val="13"/>
      <color theme="10"/>
      <name val="Carlito"/>
    </font>
  </fonts>
  <fills count="19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F7F9FC"/>
      </patternFill>
    </fill>
    <fill>
      <patternFill patternType="solid">
        <fgColor rgb="FFEAF2F8"/>
      </patternFill>
    </fill>
    <fill>
      <patternFill patternType="solid">
        <fgColor rgb="FFF1F3F5"/>
      </patternFill>
    </fill>
    <fill>
      <patternFill patternType="solid">
        <fgColor rgb="FF0B1F3A"/>
      </patternFill>
    </fill>
    <fill>
      <patternFill patternType="solid">
        <fgColor rgb="FF0B1F3A"/>
      </patternFill>
    </fill>
    <fill>
      <patternFill patternType="solid">
        <fgColor rgb="FF0B1F3A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17365D"/>
        <bgColor indexed="64"/>
      </patternFill>
    </fill>
    <fill>
      <patternFill patternType="solid">
        <fgColor rgb="FFF7F9FC"/>
        <bgColor indexed="64"/>
      </patternFill>
    </fill>
    <fill>
      <patternFill patternType="solid">
        <fgColor rgb="FFD5E3F0"/>
        <bgColor indexed="64"/>
      </patternFill>
    </fill>
    <fill>
      <patternFill patternType="solid">
        <fgColor rgb="FFDCEFE2"/>
        <bgColor indexed="64"/>
      </patternFill>
    </fill>
    <fill>
      <patternFill patternType="solid">
        <fgColor rgb="FFFFF1CC"/>
        <bgColor indexed="64"/>
      </patternFill>
    </fill>
    <fill>
      <patternFill patternType="solid">
        <fgColor rgb="FFF9D6D5"/>
        <bgColor indexed="64"/>
      </patternFill>
    </fill>
    <fill>
      <patternFill patternType="solid">
        <fgColor rgb="FFD9EAF7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FCE5CD"/>
        <bgColor indexed="64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3" fillId="0" borderId="0" applyNumberFormat="0" applyFill="0" applyBorder="0" applyAlignment="0" applyProtection="0"/>
  </cellStyleXfs>
  <cellXfs count="67">
    <xf numFmtId="0" fontId="0" fillId="0" borderId="0" xfId="0"/>
    <xf numFmtId="0" fontId="6" fillId="2" borderId="0" xfId="0" applyFont="1" applyFill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5" fillId="4" borderId="0" xfId="0" applyFont="1" applyFill="1" applyAlignment="1">
      <alignment vertical="center" wrapText="1"/>
    </xf>
    <xf numFmtId="0" fontId="7" fillId="5" borderId="0" xfId="0" applyFont="1" applyFill="1" applyAlignment="1">
      <alignment horizontal="center" vertical="center"/>
    </xf>
    <xf numFmtId="0" fontId="7" fillId="4" borderId="0" xfId="0" applyFont="1" applyFill="1" applyAlignment="1">
      <alignment vertical="center"/>
    </xf>
    <xf numFmtId="0" fontId="7" fillId="5" borderId="0" xfId="0" applyFont="1" applyFill="1" applyAlignment="1">
      <alignment vertical="center"/>
    </xf>
    <xf numFmtId="0" fontId="12" fillId="3" borderId="0" xfId="0" applyFont="1" applyFill="1" applyAlignment="1">
      <alignment vertical="center"/>
    </xf>
    <xf numFmtId="0" fontId="7" fillId="3" borderId="0" xfId="0" applyFont="1" applyFill="1" applyAlignment="1">
      <alignment horizontal="center" vertical="center"/>
    </xf>
    <xf numFmtId="164" fontId="5" fillId="4" borderId="0" xfId="0" applyNumberFormat="1" applyFont="1" applyFill="1" applyAlignment="1">
      <alignment vertical="center" wrapText="1"/>
    </xf>
    <xf numFmtId="0" fontId="6" fillId="7" borderId="1" xfId="0" applyFont="1" applyFill="1" applyBorder="1" applyAlignment="1">
      <alignment horizontal="center" vertical="center" wrapText="1"/>
    </xf>
    <xf numFmtId="0" fontId="6" fillId="7" borderId="2" xfId="0" applyFont="1" applyFill="1" applyBorder="1" applyAlignment="1">
      <alignment horizontal="center" vertical="center" wrapText="1"/>
    </xf>
    <xf numFmtId="0" fontId="6" fillId="7" borderId="3" xfId="0" applyFont="1" applyFill="1" applyBorder="1" applyAlignment="1">
      <alignment horizontal="center" vertical="center" wrapText="1"/>
    </xf>
    <xf numFmtId="0" fontId="3" fillId="6" borderId="0" xfId="0" applyFont="1" applyFill="1" applyAlignment="1">
      <alignment horizontal="left" vertical="center"/>
    </xf>
    <xf numFmtId="0" fontId="4" fillId="6" borderId="0" xfId="0" applyFont="1" applyFill="1" applyAlignment="1">
      <alignment horizontal="left" vertical="center" wrapText="1"/>
    </xf>
    <xf numFmtId="0" fontId="3" fillId="8" borderId="0" xfId="0" applyFont="1" applyFill="1" applyAlignment="1">
      <alignment horizontal="left" vertical="center"/>
    </xf>
    <xf numFmtId="0" fontId="0" fillId="9" borderId="0" xfId="0" applyFill="1"/>
    <xf numFmtId="0" fontId="4" fillId="8" borderId="0" xfId="0" applyFont="1" applyFill="1" applyAlignment="1">
      <alignment horizontal="left" vertical="center" wrapText="1"/>
    </xf>
    <xf numFmtId="0" fontId="5" fillId="9" borderId="0" xfId="0" applyFont="1" applyFill="1" applyAlignment="1">
      <alignment vertical="center"/>
    </xf>
    <xf numFmtId="0" fontId="6" fillId="10" borderId="0" xfId="0" applyFont="1" applyFill="1" applyAlignment="1">
      <alignment horizontal="left" vertical="center" wrapText="1"/>
    </xf>
    <xf numFmtId="0" fontId="12" fillId="11" borderId="0" xfId="0" applyFont="1" applyFill="1" applyAlignment="1">
      <alignment horizontal="left" vertical="center" wrapText="1"/>
    </xf>
    <xf numFmtId="0" fontId="7" fillId="12" borderId="0" xfId="0" applyFont="1" applyFill="1" applyAlignment="1">
      <alignment horizontal="center" vertical="center"/>
    </xf>
    <xf numFmtId="0" fontId="7" fillId="9" borderId="0" xfId="0" applyFont="1" applyFill="1" applyAlignment="1">
      <alignment vertical="center" wrapText="1"/>
    </xf>
    <xf numFmtId="0" fontId="5" fillId="9" borderId="0" xfId="0" applyFont="1" applyFill="1" applyAlignment="1">
      <alignment vertical="center" wrapText="1"/>
    </xf>
    <xf numFmtId="0" fontId="6" fillId="10" borderId="0" xfId="0" applyFont="1" applyFill="1" applyAlignment="1">
      <alignment horizontal="center" vertical="center" wrapText="1"/>
    </xf>
    <xf numFmtId="0" fontId="6" fillId="10" borderId="0" xfId="0" applyFont="1" applyFill="1" applyAlignment="1">
      <alignment horizontal="center" vertical="center" wrapText="1"/>
    </xf>
    <xf numFmtId="0" fontId="8" fillId="9" borderId="0" xfId="0" applyFont="1" applyFill="1" applyAlignment="1">
      <alignment horizontal="center" vertical="center"/>
    </xf>
    <xf numFmtId="0" fontId="9" fillId="13" borderId="0" xfId="0" applyFont="1" applyFill="1" applyAlignment="1">
      <alignment vertical="center"/>
    </xf>
    <xf numFmtId="0" fontId="10" fillId="14" borderId="0" xfId="0" applyFont="1" applyFill="1" applyAlignment="1">
      <alignment vertical="center"/>
    </xf>
    <xf numFmtId="0" fontId="11" fillId="15" borderId="0" xfId="0" applyFont="1" applyFill="1" applyAlignment="1">
      <alignment vertical="center"/>
    </xf>
    <xf numFmtId="0" fontId="17" fillId="9" borderId="0" xfId="0" applyFont="1" applyFill="1" applyAlignment="1">
      <alignment horizontal="center" vertical="center"/>
    </xf>
    <xf numFmtId="0" fontId="5" fillId="9" borderId="0" xfId="0" applyFont="1" applyFill="1" applyAlignment="1">
      <alignment vertical="center" wrapText="1"/>
    </xf>
    <xf numFmtId="0" fontId="21" fillId="10" borderId="0" xfId="0" applyFont="1" applyFill="1" applyAlignment="1">
      <alignment horizontal="left" vertical="center"/>
    </xf>
    <xf numFmtId="0" fontId="1" fillId="16" borderId="0" xfId="0" applyFont="1" applyFill="1" applyAlignment="1">
      <alignment vertical="center" wrapText="1"/>
    </xf>
    <xf numFmtId="0" fontId="2" fillId="11" borderId="0" xfId="0" applyFont="1" applyFill="1" applyAlignment="1">
      <alignment vertical="center" wrapText="1"/>
    </xf>
    <xf numFmtId="0" fontId="24" fillId="17" borderId="4" xfId="0" applyFont="1" applyFill="1" applyBorder="1" applyAlignment="1">
      <alignment horizontal="center" vertical="center" wrapText="1"/>
    </xf>
    <xf numFmtId="0" fontId="24" fillId="17" borderId="5" xfId="0" applyFont="1" applyFill="1" applyBorder="1" applyAlignment="1">
      <alignment horizontal="center" vertical="center" wrapText="1"/>
    </xf>
    <xf numFmtId="0" fontId="24" fillId="17" borderId="6" xfId="0" applyFont="1" applyFill="1" applyBorder="1" applyAlignment="1">
      <alignment horizontal="center" vertical="center" wrapText="1"/>
    </xf>
    <xf numFmtId="0" fontId="24" fillId="17" borderId="7" xfId="0" applyFont="1" applyFill="1" applyBorder="1" applyAlignment="1">
      <alignment horizontal="center" vertical="center" wrapText="1"/>
    </xf>
    <xf numFmtId="0" fontId="24" fillId="17" borderId="8" xfId="0" applyFont="1" applyFill="1" applyBorder="1" applyAlignment="1">
      <alignment horizontal="center" vertical="center" wrapText="1"/>
    </xf>
    <xf numFmtId="0" fontId="24" fillId="17" borderId="9" xfId="0" applyFont="1" applyFill="1" applyBorder="1" applyAlignment="1">
      <alignment horizontal="center" vertical="center" wrapText="1"/>
    </xf>
    <xf numFmtId="0" fontId="27" fillId="9" borderId="10" xfId="1" applyFont="1" applyFill="1" applyBorder="1" applyAlignment="1">
      <alignment horizontal="center" vertical="center"/>
    </xf>
    <xf numFmtId="0" fontId="27" fillId="9" borderId="11" xfId="1" applyFont="1" applyFill="1" applyBorder="1" applyAlignment="1">
      <alignment horizontal="center" vertical="center"/>
    </xf>
    <xf numFmtId="0" fontId="7" fillId="11" borderId="0" xfId="0" applyFont="1" applyFill="1" applyAlignment="1">
      <alignment vertical="center"/>
    </xf>
    <xf numFmtId="0" fontId="0" fillId="9" borderId="0" xfId="0" applyFill="1" applyAlignment="1">
      <alignment wrapText="1"/>
    </xf>
    <xf numFmtId="0" fontId="3" fillId="8" borderId="0" xfId="0" applyFont="1" applyFill="1" applyAlignment="1" applyProtection="1">
      <alignment horizontal="left" vertical="center"/>
      <protection locked="0"/>
    </xf>
    <xf numFmtId="0" fontId="4" fillId="8" borderId="0" xfId="0" applyFont="1" applyFill="1" applyAlignment="1" applyProtection="1">
      <alignment horizontal="left" vertical="center"/>
      <protection locked="0"/>
    </xf>
    <xf numFmtId="0" fontId="5" fillId="9" borderId="0" xfId="0" applyFont="1" applyFill="1" applyAlignment="1" applyProtection="1">
      <alignment vertical="center" wrapText="1"/>
      <protection locked="0"/>
    </xf>
    <xf numFmtId="0" fontId="6" fillId="10" borderId="0" xfId="0" applyFont="1" applyFill="1" applyAlignment="1" applyProtection="1">
      <alignment horizontal="center" vertical="center" wrapText="1"/>
      <protection locked="0"/>
    </xf>
    <xf numFmtId="0" fontId="13" fillId="11" borderId="0" xfId="0" applyFont="1" applyFill="1" applyAlignment="1" applyProtection="1">
      <alignment horizontal="center" vertical="center" wrapText="1"/>
      <protection locked="0"/>
    </xf>
    <xf numFmtId="0" fontId="22" fillId="11" borderId="0" xfId="0" applyFont="1" applyFill="1" applyAlignment="1" applyProtection="1">
      <alignment horizontal="center" vertical="center" wrapText="1"/>
      <protection locked="0"/>
    </xf>
    <xf numFmtId="0" fontId="18" fillId="10" borderId="0" xfId="0" applyFont="1" applyFill="1" applyAlignment="1" applyProtection="1">
      <alignment horizontal="center" vertical="center" wrapText="1"/>
      <protection locked="0"/>
    </xf>
    <xf numFmtId="0" fontId="19" fillId="18" borderId="0" xfId="0" applyFont="1" applyFill="1" applyAlignment="1" applyProtection="1">
      <alignment horizontal="center" vertical="center" wrapText="1"/>
      <protection locked="0"/>
    </xf>
    <xf numFmtId="0" fontId="20" fillId="11" borderId="0" xfId="0" applyFont="1" applyFill="1" applyAlignment="1" applyProtection="1">
      <alignment horizontal="left" vertical="center" wrapText="1"/>
      <protection locked="0"/>
    </xf>
    <xf numFmtId="0" fontId="6" fillId="10" borderId="0" xfId="0" applyFont="1" applyFill="1" applyAlignment="1" applyProtection="1">
      <alignment horizontal="center" vertical="center" wrapText="1"/>
      <protection locked="0"/>
    </xf>
    <xf numFmtId="0" fontId="7" fillId="11" borderId="0" xfId="0" applyFont="1" applyFill="1" applyAlignment="1" applyProtection="1">
      <alignment vertical="center" wrapText="1"/>
      <protection locked="0"/>
    </xf>
    <xf numFmtId="0" fontId="5" fillId="9" borderId="0" xfId="0" applyFont="1" applyFill="1" applyAlignment="1" applyProtection="1">
      <alignment horizontal="center" vertical="center" wrapText="1"/>
      <protection locked="0"/>
    </xf>
    <xf numFmtId="165" fontId="5" fillId="9" borderId="0" xfId="0" applyNumberFormat="1" applyFont="1" applyFill="1" applyAlignment="1" applyProtection="1">
      <alignment horizontal="center" vertical="center" wrapText="1"/>
      <protection locked="0"/>
    </xf>
    <xf numFmtId="0" fontId="14" fillId="15" borderId="0" xfId="0" applyFont="1" applyFill="1" applyAlignment="1" applyProtection="1">
      <alignment vertical="center" wrapText="1"/>
      <protection locked="0"/>
    </xf>
    <xf numFmtId="0" fontId="15" fillId="14" borderId="0" xfId="0" applyFont="1" applyFill="1" applyAlignment="1" applyProtection="1">
      <alignment vertical="center" wrapText="1"/>
      <protection locked="0"/>
    </xf>
    <xf numFmtId="0" fontId="16" fillId="13" borderId="0" xfId="0" applyFont="1" applyFill="1" applyAlignment="1" applyProtection="1">
      <alignment vertical="center" wrapText="1"/>
      <protection locked="0"/>
    </xf>
    <xf numFmtId="0" fontId="19" fillId="18" borderId="0" xfId="0" applyFont="1" applyFill="1" applyAlignment="1" applyProtection="1">
      <alignment vertical="center" wrapText="1"/>
      <protection locked="0"/>
    </xf>
    <xf numFmtId="0" fontId="6" fillId="10" borderId="0" xfId="0" applyFont="1" applyFill="1" applyAlignment="1" applyProtection="1">
      <alignment horizontal="left" vertical="center" wrapText="1"/>
      <protection locked="0"/>
    </xf>
    <xf numFmtId="0" fontId="12" fillId="11" borderId="0" xfId="0" applyFont="1" applyFill="1" applyAlignment="1" applyProtection="1">
      <alignment horizontal="left" vertical="center" wrapText="1"/>
      <protection locked="0"/>
    </xf>
    <xf numFmtId="0" fontId="12" fillId="11" borderId="0" xfId="0" applyFont="1" applyFill="1" applyAlignment="1" applyProtection="1">
      <alignment horizontal="left" vertical="top" wrapText="1"/>
      <protection locked="0"/>
    </xf>
    <xf numFmtId="0" fontId="5" fillId="11" borderId="0" xfId="0" applyFont="1" applyFill="1" applyAlignment="1" applyProtection="1">
      <alignment vertical="center" wrapText="1"/>
      <protection locked="0"/>
    </xf>
    <xf numFmtId="0" fontId="5" fillId="9" borderId="0" xfId="0" applyFont="1" applyFill="1" applyAlignment="1" applyProtection="1">
      <alignment vertical="center"/>
      <protection locked="0"/>
    </xf>
  </cellXfs>
  <cellStyles count="2">
    <cellStyle name="Hipervínculo" xfId="1" builtinId="8"/>
    <cellStyle name="Normal" xfId="0" builtinId="0"/>
  </cellStyles>
  <dxfs count="5">
    <dxf>
      <font>
        <b/>
        <color rgb="FF006100"/>
      </font>
      <fill>
        <patternFill>
          <bgColor rgb="FFD9EAD3"/>
        </patternFill>
      </fill>
    </dxf>
    <dxf>
      <font>
        <b/>
        <color rgb="FF9C6500"/>
      </font>
      <fill>
        <patternFill>
          <bgColor rgb="FFFFF2CC"/>
        </patternFill>
      </fill>
    </dxf>
    <dxf>
      <font>
        <b/>
        <color rgb="FF9C0006"/>
      </font>
      <fill>
        <patternFill>
          <bgColor rgb="FFF4CCCC"/>
        </patternFill>
      </fill>
    </dxf>
    <dxf>
      <font>
        <b/>
        <color rgb="FF9C0006"/>
      </font>
      <fill>
        <patternFill>
          <bgColor rgb="FFF4CCCC"/>
        </patternFill>
      </fill>
    </dxf>
    <dxf>
      <font>
        <b/>
        <color rgb="FF9C5700"/>
      </font>
      <fill>
        <patternFill>
          <bgColor rgb="FFFCE5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0</xdr:row>
      <xdr:rowOff>0</xdr:rowOff>
    </xdr:from>
    <xdr:to>
      <xdr:col>7</xdr:col>
      <xdr:colOff>1446187</xdr:colOff>
      <xdr:row>1</xdr:row>
      <xdr:rowOff>264795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43F876C-26A5-497C-998C-59BA6F5F74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039600" y="0"/>
          <a:ext cx="2112937" cy="60769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0</xdr:row>
      <xdr:rowOff>0</xdr:rowOff>
    </xdr:from>
    <xdr:to>
      <xdr:col>5</xdr:col>
      <xdr:colOff>2116747</xdr:colOff>
      <xdr:row>1</xdr:row>
      <xdr:rowOff>264795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679A547-4134-4285-A32B-6211D76DDE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553950" y="0"/>
          <a:ext cx="2112937" cy="60769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0</xdr:rowOff>
    </xdr:from>
    <xdr:to>
      <xdr:col>9</xdr:col>
      <xdr:colOff>1446187</xdr:colOff>
      <xdr:row>1</xdr:row>
      <xdr:rowOff>264795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A0A6949-61F7-4545-932E-BC028ED755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753600" y="0"/>
          <a:ext cx="2112937" cy="6076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infoexperiencia.com/sistemas-premium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infoexperiencia.com/sistemas-premium/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https://infoexperiencia.com/sistemas-premiu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5"/>
  <sheetViews>
    <sheetView tabSelected="1" workbookViewId="0">
      <selection activeCell="F12" sqref="F12"/>
    </sheetView>
  </sheetViews>
  <sheetFormatPr baseColWidth="10" defaultColWidth="8.796875" defaultRowHeight="13.8"/>
  <cols>
    <col min="1" max="1" width="16" style="16" customWidth="1"/>
    <col min="2" max="2" width="24" style="16" customWidth="1"/>
    <col min="3" max="3" width="64" style="16" customWidth="1"/>
    <col min="4" max="4" width="4" style="16" customWidth="1"/>
    <col min="5" max="5" width="16" style="16" customWidth="1"/>
    <col min="6" max="6" width="34" style="16" customWidth="1"/>
    <col min="7" max="7" width="8.796875" style="16"/>
    <col min="8" max="8" width="26.8984375" style="16" customWidth="1"/>
    <col min="9" max="9" width="30.69921875" style="16" customWidth="1"/>
    <col min="10" max="16384" width="8.796875" style="16"/>
  </cols>
  <sheetData>
    <row r="1" spans="1:9" ht="27.15" customHeight="1">
      <c r="A1" s="15" t="s">
        <v>0</v>
      </c>
      <c r="B1" s="15"/>
      <c r="C1" s="15"/>
      <c r="D1" s="15"/>
      <c r="E1" s="15"/>
      <c r="F1" s="15"/>
    </row>
    <row r="2" spans="1:9" ht="24" customHeight="1">
      <c r="A2" s="17" t="s">
        <v>1</v>
      </c>
      <c r="B2" s="17"/>
      <c r="C2" s="17"/>
      <c r="D2" s="17"/>
      <c r="E2" s="17"/>
      <c r="F2" s="17"/>
    </row>
    <row r="3" spans="1:9" ht="15" thickBot="1">
      <c r="A3" s="18"/>
      <c r="B3" s="18"/>
      <c r="C3" s="18"/>
      <c r="D3" s="18"/>
      <c r="E3" s="18"/>
      <c r="F3" s="18"/>
    </row>
    <row r="4" spans="1:9" ht="24" customHeight="1">
      <c r="A4" s="19" t="s">
        <v>2</v>
      </c>
      <c r="B4" s="19"/>
      <c r="C4" s="19"/>
      <c r="D4" s="19"/>
      <c r="E4" s="19"/>
      <c r="F4" s="19"/>
      <c r="H4" s="35" t="s">
        <v>244</v>
      </c>
      <c r="I4" s="36"/>
    </row>
    <row r="5" spans="1:9" ht="20.85" customHeight="1">
      <c r="A5" s="20" t="s">
        <v>3</v>
      </c>
      <c r="B5" s="20"/>
      <c r="C5" s="20"/>
      <c r="D5" s="20"/>
      <c r="E5" s="20"/>
      <c r="F5" s="20"/>
      <c r="H5" s="37"/>
      <c r="I5" s="38"/>
    </row>
    <row r="6" spans="1:9" ht="20.85" customHeight="1" thickBot="1">
      <c r="A6" s="20"/>
      <c r="B6" s="20"/>
      <c r="C6" s="20"/>
      <c r="D6" s="20"/>
      <c r="E6" s="20"/>
      <c r="F6" s="20"/>
      <c r="H6" s="39"/>
      <c r="I6" s="40"/>
    </row>
    <row r="7" spans="1:9" ht="17.399999999999999" thickBot="1">
      <c r="A7" s="18"/>
      <c r="B7" s="18"/>
      <c r="C7" s="18"/>
      <c r="D7" s="18"/>
      <c r="E7" s="18"/>
      <c r="F7" s="18"/>
      <c r="H7" s="41" t="s">
        <v>245</v>
      </c>
      <c r="I7" s="42"/>
    </row>
    <row r="8" spans="1:9" ht="24" customHeight="1">
      <c r="A8" s="19" t="s">
        <v>4</v>
      </c>
      <c r="B8" s="19"/>
      <c r="C8" s="19"/>
      <c r="D8" s="19"/>
      <c r="E8" s="19"/>
      <c r="F8" s="19"/>
    </row>
    <row r="9" spans="1:9" ht="33.6" customHeight="1">
      <c r="A9" s="21" t="s">
        <v>5</v>
      </c>
      <c r="B9" s="22" t="s">
        <v>6</v>
      </c>
      <c r="C9" s="23" t="s">
        <v>7</v>
      </c>
      <c r="D9" s="18"/>
      <c r="E9" s="18"/>
      <c r="F9" s="18"/>
    </row>
    <row r="10" spans="1:9" ht="33.6" customHeight="1">
      <c r="A10" s="21" t="s">
        <v>8</v>
      </c>
      <c r="B10" s="22" t="s">
        <v>9</v>
      </c>
      <c r="C10" s="23" t="s">
        <v>10</v>
      </c>
      <c r="D10" s="18"/>
      <c r="E10" s="18"/>
      <c r="F10" s="18"/>
    </row>
    <row r="11" spans="1:9" ht="33.6" customHeight="1">
      <c r="A11" s="21" t="s">
        <v>11</v>
      </c>
      <c r="B11" s="22" t="s">
        <v>12</v>
      </c>
      <c r="C11" s="23" t="s">
        <v>13</v>
      </c>
      <c r="D11" s="18"/>
      <c r="E11" s="18"/>
      <c r="F11" s="18"/>
    </row>
    <row r="12" spans="1:9" ht="33.6" customHeight="1">
      <c r="A12" s="21" t="s">
        <v>14</v>
      </c>
      <c r="B12" s="22" t="s">
        <v>15</v>
      </c>
      <c r="C12" s="23" t="s">
        <v>16</v>
      </c>
      <c r="D12" s="18"/>
      <c r="E12" s="18"/>
      <c r="F12" s="18"/>
    </row>
    <row r="13" spans="1:9" ht="33.6" customHeight="1">
      <c r="A13" s="21" t="s">
        <v>17</v>
      </c>
      <c r="B13" s="22" t="s">
        <v>18</v>
      </c>
      <c r="C13" s="23" t="s">
        <v>19</v>
      </c>
      <c r="D13" s="18"/>
      <c r="E13" s="18"/>
      <c r="F13" s="18"/>
    </row>
    <row r="14" spans="1:9" ht="33.6" customHeight="1">
      <c r="A14" s="21" t="s">
        <v>20</v>
      </c>
      <c r="B14" s="22" t="s">
        <v>21</v>
      </c>
      <c r="C14" s="23" t="s">
        <v>22</v>
      </c>
      <c r="D14" s="18"/>
      <c r="E14" s="18"/>
      <c r="F14" s="18"/>
    </row>
    <row r="15" spans="1:9" ht="33.6" customHeight="1">
      <c r="A15" s="21" t="s">
        <v>23</v>
      </c>
      <c r="B15" s="22" t="s">
        <v>24</v>
      </c>
      <c r="C15" s="23" t="s">
        <v>25</v>
      </c>
      <c r="D15" s="18"/>
      <c r="E15" s="18"/>
      <c r="F15" s="18"/>
    </row>
    <row r="16" spans="1:9" ht="33.6" customHeight="1">
      <c r="A16" s="21" t="s">
        <v>26</v>
      </c>
      <c r="B16" s="22" t="s">
        <v>27</v>
      </c>
      <c r="C16" s="23" t="s">
        <v>28</v>
      </c>
      <c r="D16" s="18"/>
      <c r="E16" s="18"/>
      <c r="F16" s="18"/>
    </row>
    <row r="17" spans="1:6" ht="14.4">
      <c r="A17" s="18"/>
      <c r="B17" s="18"/>
      <c r="C17" s="18"/>
      <c r="D17" s="18"/>
      <c r="E17" s="18"/>
      <c r="F17" s="18"/>
    </row>
    <row r="18" spans="1:6" ht="24" customHeight="1">
      <c r="A18" s="24" t="s">
        <v>29</v>
      </c>
      <c r="B18" s="24"/>
      <c r="C18" s="24"/>
      <c r="D18" s="24"/>
      <c r="E18" s="24"/>
      <c r="F18" s="24"/>
    </row>
    <row r="19" spans="1:6" ht="24" customHeight="1">
      <c r="A19" s="25" t="s">
        <v>30</v>
      </c>
      <c r="B19" s="25" t="s">
        <v>31</v>
      </c>
      <c r="C19" s="25" t="s">
        <v>32</v>
      </c>
      <c r="D19" s="18"/>
      <c r="E19" s="25" t="s">
        <v>33</v>
      </c>
      <c r="F19" s="25" t="s">
        <v>34</v>
      </c>
    </row>
    <row r="20" spans="1:6" ht="43.2">
      <c r="A20" s="26">
        <v>1</v>
      </c>
      <c r="B20" s="23" t="s">
        <v>35</v>
      </c>
      <c r="C20" s="23" t="s">
        <v>36</v>
      </c>
      <c r="D20" s="18"/>
      <c r="E20" s="27" t="s">
        <v>37</v>
      </c>
      <c r="F20" s="27" t="s">
        <v>38</v>
      </c>
    </row>
    <row r="21" spans="1:6" ht="28.8">
      <c r="A21" s="26">
        <v>2</v>
      </c>
      <c r="B21" s="23" t="s">
        <v>39</v>
      </c>
      <c r="C21" s="23" t="s">
        <v>40</v>
      </c>
      <c r="D21" s="18"/>
      <c r="E21" s="28" t="s">
        <v>41</v>
      </c>
      <c r="F21" s="28" t="s">
        <v>42</v>
      </c>
    </row>
    <row r="22" spans="1:6" ht="28.8">
      <c r="A22" s="26">
        <v>3</v>
      </c>
      <c r="B22" s="23" t="s">
        <v>43</v>
      </c>
      <c r="C22" s="23" t="s">
        <v>44</v>
      </c>
      <c r="D22" s="18"/>
      <c r="E22" s="29" t="s">
        <v>45</v>
      </c>
      <c r="F22" s="29" t="s">
        <v>46</v>
      </c>
    </row>
    <row r="23" spans="1:6" ht="14.4">
      <c r="A23" s="18"/>
      <c r="B23" s="18"/>
      <c r="C23" s="18"/>
      <c r="D23" s="18"/>
      <c r="E23" s="18"/>
      <c r="F23" s="18"/>
    </row>
    <row r="24" spans="1:6" ht="24" customHeight="1">
      <c r="A24" s="19" t="s">
        <v>47</v>
      </c>
      <c r="B24" s="19"/>
      <c r="C24" s="19"/>
      <c r="D24" s="19"/>
      <c r="E24" s="19"/>
      <c r="F24" s="19"/>
    </row>
    <row r="25" spans="1:6" ht="27.15" customHeight="1">
      <c r="A25" s="30" t="s">
        <v>48</v>
      </c>
      <c r="B25" s="31" t="s">
        <v>49</v>
      </c>
      <c r="C25" s="31"/>
      <c r="D25" s="31"/>
      <c r="E25" s="31"/>
      <c r="F25" s="31"/>
    </row>
    <row r="26" spans="1:6" ht="27.15" customHeight="1">
      <c r="A26" s="30" t="s">
        <v>48</v>
      </c>
      <c r="B26" s="31" t="s">
        <v>50</v>
      </c>
      <c r="C26" s="31"/>
      <c r="D26" s="31"/>
      <c r="E26" s="31"/>
      <c r="F26" s="31"/>
    </row>
    <row r="27" spans="1:6" ht="27.15" customHeight="1">
      <c r="A27" s="30" t="s">
        <v>48</v>
      </c>
      <c r="B27" s="31" t="s">
        <v>51</v>
      </c>
      <c r="C27" s="31"/>
      <c r="D27" s="31"/>
      <c r="E27" s="31"/>
      <c r="F27" s="31"/>
    </row>
    <row r="28" spans="1:6" ht="27.15" customHeight="1">
      <c r="A28" s="30" t="s">
        <v>48</v>
      </c>
      <c r="B28" s="31" t="s">
        <v>52</v>
      </c>
      <c r="C28" s="31"/>
      <c r="D28" s="31"/>
      <c r="E28" s="31"/>
      <c r="F28" s="31"/>
    </row>
    <row r="29" spans="1:6" ht="27.15" customHeight="1">
      <c r="A29" s="30" t="s">
        <v>48</v>
      </c>
      <c r="B29" s="31" t="s">
        <v>53</v>
      </c>
      <c r="C29" s="31"/>
      <c r="D29" s="31"/>
      <c r="E29" s="31"/>
      <c r="F29" s="31"/>
    </row>
    <row r="31" spans="1:6">
      <c r="A31" s="32" t="s">
        <v>54</v>
      </c>
      <c r="B31" s="32"/>
      <c r="C31" s="32"/>
      <c r="D31" s="32"/>
      <c r="E31" s="32"/>
      <c r="F31" s="32"/>
    </row>
    <row r="32" spans="1:6" ht="33.6" customHeight="1">
      <c r="A32" s="33" t="s">
        <v>55</v>
      </c>
      <c r="B32" s="34" t="s">
        <v>56</v>
      </c>
      <c r="C32" s="34"/>
      <c r="D32" s="34"/>
      <c r="E32" s="34"/>
      <c r="F32" s="34"/>
    </row>
    <row r="33" spans="1:6" ht="33.6" customHeight="1">
      <c r="A33" s="33" t="s">
        <v>57</v>
      </c>
      <c r="B33" s="34" t="s">
        <v>58</v>
      </c>
      <c r="C33" s="34"/>
      <c r="D33" s="34"/>
      <c r="E33" s="34"/>
      <c r="F33" s="34"/>
    </row>
    <row r="34" spans="1:6" ht="33.6" customHeight="1">
      <c r="A34" s="33" t="s">
        <v>59</v>
      </c>
      <c r="B34" s="34" t="s">
        <v>60</v>
      </c>
      <c r="C34" s="34"/>
      <c r="D34" s="34"/>
      <c r="E34" s="34"/>
      <c r="F34" s="34"/>
    </row>
    <row r="35" spans="1:6" ht="33.6" customHeight="1">
      <c r="A35" s="33" t="s">
        <v>61</v>
      </c>
      <c r="B35" s="34" t="s">
        <v>62</v>
      </c>
      <c r="C35" s="34"/>
      <c r="D35" s="34"/>
      <c r="E35" s="34"/>
      <c r="F35" s="34"/>
    </row>
  </sheetData>
  <sheetProtection algorithmName="SHA-512" hashValue="IZKI43C0yRiHTb9ueb4eX/kVa+VxzSxONJdVxWf1mAv3su90P3E3c5sXSDc6Lt/JO9hMv9pRkbsPIyr8R8Fvuw==" saltValue="6tX3AzKzFIEBvzpb6EpKuw==" spinCount="100000" sheet="1" objects="1" scenarios="1" formatCells="0" formatColumns="0" formatRows="0" insertColumns="0" sort="0" autoFilter="0" pivotTables="0"/>
  <mergeCells count="19">
    <mergeCell ref="B34:F34"/>
    <mergeCell ref="B35:F35"/>
    <mergeCell ref="H4:I6"/>
    <mergeCell ref="H7:I7"/>
    <mergeCell ref="B28:F28"/>
    <mergeCell ref="B29:F29"/>
    <mergeCell ref="A31:F31"/>
    <mergeCell ref="B32:F32"/>
    <mergeCell ref="B33:F33"/>
    <mergeCell ref="A18:F18"/>
    <mergeCell ref="A24:F24"/>
    <mergeCell ref="B25:F25"/>
    <mergeCell ref="B26:F26"/>
    <mergeCell ref="B27:F27"/>
    <mergeCell ref="A1:F1"/>
    <mergeCell ref="A2:F2"/>
    <mergeCell ref="A4:F4"/>
    <mergeCell ref="A5:F6"/>
    <mergeCell ref="A8:F8"/>
  </mergeCells>
  <hyperlinks>
    <hyperlink ref="H7" r:id="rId1" xr:uid="{417A3757-F0C3-4237-9AD5-4A46BE00CF12}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3"/>
  <sheetViews>
    <sheetView workbookViewId="0">
      <selection activeCell="G9" sqref="G9"/>
    </sheetView>
  </sheetViews>
  <sheetFormatPr baseColWidth="10" defaultColWidth="8.796875" defaultRowHeight="13.8"/>
  <cols>
    <col min="1" max="1" width="24" style="16" customWidth="1"/>
    <col min="2" max="2" width="46" style="16" customWidth="1"/>
    <col min="3" max="3" width="48" style="16" customWidth="1"/>
    <col min="4" max="4" width="38" style="16" customWidth="1"/>
    <col min="5" max="5" width="8.796875" style="16"/>
    <col min="6" max="6" width="28.8984375" style="16" customWidth="1"/>
    <col min="7" max="7" width="22.3984375" style="16" customWidth="1"/>
    <col min="8" max="16384" width="8.796875" style="16"/>
  </cols>
  <sheetData>
    <row r="1" spans="1:7" ht="27.15" customHeight="1">
      <c r="A1" s="15" t="s">
        <v>63</v>
      </c>
      <c r="B1" s="15"/>
      <c r="C1" s="15"/>
      <c r="D1" s="15"/>
    </row>
    <row r="2" spans="1:7" ht="24" customHeight="1">
      <c r="A2" s="17" t="s">
        <v>64</v>
      </c>
      <c r="B2" s="17"/>
      <c r="C2" s="17"/>
      <c r="D2" s="17"/>
    </row>
    <row r="3" spans="1:7" ht="15" thickBot="1">
      <c r="A3" s="18"/>
      <c r="B3" s="18"/>
      <c r="C3" s="18"/>
      <c r="D3" s="18"/>
    </row>
    <row r="4" spans="1:7" ht="24" customHeight="1">
      <c r="A4" s="25" t="s">
        <v>65</v>
      </c>
      <c r="B4" s="25" t="s">
        <v>66</v>
      </c>
      <c r="C4" s="25" t="s">
        <v>67</v>
      </c>
      <c r="D4" s="25" t="s">
        <v>68</v>
      </c>
      <c r="F4" s="35" t="s">
        <v>244</v>
      </c>
      <c r="G4" s="36"/>
    </row>
    <row r="5" spans="1:7" ht="30.45" customHeight="1">
      <c r="A5" s="43" t="s">
        <v>69</v>
      </c>
      <c r="B5" s="23" t="s">
        <v>70</v>
      </c>
      <c r="C5" s="23" t="s">
        <v>71</v>
      </c>
      <c r="D5" s="23" t="s">
        <v>72</v>
      </c>
      <c r="F5" s="37"/>
      <c r="G5" s="38"/>
    </row>
    <row r="6" spans="1:7" ht="30.45" customHeight="1" thickBot="1">
      <c r="A6" s="43" t="s">
        <v>73</v>
      </c>
      <c r="B6" s="23" t="s">
        <v>74</v>
      </c>
      <c r="C6" s="23" t="s">
        <v>75</v>
      </c>
      <c r="D6" s="23" t="s">
        <v>76</v>
      </c>
      <c r="F6" s="39"/>
      <c r="G6" s="40"/>
    </row>
    <row r="7" spans="1:7" ht="30.45" customHeight="1" thickBot="1">
      <c r="A7" s="43" t="s">
        <v>77</v>
      </c>
      <c r="B7" s="23" t="s">
        <v>78</v>
      </c>
      <c r="C7" s="23" t="s">
        <v>79</v>
      </c>
      <c r="D7" s="23" t="s">
        <v>80</v>
      </c>
      <c r="F7" s="41" t="s">
        <v>245</v>
      </c>
      <c r="G7" s="42"/>
    </row>
    <row r="8" spans="1:7" ht="30.45" customHeight="1">
      <c r="A8" s="43" t="s">
        <v>81</v>
      </c>
      <c r="B8" s="23" t="s">
        <v>82</v>
      </c>
      <c r="C8" s="23" t="s">
        <v>83</v>
      </c>
      <c r="D8" s="23" t="s">
        <v>84</v>
      </c>
    </row>
    <row r="9" spans="1:7" ht="30.45" customHeight="1">
      <c r="A9" s="43" t="s">
        <v>85</v>
      </c>
      <c r="B9" s="23" t="s">
        <v>86</v>
      </c>
      <c r="C9" s="23" t="s">
        <v>87</v>
      </c>
      <c r="D9" s="23" t="s">
        <v>88</v>
      </c>
    </row>
    <row r="10" spans="1:7" ht="30.45" customHeight="1">
      <c r="A10" s="43" t="s">
        <v>89</v>
      </c>
      <c r="B10" s="23" t="s">
        <v>90</v>
      </c>
      <c r="C10" s="23" t="s">
        <v>91</v>
      </c>
      <c r="D10" s="23" t="s">
        <v>92</v>
      </c>
    </row>
    <row r="11" spans="1:7" ht="30.45" customHeight="1">
      <c r="A11" s="43" t="s">
        <v>93</v>
      </c>
      <c r="B11" s="23" t="s">
        <v>94</v>
      </c>
      <c r="C11" s="23" t="s">
        <v>95</v>
      </c>
      <c r="D11" s="23" t="s">
        <v>96</v>
      </c>
    </row>
    <row r="12" spans="1:7" ht="30.45" customHeight="1">
      <c r="A12" s="43" t="s">
        <v>97</v>
      </c>
      <c r="B12" s="23" t="s">
        <v>98</v>
      </c>
      <c r="C12" s="23" t="s">
        <v>99</v>
      </c>
      <c r="D12" s="23" t="s">
        <v>100</v>
      </c>
    </row>
    <row r="13" spans="1:7" ht="30.45" customHeight="1">
      <c r="A13" s="43" t="s">
        <v>101</v>
      </c>
      <c r="B13" s="23" t="s">
        <v>102</v>
      </c>
      <c r="C13" s="23" t="s">
        <v>99</v>
      </c>
      <c r="D13" s="23" t="s">
        <v>103</v>
      </c>
    </row>
    <row r="14" spans="1:7" ht="30.45" customHeight="1">
      <c r="A14" s="43" t="s">
        <v>31</v>
      </c>
      <c r="B14" s="23" t="s">
        <v>104</v>
      </c>
      <c r="C14" s="23" t="s">
        <v>105</v>
      </c>
      <c r="D14" s="23" t="s">
        <v>106</v>
      </c>
    </row>
    <row r="15" spans="1:7" ht="30.45" customHeight="1">
      <c r="A15" s="43" t="s">
        <v>32</v>
      </c>
      <c r="B15" s="23" t="s">
        <v>107</v>
      </c>
      <c r="C15" s="23" t="s">
        <v>105</v>
      </c>
      <c r="D15" s="23" t="s">
        <v>108</v>
      </c>
    </row>
    <row r="16" spans="1:7" ht="30.45" customHeight="1">
      <c r="A16" s="43" t="s">
        <v>33</v>
      </c>
      <c r="B16" s="23" t="s">
        <v>109</v>
      </c>
      <c r="C16" s="23" t="s">
        <v>110</v>
      </c>
      <c r="D16" s="23" t="s">
        <v>111</v>
      </c>
    </row>
    <row r="17" spans="1:4" ht="30.45" customHeight="1">
      <c r="A17" s="43" t="s">
        <v>112</v>
      </c>
      <c r="B17" s="23" t="s">
        <v>113</v>
      </c>
      <c r="C17" s="23" t="s">
        <v>114</v>
      </c>
      <c r="D17" s="23" t="s">
        <v>115</v>
      </c>
    </row>
    <row r="18" spans="1:4" ht="30.45" customHeight="1">
      <c r="A18" s="43" t="s">
        <v>116</v>
      </c>
      <c r="B18" s="23" t="s">
        <v>117</v>
      </c>
      <c r="C18" s="23" t="s">
        <v>118</v>
      </c>
      <c r="D18" s="23" t="s">
        <v>119</v>
      </c>
    </row>
    <row r="19" spans="1:4" ht="30.45" customHeight="1">
      <c r="A19" s="43" t="s">
        <v>120</v>
      </c>
      <c r="B19" s="23" t="s">
        <v>121</v>
      </c>
      <c r="C19" s="23" t="s">
        <v>122</v>
      </c>
      <c r="D19" s="23" t="s">
        <v>123</v>
      </c>
    </row>
    <row r="20" spans="1:4" ht="30.45" customHeight="1">
      <c r="A20" s="43" t="s">
        <v>124</v>
      </c>
      <c r="B20" s="23" t="s">
        <v>125</v>
      </c>
      <c r="C20" s="23" t="s">
        <v>126</v>
      </c>
      <c r="D20" s="23" t="s">
        <v>127</v>
      </c>
    </row>
    <row r="21" spans="1:4" ht="30.45" customHeight="1">
      <c r="A21" s="43" t="s">
        <v>128</v>
      </c>
      <c r="B21" s="23" t="s">
        <v>129</v>
      </c>
      <c r="C21" s="23" t="s">
        <v>130</v>
      </c>
      <c r="D21" s="23" t="s">
        <v>131</v>
      </c>
    </row>
    <row r="22" spans="1:4" ht="30.45" customHeight="1">
      <c r="A22" s="43" t="s">
        <v>132</v>
      </c>
      <c r="B22" s="23" t="s">
        <v>133</v>
      </c>
      <c r="C22" s="23" t="s">
        <v>134</v>
      </c>
      <c r="D22" s="23" t="s">
        <v>135</v>
      </c>
    </row>
    <row r="23" spans="1:4" ht="30.45" customHeight="1">
      <c r="A23" s="43" t="s">
        <v>136</v>
      </c>
      <c r="B23" s="23" t="s">
        <v>137</v>
      </c>
      <c r="C23" s="23" t="s">
        <v>138</v>
      </c>
      <c r="D23" s="23" t="s">
        <v>139</v>
      </c>
    </row>
    <row r="24" spans="1:4" ht="30.45" customHeight="1">
      <c r="A24" s="43" t="s">
        <v>140</v>
      </c>
      <c r="B24" s="23" t="s">
        <v>141</v>
      </c>
      <c r="C24" s="23" t="s">
        <v>142</v>
      </c>
      <c r="D24" s="23" t="s">
        <v>143</v>
      </c>
    </row>
    <row r="25" spans="1:4" ht="30.45" customHeight="1">
      <c r="A25" s="43" t="s">
        <v>144</v>
      </c>
      <c r="B25" s="23" t="s">
        <v>145</v>
      </c>
      <c r="C25" s="23" t="s">
        <v>146</v>
      </c>
      <c r="D25" s="23" t="s">
        <v>147</v>
      </c>
    </row>
    <row r="26" spans="1:4" ht="30.45" customHeight="1">
      <c r="A26" s="43" t="s">
        <v>148</v>
      </c>
      <c r="B26" s="23" t="s">
        <v>149</v>
      </c>
      <c r="C26" s="23" t="s">
        <v>150</v>
      </c>
      <c r="D26" s="23" t="s">
        <v>151</v>
      </c>
    </row>
    <row r="27" spans="1:4" ht="30.45" customHeight="1">
      <c r="A27" s="43" t="s">
        <v>152</v>
      </c>
      <c r="B27" s="23" t="s">
        <v>153</v>
      </c>
      <c r="C27" s="23" t="s">
        <v>154</v>
      </c>
      <c r="D27" s="23" t="s">
        <v>155</v>
      </c>
    </row>
    <row r="28" spans="1:4" ht="33.6" customHeight="1">
      <c r="A28" s="44" t="s">
        <v>55</v>
      </c>
      <c r="B28" s="44" t="s">
        <v>156</v>
      </c>
      <c r="C28" s="44" t="s">
        <v>157</v>
      </c>
      <c r="D28" s="44" t="s">
        <v>158</v>
      </c>
    </row>
    <row r="29" spans="1:4" ht="33.6" customHeight="1">
      <c r="A29" s="44" t="s">
        <v>57</v>
      </c>
      <c r="B29" s="44" t="s">
        <v>159</v>
      </c>
      <c r="C29" s="44" t="s">
        <v>160</v>
      </c>
      <c r="D29" s="44" t="s">
        <v>161</v>
      </c>
    </row>
    <row r="30" spans="1:4" ht="33.6" customHeight="1">
      <c r="A30" s="44" t="s">
        <v>162</v>
      </c>
      <c r="B30" s="44" t="s">
        <v>163</v>
      </c>
      <c r="C30" s="44" t="s">
        <v>164</v>
      </c>
      <c r="D30" s="44" t="s">
        <v>165</v>
      </c>
    </row>
    <row r="31" spans="1:4" ht="33.6" customHeight="1">
      <c r="A31" s="44" t="s">
        <v>166</v>
      </c>
      <c r="B31" s="44" t="s">
        <v>167</v>
      </c>
      <c r="C31" s="44" t="s">
        <v>168</v>
      </c>
      <c r="D31" s="44" t="s">
        <v>169</v>
      </c>
    </row>
    <row r="32" spans="1:4" ht="33.6" customHeight="1">
      <c r="A32" s="44" t="s">
        <v>170</v>
      </c>
      <c r="B32" s="44" t="s">
        <v>171</v>
      </c>
      <c r="C32" s="44" t="s">
        <v>172</v>
      </c>
      <c r="D32" s="44" t="s">
        <v>173</v>
      </c>
    </row>
    <row r="33" spans="1:4" ht="33.6" customHeight="1">
      <c r="A33" s="44" t="s">
        <v>174</v>
      </c>
      <c r="B33" s="44" t="s">
        <v>175</v>
      </c>
      <c r="C33" s="44" t="s">
        <v>176</v>
      </c>
      <c r="D33" s="44" t="s">
        <v>177</v>
      </c>
    </row>
  </sheetData>
  <sheetProtection algorithmName="SHA-512" hashValue="snF3tu7R9Dj9pU+n1Em0bM51TsHCOXLeFToDXjGHw9VFAoOByNYKz9eQgUCfAYiQUuN4Bgk9vszK30x9ovs0Aw==" saltValue="umwwv5U3xzwIMmnqrTF//w==" spinCount="100000" sheet="1" objects="1" scenarios="1" formatCells="0" formatColumns="0" formatRows="0" insertColumns="0" sort="0" autoFilter="0" pivotTables="0"/>
  <mergeCells count="4">
    <mergeCell ref="A1:D1"/>
    <mergeCell ref="A2:D2"/>
    <mergeCell ref="F4:G6"/>
    <mergeCell ref="F7:G7"/>
  </mergeCells>
  <hyperlinks>
    <hyperlink ref="F7" r:id="rId1" xr:uid="{F569DBD2-9A65-4D5A-99D0-D6E34C9CDD92}"/>
  </hyperlinks>
  <pageMargins left="0.7" right="0.7" top="0.75" bottom="0.75" header="0.3" footer="0.3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32"/>
  <sheetViews>
    <sheetView topLeftCell="A17" workbookViewId="0">
      <selection sqref="A1:O31"/>
    </sheetView>
  </sheetViews>
  <sheetFormatPr baseColWidth="10" defaultColWidth="8.796875" defaultRowHeight="13.8"/>
  <cols>
    <col min="1" max="1" width="9" customWidth="1"/>
    <col min="2" max="2" width="14" customWidth="1"/>
    <col min="3" max="5" width="31" customWidth="1"/>
    <col min="6" max="6" width="15" customWidth="1"/>
    <col min="7" max="8" width="10" customWidth="1"/>
    <col min="9" max="10" width="11" customWidth="1"/>
    <col min="11" max="11" width="32" customWidth="1"/>
    <col min="12" max="12" width="20" customWidth="1"/>
    <col min="13" max="13" width="14" customWidth="1"/>
    <col min="14" max="14" width="16" customWidth="1"/>
    <col min="15" max="15" width="30" customWidth="1"/>
  </cols>
  <sheetData>
    <row r="1" spans="1:15" ht="27.15" customHeight="1">
      <c r="A1" s="13" t="s">
        <v>69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</row>
    <row r="2" spans="1:15" ht="24" customHeight="1">
      <c r="A2" s="14" t="s">
        <v>178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</row>
    <row r="3" spans="1:15" ht="14.4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ht="30.45" customHeight="1">
      <c r="A4" s="1" t="s">
        <v>179</v>
      </c>
      <c r="B4" s="1" t="s">
        <v>180</v>
      </c>
      <c r="C4" s="1" t="s">
        <v>181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spans="1:15" ht="14.4">
      <c r="A5" s="5" t="s">
        <v>182</v>
      </c>
      <c r="B5" s="6" t="s">
        <v>183</v>
      </c>
      <c r="C5" s="7" t="s">
        <v>184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</row>
    <row r="6" spans="1:15" ht="14.4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</row>
    <row r="7" spans="1:15" ht="24" customHeight="1">
      <c r="A7" s="10" t="s">
        <v>185</v>
      </c>
      <c r="B7" s="11" t="s">
        <v>77</v>
      </c>
      <c r="C7" s="11" t="s">
        <v>81</v>
      </c>
      <c r="D7" s="11" t="s">
        <v>85</v>
      </c>
      <c r="E7" s="11" t="s">
        <v>89</v>
      </c>
      <c r="F7" s="11" t="s">
        <v>93</v>
      </c>
      <c r="G7" s="11" t="s">
        <v>31</v>
      </c>
      <c r="H7" s="11" t="s">
        <v>32</v>
      </c>
      <c r="I7" s="11" t="s">
        <v>33</v>
      </c>
      <c r="J7" s="11" t="s">
        <v>112</v>
      </c>
      <c r="K7" s="11" t="s">
        <v>116</v>
      </c>
      <c r="L7" s="11" t="s">
        <v>120</v>
      </c>
      <c r="M7" s="11" t="s">
        <v>124</v>
      </c>
      <c r="N7" s="11" t="s">
        <v>128</v>
      </c>
      <c r="O7" s="12" t="s">
        <v>132</v>
      </c>
    </row>
    <row r="8" spans="1:15" ht="33.6" customHeight="1">
      <c r="A8" s="8">
        <v>1</v>
      </c>
      <c r="B8" s="3" t="s">
        <v>186</v>
      </c>
      <c r="C8" s="3" t="s">
        <v>187</v>
      </c>
      <c r="D8" s="3" t="s">
        <v>188</v>
      </c>
      <c r="E8" s="3" t="s">
        <v>189</v>
      </c>
      <c r="F8" s="3" t="s">
        <v>97</v>
      </c>
      <c r="G8" s="3">
        <v>2</v>
      </c>
      <c r="H8" s="3">
        <v>2</v>
      </c>
      <c r="I8" s="4">
        <f t="shared" ref="I8:I32" si="0">IF(COUNTA(B8:H8,K8:O8)=0,"",IF(OR(ISBLANK(B8),ISBLANK(C8),ISBLANK(D8),ISBLANK(E8),ISBLANK(F8),ISBLANK(G8),ISBLANK(H8)),"FALTA INFORMACIÓN",IF(OR(NOT(ISNUMBER(G8)),NOT(ISNUMBER(H8))),"REVISAR",IF(OR(G8&lt;1,G8&gt;3,H8&lt;1,H8&gt;3,G8&lt;&gt;INT(G8),H8&lt;&gt;INT(H8),NOT(OR(B8="Político",B8="Económico",B8="Social",B8="Tecnológico",B8="Ambiental",B8="Legal")),NOT(OR(F8="Oportunidad",F8="Amenaza"))),"REVISAR",G8*H8))))</f>
        <v>4</v>
      </c>
      <c r="J8" s="4" t="str">
        <f t="shared" ref="J8:J32" si="1">IF(COUNTA(B8:H8,K8:O8)=0,"",IF(OR(I8="FALTA INFORMACIÓN",I8="REVISAR"),I8,IF(OR(ISBLANK(K8),ISBLANK(L8),ISBLANK(M8),ISBLANK(N8)),"FALTA INFORMACIÓN",IF(OR(NOT(ISNUMBER(M8)),M8&lt;=0,NOT(OR(N8="Por revisar",N8="En seguimiento",N8="En acción",N8="Completada"))),"REVISAR",IF(I8&gt;=6,"Alta",IF(I8&gt;=3,"Media","Baja"))))))</f>
        <v>Media</v>
      </c>
      <c r="K8" s="3" t="s">
        <v>190</v>
      </c>
      <c r="L8" s="3" t="s">
        <v>191</v>
      </c>
      <c r="M8" s="9">
        <v>46310</v>
      </c>
      <c r="N8" s="3" t="s">
        <v>192</v>
      </c>
      <c r="O8" s="3" t="s">
        <v>193</v>
      </c>
    </row>
    <row r="9" spans="1:15" ht="33.6" customHeight="1">
      <c r="A9" s="8">
        <v>2</v>
      </c>
      <c r="B9" s="3" t="s">
        <v>194</v>
      </c>
      <c r="C9" s="3" t="s">
        <v>195</v>
      </c>
      <c r="D9" s="3" t="s">
        <v>196</v>
      </c>
      <c r="E9" s="3" t="s">
        <v>197</v>
      </c>
      <c r="F9" s="3" t="s">
        <v>101</v>
      </c>
      <c r="G9" s="3">
        <v>3</v>
      </c>
      <c r="H9" s="3">
        <v>3</v>
      </c>
      <c r="I9" s="4">
        <f t="shared" si="0"/>
        <v>9</v>
      </c>
      <c r="J9" s="4" t="str">
        <f t="shared" si="1"/>
        <v>Alta</v>
      </c>
      <c r="K9" s="3" t="s">
        <v>198</v>
      </c>
      <c r="L9" s="3" t="s">
        <v>191</v>
      </c>
      <c r="M9" s="9">
        <v>46290</v>
      </c>
      <c r="N9" s="3" t="s">
        <v>199</v>
      </c>
      <c r="O9" s="3" t="s">
        <v>200</v>
      </c>
    </row>
    <row r="10" spans="1:15" ht="33.6" customHeight="1">
      <c r="A10" s="8">
        <v>3</v>
      </c>
      <c r="B10" s="3" t="s">
        <v>201</v>
      </c>
      <c r="C10" s="3" t="s">
        <v>202</v>
      </c>
      <c r="D10" s="3" t="s">
        <v>203</v>
      </c>
      <c r="E10" s="3" t="s">
        <v>204</v>
      </c>
      <c r="F10" s="3" t="s">
        <v>97</v>
      </c>
      <c r="G10" s="3">
        <v>2</v>
      </c>
      <c r="H10" s="3">
        <v>2</v>
      </c>
      <c r="I10" s="4">
        <f t="shared" si="0"/>
        <v>4</v>
      </c>
      <c r="J10" s="4" t="str">
        <f t="shared" si="1"/>
        <v>Media</v>
      </c>
      <c r="K10" s="3" t="s">
        <v>205</v>
      </c>
      <c r="L10" s="3" t="s">
        <v>206</v>
      </c>
      <c r="M10" s="9">
        <v>46326</v>
      </c>
      <c r="N10" s="3" t="s">
        <v>192</v>
      </c>
      <c r="O10" s="3" t="s">
        <v>207</v>
      </c>
    </row>
    <row r="11" spans="1:15" ht="33.6" customHeight="1">
      <c r="A11" s="8">
        <v>4</v>
      </c>
      <c r="B11" s="3" t="s">
        <v>208</v>
      </c>
      <c r="C11" s="3" t="s">
        <v>209</v>
      </c>
      <c r="D11" s="3" t="s">
        <v>210</v>
      </c>
      <c r="E11" s="3" t="s">
        <v>211</v>
      </c>
      <c r="F11" s="3" t="s">
        <v>97</v>
      </c>
      <c r="G11" s="3">
        <v>3</v>
      </c>
      <c r="H11" s="3">
        <v>2</v>
      </c>
      <c r="I11" s="4">
        <f t="shared" si="0"/>
        <v>6</v>
      </c>
      <c r="J11" s="4" t="str">
        <f t="shared" si="1"/>
        <v>Alta</v>
      </c>
      <c r="K11" s="3" t="s">
        <v>212</v>
      </c>
      <c r="L11" s="3" t="s">
        <v>191</v>
      </c>
      <c r="M11" s="9">
        <v>46305</v>
      </c>
      <c r="N11" s="3" t="s">
        <v>213</v>
      </c>
      <c r="O11" s="3" t="s">
        <v>214</v>
      </c>
    </row>
    <row r="12" spans="1:15" ht="33.6" customHeight="1">
      <c r="A12" s="8">
        <v>5</v>
      </c>
      <c r="B12" s="3" t="s">
        <v>215</v>
      </c>
      <c r="C12" s="3" t="s">
        <v>216</v>
      </c>
      <c r="D12" s="3" t="s">
        <v>217</v>
      </c>
      <c r="E12" s="3" t="s">
        <v>218</v>
      </c>
      <c r="F12" s="3" t="s">
        <v>101</v>
      </c>
      <c r="G12" s="3">
        <v>2</v>
      </c>
      <c r="H12" s="3">
        <v>2</v>
      </c>
      <c r="I12" s="4">
        <f t="shared" si="0"/>
        <v>4</v>
      </c>
      <c r="J12" s="4" t="str">
        <f t="shared" si="1"/>
        <v>Media</v>
      </c>
      <c r="K12" s="3" t="s">
        <v>219</v>
      </c>
      <c r="L12" s="3" t="s">
        <v>220</v>
      </c>
      <c r="M12" s="9">
        <v>46300</v>
      </c>
      <c r="N12" s="3" t="s">
        <v>213</v>
      </c>
      <c r="O12" s="3" t="s">
        <v>221</v>
      </c>
    </row>
    <row r="13" spans="1:15" ht="33.6" customHeight="1">
      <c r="A13" s="8">
        <v>6</v>
      </c>
      <c r="B13" s="3" t="s">
        <v>222</v>
      </c>
      <c r="C13" s="3" t="s">
        <v>223</v>
      </c>
      <c r="D13" s="3" t="s">
        <v>224</v>
      </c>
      <c r="E13" s="3" t="s">
        <v>225</v>
      </c>
      <c r="F13" s="3" t="s">
        <v>101</v>
      </c>
      <c r="G13" s="3">
        <v>3</v>
      </c>
      <c r="H13" s="3">
        <v>2</v>
      </c>
      <c r="I13" s="4">
        <f t="shared" si="0"/>
        <v>6</v>
      </c>
      <c r="J13" s="4" t="str">
        <f t="shared" si="1"/>
        <v>Alta</v>
      </c>
      <c r="K13" s="3" t="s">
        <v>226</v>
      </c>
      <c r="L13" s="3" t="s">
        <v>191</v>
      </c>
      <c r="M13" s="9">
        <v>46341</v>
      </c>
      <c r="N13" s="3" t="s">
        <v>192</v>
      </c>
      <c r="O13" s="3" t="s">
        <v>227</v>
      </c>
    </row>
    <row r="14" spans="1:15" ht="33.6" customHeight="1">
      <c r="A14" s="8">
        <v>7</v>
      </c>
      <c r="B14" s="3"/>
      <c r="C14" s="3"/>
      <c r="D14" s="3"/>
      <c r="E14" s="3"/>
      <c r="F14" s="3"/>
      <c r="G14" s="3"/>
      <c r="H14" s="3"/>
      <c r="I14" s="4" t="str">
        <f t="shared" si="0"/>
        <v/>
      </c>
      <c r="J14" s="4" t="str">
        <f t="shared" si="1"/>
        <v/>
      </c>
      <c r="K14" s="3"/>
      <c r="L14" s="3"/>
      <c r="M14" s="9"/>
      <c r="N14" s="3"/>
      <c r="O14" s="3"/>
    </row>
    <row r="15" spans="1:15" ht="33.6" customHeight="1">
      <c r="A15" s="8">
        <v>8</v>
      </c>
      <c r="B15" s="3"/>
      <c r="C15" s="3"/>
      <c r="D15" s="3"/>
      <c r="E15" s="3"/>
      <c r="F15" s="3"/>
      <c r="G15" s="3"/>
      <c r="H15" s="3"/>
      <c r="I15" s="4" t="str">
        <f t="shared" si="0"/>
        <v/>
      </c>
      <c r="J15" s="4" t="str">
        <f t="shared" si="1"/>
        <v/>
      </c>
      <c r="K15" s="3"/>
      <c r="L15" s="3"/>
      <c r="M15" s="9"/>
      <c r="N15" s="3"/>
      <c r="O15" s="3"/>
    </row>
    <row r="16" spans="1:15" ht="33.6" customHeight="1">
      <c r="A16" s="8">
        <v>9</v>
      </c>
      <c r="B16" s="3"/>
      <c r="C16" s="3"/>
      <c r="D16" s="3"/>
      <c r="E16" s="3"/>
      <c r="F16" s="3"/>
      <c r="G16" s="3"/>
      <c r="H16" s="3"/>
      <c r="I16" s="4" t="str">
        <f t="shared" si="0"/>
        <v/>
      </c>
      <c r="J16" s="4" t="str">
        <f t="shared" si="1"/>
        <v/>
      </c>
      <c r="K16" s="3"/>
      <c r="L16" s="3"/>
      <c r="M16" s="9"/>
      <c r="N16" s="3"/>
      <c r="O16" s="3"/>
    </row>
    <row r="17" spans="1:15" ht="33.6" customHeight="1">
      <c r="A17" s="8">
        <v>10</v>
      </c>
      <c r="B17" s="3"/>
      <c r="C17" s="3"/>
      <c r="D17" s="3"/>
      <c r="E17" s="3"/>
      <c r="F17" s="3"/>
      <c r="G17" s="3"/>
      <c r="H17" s="3"/>
      <c r="I17" s="4" t="str">
        <f t="shared" si="0"/>
        <v/>
      </c>
      <c r="J17" s="4" t="str">
        <f t="shared" si="1"/>
        <v/>
      </c>
      <c r="K17" s="3"/>
      <c r="L17" s="3"/>
      <c r="M17" s="9"/>
      <c r="N17" s="3"/>
      <c r="O17" s="3"/>
    </row>
    <row r="18" spans="1:15" ht="33.6" customHeight="1">
      <c r="A18" s="8">
        <v>11</v>
      </c>
      <c r="B18" s="3"/>
      <c r="C18" s="3"/>
      <c r="D18" s="3"/>
      <c r="E18" s="3"/>
      <c r="F18" s="3"/>
      <c r="G18" s="3"/>
      <c r="H18" s="3"/>
      <c r="I18" s="4" t="str">
        <f t="shared" si="0"/>
        <v/>
      </c>
      <c r="J18" s="4" t="str">
        <f t="shared" si="1"/>
        <v/>
      </c>
      <c r="K18" s="3"/>
      <c r="L18" s="3"/>
      <c r="M18" s="9"/>
      <c r="N18" s="3"/>
      <c r="O18" s="3"/>
    </row>
    <row r="19" spans="1:15" ht="33.6" customHeight="1">
      <c r="A19" s="8">
        <v>12</v>
      </c>
      <c r="B19" s="3"/>
      <c r="C19" s="3"/>
      <c r="D19" s="3"/>
      <c r="E19" s="3"/>
      <c r="F19" s="3"/>
      <c r="G19" s="3"/>
      <c r="H19" s="3"/>
      <c r="I19" s="4" t="str">
        <f t="shared" si="0"/>
        <v/>
      </c>
      <c r="J19" s="4" t="str">
        <f t="shared" si="1"/>
        <v/>
      </c>
      <c r="K19" s="3"/>
      <c r="L19" s="3"/>
      <c r="M19" s="9"/>
      <c r="N19" s="3"/>
      <c r="O19" s="3"/>
    </row>
    <row r="20" spans="1:15" ht="33.6" customHeight="1">
      <c r="A20" s="8">
        <v>13</v>
      </c>
      <c r="B20" s="3"/>
      <c r="C20" s="3"/>
      <c r="D20" s="3"/>
      <c r="E20" s="3"/>
      <c r="F20" s="3"/>
      <c r="G20" s="3"/>
      <c r="H20" s="3"/>
      <c r="I20" s="4" t="str">
        <f t="shared" si="0"/>
        <v/>
      </c>
      <c r="J20" s="4" t="str">
        <f t="shared" si="1"/>
        <v/>
      </c>
      <c r="K20" s="3"/>
      <c r="L20" s="3"/>
      <c r="M20" s="9"/>
      <c r="N20" s="3"/>
      <c r="O20" s="3"/>
    </row>
    <row r="21" spans="1:15" ht="33.6" customHeight="1">
      <c r="A21" s="8">
        <v>14</v>
      </c>
      <c r="B21" s="3"/>
      <c r="C21" s="3"/>
      <c r="D21" s="3"/>
      <c r="E21" s="3"/>
      <c r="F21" s="3"/>
      <c r="G21" s="3"/>
      <c r="H21" s="3"/>
      <c r="I21" s="4" t="str">
        <f t="shared" si="0"/>
        <v/>
      </c>
      <c r="J21" s="4" t="str">
        <f t="shared" si="1"/>
        <v/>
      </c>
      <c r="K21" s="3"/>
      <c r="L21" s="3"/>
      <c r="M21" s="9"/>
      <c r="N21" s="3"/>
      <c r="O21" s="3"/>
    </row>
    <row r="22" spans="1:15" ht="33.6" customHeight="1">
      <c r="A22" s="8">
        <v>15</v>
      </c>
      <c r="B22" s="3"/>
      <c r="C22" s="3"/>
      <c r="D22" s="3"/>
      <c r="E22" s="3"/>
      <c r="F22" s="3"/>
      <c r="G22" s="3"/>
      <c r="H22" s="3"/>
      <c r="I22" s="4" t="str">
        <f t="shared" si="0"/>
        <v/>
      </c>
      <c r="J22" s="4" t="str">
        <f t="shared" si="1"/>
        <v/>
      </c>
      <c r="K22" s="3"/>
      <c r="L22" s="3"/>
      <c r="M22" s="9"/>
      <c r="N22" s="3"/>
      <c r="O22" s="3"/>
    </row>
    <row r="23" spans="1:15" ht="33.6" customHeight="1">
      <c r="A23" s="8">
        <v>16</v>
      </c>
      <c r="B23" s="3"/>
      <c r="C23" s="3"/>
      <c r="D23" s="3"/>
      <c r="E23" s="3"/>
      <c r="F23" s="3"/>
      <c r="G23" s="3"/>
      <c r="H23" s="3"/>
      <c r="I23" s="4" t="str">
        <f t="shared" si="0"/>
        <v/>
      </c>
      <c r="J23" s="4" t="str">
        <f t="shared" si="1"/>
        <v/>
      </c>
      <c r="K23" s="3"/>
      <c r="L23" s="3"/>
      <c r="M23" s="9"/>
      <c r="N23" s="3"/>
      <c r="O23" s="3"/>
    </row>
    <row r="24" spans="1:15" ht="33.6" customHeight="1">
      <c r="A24" s="8">
        <v>17</v>
      </c>
      <c r="B24" s="3"/>
      <c r="C24" s="3"/>
      <c r="D24" s="3"/>
      <c r="E24" s="3"/>
      <c r="F24" s="3"/>
      <c r="G24" s="3"/>
      <c r="H24" s="3"/>
      <c r="I24" s="4" t="str">
        <f t="shared" si="0"/>
        <v/>
      </c>
      <c r="J24" s="4" t="str">
        <f t="shared" si="1"/>
        <v/>
      </c>
      <c r="K24" s="3"/>
      <c r="L24" s="3"/>
      <c r="M24" s="9"/>
      <c r="N24" s="3"/>
      <c r="O24" s="3"/>
    </row>
    <row r="25" spans="1:15" ht="33.6" customHeight="1">
      <c r="A25" s="8">
        <v>18</v>
      </c>
      <c r="B25" s="3"/>
      <c r="C25" s="3"/>
      <c r="D25" s="3"/>
      <c r="E25" s="3"/>
      <c r="F25" s="3"/>
      <c r="G25" s="3"/>
      <c r="H25" s="3"/>
      <c r="I25" s="4" t="str">
        <f t="shared" si="0"/>
        <v/>
      </c>
      <c r="J25" s="4" t="str">
        <f t="shared" si="1"/>
        <v/>
      </c>
      <c r="K25" s="3"/>
      <c r="L25" s="3"/>
      <c r="M25" s="9"/>
      <c r="N25" s="3"/>
      <c r="O25" s="3"/>
    </row>
    <row r="26" spans="1:15" ht="33.6" customHeight="1">
      <c r="A26" s="8">
        <v>19</v>
      </c>
      <c r="B26" s="3"/>
      <c r="C26" s="3"/>
      <c r="D26" s="3"/>
      <c r="E26" s="3"/>
      <c r="F26" s="3"/>
      <c r="G26" s="3"/>
      <c r="H26" s="3"/>
      <c r="I26" s="4" t="str">
        <f t="shared" si="0"/>
        <v/>
      </c>
      <c r="J26" s="4" t="str">
        <f t="shared" si="1"/>
        <v/>
      </c>
      <c r="K26" s="3"/>
      <c r="L26" s="3"/>
      <c r="M26" s="9"/>
      <c r="N26" s="3"/>
      <c r="O26" s="3"/>
    </row>
    <row r="27" spans="1:15" ht="33.6" customHeight="1">
      <c r="A27" s="8">
        <v>20</v>
      </c>
      <c r="B27" s="3"/>
      <c r="C27" s="3"/>
      <c r="D27" s="3"/>
      <c r="E27" s="3"/>
      <c r="F27" s="3"/>
      <c r="G27" s="3"/>
      <c r="H27" s="3"/>
      <c r="I27" s="4" t="str">
        <f t="shared" si="0"/>
        <v/>
      </c>
      <c r="J27" s="4" t="str">
        <f t="shared" si="1"/>
        <v/>
      </c>
      <c r="K27" s="3"/>
      <c r="L27" s="3"/>
      <c r="M27" s="9"/>
      <c r="N27" s="3"/>
      <c r="O27" s="3"/>
    </row>
    <row r="28" spans="1:15" ht="33.6" customHeight="1">
      <c r="A28" s="8">
        <v>21</v>
      </c>
      <c r="B28" s="3"/>
      <c r="C28" s="3"/>
      <c r="D28" s="3"/>
      <c r="E28" s="3"/>
      <c r="F28" s="3"/>
      <c r="G28" s="3"/>
      <c r="H28" s="3"/>
      <c r="I28" s="4" t="str">
        <f t="shared" si="0"/>
        <v/>
      </c>
      <c r="J28" s="4" t="str">
        <f t="shared" si="1"/>
        <v/>
      </c>
      <c r="K28" s="3"/>
      <c r="L28" s="3"/>
      <c r="M28" s="9"/>
      <c r="N28" s="3"/>
      <c r="O28" s="3"/>
    </row>
    <row r="29" spans="1:15" ht="33.6" customHeight="1">
      <c r="A29" s="8">
        <v>22</v>
      </c>
      <c r="B29" s="3"/>
      <c r="C29" s="3"/>
      <c r="D29" s="3"/>
      <c r="E29" s="3"/>
      <c r="F29" s="3"/>
      <c r="G29" s="3"/>
      <c r="H29" s="3"/>
      <c r="I29" s="4" t="str">
        <f t="shared" si="0"/>
        <v/>
      </c>
      <c r="J29" s="4" t="str">
        <f t="shared" si="1"/>
        <v/>
      </c>
      <c r="K29" s="3"/>
      <c r="L29" s="3"/>
      <c r="M29" s="9"/>
      <c r="N29" s="3"/>
      <c r="O29" s="3"/>
    </row>
    <row r="30" spans="1:15" ht="33.6" customHeight="1">
      <c r="A30" s="8">
        <v>23</v>
      </c>
      <c r="B30" s="3"/>
      <c r="C30" s="3"/>
      <c r="D30" s="3"/>
      <c r="E30" s="3"/>
      <c r="F30" s="3"/>
      <c r="G30" s="3"/>
      <c r="H30" s="3"/>
      <c r="I30" s="4" t="str">
        <f t="shared" si="0"/>
        <v/>
      </c>
      <c r="J30" s="4" t="str">
        <f t="shared" si="1"/>
        <v/>
      </c>
      <c r="K30" s="3"/>
      <c r="L30" s="3"/>
      <c r="M30" s="9"/>
      <c r="N30" s="3"/>
      <c r="O30" s="3"/>
    </row>
    <row r="31" spans="1:15" ht="33.6" customHeight="1">
      <c r="A31" s="8">
        <v>24</v>
      </c>
      <c r="B31" s="3"/>
      <c r="C31" s="3"/>
      <c r="D31" s="3"/>
      <c r="E31" s="3"/>
      <c r="F31" s="3"/>
      <c r="G31" s="3"/>
      <c r="H31" s="3"/>
      <c r="I31" s="4" t="str">
        <f t="shared" si="0"/>
        <v/>
      </c>
      <c r="J31" s="4" t="str">
        <f t="shared" si="1"/>
        <v/>
      </c>
      <c r="K31" s="3"/>
      <c r="L31" s="3"/>
      <c r="M31" s="9"/>
      <c r="N31" s="3"/>
      <c r="O31" s="3"/>
    </row>
    <row r="32" spans="1:15" ht="33.6" customHeight="1">
      <c r="A32" s="8">
        <v>25</v>
      </c>
      <c r="B32" s="3"/>
      <c r="C32" s="3"/>
      <c r="D32" s="3"/>
      <c r="E32" s="3"/>
      <c r="F32" s="3"/>
      <c r="G32" s="3"/>
      <c r="H32" s="3"/>
      <c r="I32" s="4" t="str">
        <f t="shared" si="0"/>
        <v/>
      </c>
      <c r="J32" s="4" t="str">
        <f t="shared" si="1"/>
        <v/>
      </c>
      <c r="K32" s="3"/>
      <c r="L32" s="3"/>
      <c r="M32" s="9"/>
      <c r="N32" s="3"/>
      <c r="O32" s="3"/>
    </row>
  </sheetData>
  <mergeCells count="2">
    <mergeCell ref="A1:O1"/>
    <mergeCell ref="A2:O2"/>
  </mergeCells>
  <conditionalFormatting sqref="I8:J32">
    <cfRule type="expression" dxfId="4" priority="8">
      <formula>I8="FALTA INFORMACIÓN"</formula>
    </cfRule>
    <cfRule type="expression" dxfId="3" priority="9">
      <formula>I8="REVISAR"</formula>
    </cfRule>
  </conditionalFormatting>
  <conditionalFormatting sqref="J8:J32">
    <cfRule type="expression" dxfId="2" priority="5">
      <formula>J8="Alta"</formula>
    </cfRule>
    <cfRule type="expression" dxfId="1" priority="6">
      <formula>J8="Media"</formula>
    </cfRule>
    <cfRule type="expression" dxfId="0" priority="7">
      <formula>J8="Baja"</formula>
    </cfRule>
  </conditionalFormatting>
  <dataValidations count="4">
    <dataValidation type="list" allowBlank="1" showErrorMessage="1" errorTitle="Factor no válido" error="Selecciona uno de los seis factores PESTEL." sqref="B8:B32" xr:uid="{00000000-0002-0000-0200-000000000000}">
      <formula1>"Político,Económico,Social,Tecnológico,Ambiental,Legal"</formula1>
    </dataValidation>
    <dataValidation type="list" allowBlank="1" showErrorMessage="1" errorTitle="Tipo no válido" error="Selecciona Oportunidad o Amenaza." sqref="F8:F32" xr:uid="{00000000-0002-0000-0200-000001000000}">
      <formula1>"Oportunidad,Amenaza"</formula1>
    </dataValidation>
    <dataValidation type="list" allowBlank="1" showErrorMessage="1" errorTitle="Puntuación no válida" error="Usa únicamente 1, 2 o 3." sqref="G8:H32" xr:uid="{00000000-0002-0000-0200-000002000000}">
      <formula1>"1,2,3"</formula1>
    </dataValidation>
    <dataValidation type="list" allowBlank="1" showErrorMessage="1" errorTitle="Estado no válido" error="Selecciona un estado de la lista." sqref="N8:N32" xr:uid="{00000000-0002-0000-0200-000003000000}">
      <formula1>"Por revisar,En seguimiento,En acción,Completada"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30"/>
  <sheetViews>
    <sheetView workbookViewId="0">
      <selection activeCell="I20" sqref="I20"/>
    </sheetView>
  </sheetViews>
  <sheetFormatPr baseColWidth="10" defaultColWidth="8.796875" defaultRowHeight="13.8"/>
  <cols>
    <col min="1" max="1" width="20" style="16" customWidth="1"/>
    <col min="2" max="2" width="14" style="16" customWidth="1"/>
    <col min="3" max="3" width="16" style="16" customWidth="1"/>
    <col min="4" max="4" width="18" style="16" customWidth="1"/>
    <col min="5" max="5" width="4" style="16" customWidth="1"/>
    <col min="6" max="6" width="22" style="16" customWidth="1"/>
    <col min="7" max="7" width="16" style="16" customWidth="1"/>
    <col min="8" max="8" width="18" style="16" customWidth="1"/>
    <col min="9" max="9" width="8.796875" style="16"/>
    <col min="10" max="10" width="28.796875" style="16" customWidth="1"/>
    <col min="11" max="11" width="32.296875" style="16" customWidth="1"/>
    <col min="12" max="16384" width="8.796875" style="16"/>
  </cols>
  <sheetData>
    <row r="1" spans="1:11" ht="27.15" customHeight="1">
      <c r="A1" s="45" t="s">
        <v>228</v>
      </c>
      <c r="B1" s="45"/>
      <c r="C1" s="45"/>
      <c r="D1" s="45"/>
      <c r="E1" s="45"/>
      <c r="F1" s="45"/>
      <c r="G1" s="45"/>
      <c r="H1" s="45"/>
    </row>
    <row r="2" spans="1:11" ht="24" customHeight="1">
      <c r="A2" s="46" t="s">
        <v>229</v>
      </c>
      <c r="B2" s="46"/>
      <c r="C2" s="46"/>
      <c r="D2" s="46"/>
      <c r="E2" s="46"/>
      <c r="F2" s="46"/>
      <c r="G2" s="46"/>
      <c r="H2" s="46"/>
    </row>
    <row r="3" spans="1:11" ht="15" thickBot="1">
      <c r="A3" s="47"/>
      <c r="B3" s="47"/>
      <c r="C3" s="47"/>
      <c r="D3" s="47"/>
      <c r="E3" s="47"/>
      <c r="F3" s="47"/>
      <c r="G3" s="47"/>
      <c r="H3" s="47"/>
    </row>
    <row r="4" spans="1:11" ht="24" customHeight="1">
      <c r="A4" s="48" t="s">
        <v>162</v>
      </c>
      <c r="B4" s="48"/>
      <c r="C4" s="48" t="s">
        <v>166</v>
      </c>
      <c r="D4" s="48"/>
      <c r="E4" s="48" t="s">
        <v>230</v>
      </c>
      <c r="F4" s="48"/>
      <c r="G4" s="48" t="s">
        <v>231</v>
      </c>
      <c r="H4" s="48"/>
      <c r="J4" s="35" t="s">
        <v>244</v>
      </c>
      <c r="K4" s="36"/>
    </row>
    <row r="5" spans="1:11" ht="27.15" customHeight="1">
      <c r="A5" s="49">
        <f>COUNTIF('Analisis PESTEL'!J8:J32,"Alta")+COUNTIF('Analisis PESTEL'!J8:J32,"Media")+COUNTIF('Analisis PESTEL'!J8:J32,"Baja")+COUNTIF('Analisis PESTEL'!J8:J32,"FALTA INFORMACIÓN")+COUNTIF('Analisis PESTEL'!J8:J32,"REVISAR")</f>
        <v>6</v>
      </c>
      <c r="B5" s="49"/>
      <c r="C5" s="49">
        <f>COUNTIF('Analisis PESTEL'!J8:J32,"Alta")</f>
        <v>3</v>
      </c>
      <c r="D5" s="49"/>
      <c r="E5" s="49">
        <f>COUNTIFS('Analisis PESTEL'!F8:F32,"Oportunidad",'Analisis PESTEL'!J8:J32,"Alta")+COUNTIFS('Analisis PESTEL'!F8:F32,"Oportunidad",'Analisis PESTEL'!J8:J32,"Media")+COUNTIFS('Analisis PESTEL'!F8:F32,"Oportunidad",'Analisis PESTEL'!J8:J32,"Baja")</f>
        <v>3</v>
      </c>
      <c r="F5" s="49"/>
      <c r="G5" s="49">
        <f>COUNTIFS('Analisis PESTEL'!F8:F32,"Amenaza",'Analisis PESTEL'!J8:J32,"Alta")+COUNTIFS('Analisis PESTEL'!F8:F32,"Amenaza",'Analisis PESTEL'!J8:J32,"Media")+COUNTIFS('Analisis PESTEL'!F8:F32,"Amenaza",'Analisis PESTEL'!J8:J32,"Baja")</f>
        <v>3</v>
      </c>
      <c r="H5" s="49"/>
      <c r="J5" s="37"/>
      <c r="K5" s="38"/>
    </row>
    <row r="6" spans="1:11" ht="22.35" customHeight="1" thickBot="1">
      <c r="A6" s="49"/>
      <c r="B6" s="49"/>
      <c r="C6" s="49"/>
      <c r="D6" s="49"/>
      <c r="E6" s="50"/>
      <c r="F6" s="50"/>
      <c r="G6" s="50"/>
      <c r="H6" s="50"/>
      <c r="J6" s="39"/>
      <c r="K6" s="40"/>
    </row>
    <row r="7" spans="1:11" ht="27.15" customHeight="1" thickBot="1">
      <c r="A7" s="51" t="s">
        <v>232</v>
      </c>
      <c r="B7" s="51"/>
      <c r="C7" s="52">
        <f>COUNTIF('Analisis PESTEL'!J8:J32,"FALTA INFORMACIÓN")+COUNTIF('Analisis PESTEL'!J8:J32,"REVISAR")</f>
        <v>0</v>
      </c>
      <c r="D7" s="52"/>
      <c r="E7" s="53" t="s">
        <v>233</v>
      </c>
      <c r="F7" s="53"/>
      <c r="G7" s="53"/>
      <c r="H7" s="53"/>
      <c r="J7" s="41" t="s">
        <v>245</v>
      </c>
      <c r="K7" s="42"/>
    </row>
    <row r="8" spans="1:11" ht="14.4">
      <c r="A8" s="47"/>
      <c r="B8" s="47"/>
      <c r="C8" s="47"/>
      <c r="D8" s="47"/>
      <c r="E8" s="47"/>
      <c r="F8" s="47"/>
      <c r="G8" s="47"/>
      <c r="H8" s="47"/>
    </row>
    <row r="9" spans="1:11" ht="22.35" customHeight="1">
      <c r="A9" s="48" t="s">
        <v>234</v>
      </c>
      <c r="B9" s="48"/>
      <c r="C9" s="48"/>
      <c r="D9" s="48"/>
      <c r="E9" s="47"/>
      <c r="F9" s="48" t="s">
        <v>235</v>
      </c>
      <c r="G9" s="48"/>
      <c r="H9" s="48"/>
    </row>
    <row r="10" spans="1:11" ht="22.35" customHeight="1">
      <c r="A10" s="54" t="s">
        <v>77</v>
      </c>
      <c r="B10" s="54" t="s">
        <v>236</v>
      </c>
      <c r="C10" s="54" t="s">
        <v>166</v>
      </c>
      <c r="D10" s="54" t="s">
        <v>170</v>
      </c>
      <c r="E10" s="47"/>
      <c r="F10" s="54" t="s">
        <v>112</v>
      </c>
      <c r="G10" s="54" t="s">
        <v>237</v>
      </c>
      <c r="H10" s="47"/>
    </row>
    <row r="11" spans="1:11" ht="14.4">
      <c r="A11" s="55" t="s">
        <v>186</v>
      </c>
      <c r="B11" s="56">
        <f>COUNTIF('Analisis PESTEL'!$B$8:$B$32,A11)</f>
        <v>1</v>
      </c>
      <c r="C11" s="56">
        <f>COUNTIFS('Analisis PESTEL'!$B$8:$B$32,A11,'Analisis PESTEL'!$J$8:$J$32,"Alta")</f>
        <v>0</v>
      </c>
      <c r="D11" s="57">
        <f>IF(COUNTIFS('Analisis PESTEL'!$B$8:$B$32,A11,'Analisis PESTEL'!$I$8:$I$32,"&gt;=1",'Analisis PESTEL'!$I$8:$I$32,"&lt;=9")=0,0,SUMIF('Analisis PESTEL'!$B$8:$B$32,A11,'Analisis PESTEL'!$I$8:$I$32)/COUNTIFS('Analisis PESTEL'!$B$8:$B$32,A11,'Analisis PESTEL'!$I$8:$I$32,"&gt;=1",'Analisis PESTEL'!$I$8:$I$32,"&lt;=9"))</f>
        <v>4</v>
      </c>
      <c r="E11" s="47"/>
      <c r="F11" s="58" t="s">
        <v>238</v>
      </c>
      <c r="G11" s="58">
        <f>COUNTIF('Analisis PESTEL'!J8:J32,"Alta")</f>
        <v>3</v>
      </c>
      <c r="H11" s="47"/>
    </row>
    <row r="12" spans="1:11" ht="14.4">
      <c r="A12" s="55" t="s">
        <v>194</v>
      </c>
      <c r="B12" s="56">
        <f>COUNTIF('Analisis PESTEL'!$B$8:$B$32,A12)</f>
        <v>1</v>
      </c>
      <c r="C12" s="56">
        <f>COUNTIFS('Analisis PESTEL'!$B$8:$B$32,A12,'Analisis PESTEL'!$J$8:$J$32,"Alta")</f>
        <v>1</v>
      </c>
      <c r="D12" s="57">
        <f>IF(COUNTIFS('Analisis PESTEL'!$B$8:$B$32,A12,'Analisis PESTEL'!$I$8:$I$32,"&gt;=1",'Analisis PESTEL'!$I$8:$I$32,"&lt;=9")=0,0,SUMIF('Analisis PESTEL'!$B$8:$B$32,A12,'Analisis PESTEL'!$I$8:$I$32)/COUNTIFS('Analisis PESTEL'!$B$8:$B$32,A12,'Analisis PESTEL'!$I$8:$I$32,"&gt;=1",'Analisis PESTEL'!$I$8:$I$32,"&lt;=9"))</f>
        <v>9</v>
      </c>
      <c r="E12" s="47"/>
      <c r="F12" s="59" t="s">
        <v>239</v>
      </c>
      <c r="G12" s="59">
        <f>COUNTIF('Analisis PESTEL'!J8:J32,"Media")</f>
        <v>3</v>
      </c>
      <c r="H12" s="47"/>
    </row>
    <row r="13" spans="1:11" ht="14.4">
      <c r="A13" s="55" t="s">
        <v>201</v>
      </c>
      <c r="B13" s="56">
        <f>COUNTIF('Analisis PESTEL'!$B$8:$B$32,A13)</f>
        <v>1</v>
      </c>
      <c r="C13" s="56">
        <f>COUNTIFS('Analisis PESTEL'!$B$8:$B$32,A13,'Analisis PESTEL'!$J$8:$J$32,"Alta")</f>
        <v>0</v>
      </c>
      <c r="D13" s="57">
        <f>IF(COUNTIFS('Analisis PESTEL'!$B$8:$B$32,A13,'Analisis PESTEL'!$I$8:$I$32,"&gt;=1",'Analisis PESTEL'!$I$8:$I$32,"&lt;=9")=0,0,SUMIF('Analisis PESTEL'!$B$8:$B$32,A13,'Analisis PESTEL'!$I$8:$I$32)/COUNTIFS('Analisis PESTEL'!$B$8:$B$32,A13,'Analisis PESTEL'!$I$8:$I$32,"&gt;=1",'Analisis PESTEL'!$I$8:$I$32,"&lt;=9"))</f>
        <v>4</v>
      </c>
      <c r="E13" s="47"/>
      <c r="F13" s="60" t="s">
        <v>240</v>
      </c>
      <c r="G13" s="60">
        <f>COUNTIF('Analisis PESTEL'!J8:J32,"Baja")</f>
        <v>0</v>
      </c>
      <c r="H13" s="47"/>
    </row>
    <row r="14" spans="1:11" ht="14.4">
      <c r="A14" s="55" t="s">
        <v>208</v>
      </c>
      <c r="B14" s="56">
        <f>COUNTIF('Analisis PESTEL'!$B$8:$B$32,A14)</f>
        <v>1</v>
      </c>
      <c r="C14" s="56">
        <f>COUNTIFS('Analisis PESTEL'!$B$8:$B$32,A14,'Analisis PESTEL'!$J$8:$J$32,"Alta")</f>
        <v>1</v>
      </c>
      <c r="D14" s="57">
        <f>IF(COUNTIFS('Analisis PESTEL'!$B$8:$B$32,A14,'Analisis PESTEL'!$I$8:$I$32,"&gt;=1",'Analisis PESTEL'!$I$8:$I$32,"&lt;=9")=0,0,SUMIF('Analisis PESTEL'!$B$8:$B$32,A14,'Analisis PESTEL'!$I$8:$I$32)/COUNTIFS('Analisis PESTEL'!$B$8:$B$32,A14,'Analisis PESTEL'!$I$8:$I$32,"&gt;=1",'Analisis PESTEL'!$I$8:$I$32,"&lt;=9"))</f>
        <v>6</v>
      </c>
      <c r="E14" s="47"/>
      <c r="F14" s="61" t="s">
        <v>241</v>
      </c>
      <c r="G14" s="61">
        <f>COUNTIF('Analisis PESTEL'!J8:J32,"FALTA INFORMACIÓN")+COUNTIF('Analisis PESTEL'!J8:J32,"REVISAR")</f>
        <v>0</v>
      </c>
      <c r="H14" s="47"/>
    </row>
    <row r="15" spans="1:11" ht="14.4">
      <c r="A15" s="55" t="s">
        <v>215</v>
      </c>
      <c r="B15" s="56">
        <f>COUNTIF('Analisis PESTEL'!$B$8:$B$32,A15)</f>
        <v>1</v>
      </c>
      <c r="C15" s="56">
        <f>COUNTIFS('Analisis PESTEL'!$B$8:$B$32,A15,'Analisis PESTEL'!$J$8:$J$32,"Alta")</f>
        <v>0</v>
      </c>
      <c r="D15" s="57">
        <f>IF(COUNTIFS('Analisis PESTEL'!$B$8:$B$32,A15,'Analisis PESTEL'!$I$8:$I$32,"&gt;=1",'Analisis PESTEL'!$I$8:$I$32,"&lt;=9")=0,0,SUMIF('Analisis PESTEL'!$B$8:$B$32,A15,'Analisis PESTEL'!$I$8:$I$32)/COUNTIFS('Analisis PESTEL'!$B$8:$B$32,A15,'Analisis PESTEL'!$I$8:$I$32,"&gt;=1",'Analisis PESTEL'!$I$8:$I$32,"&lt;=9"))</f>
        <v>4</v>
      </c>
      <c r="E15" s="47"/>
      <c r="F15" s="47"/>
      <c r="G15" s="47"/>
      <c r="H15" s="47"/>
    </row>
    <row r="16" spans="1:11" ht="14.4">
      <c r="A16" s="55" t="s">
        <v>222</v>
      </c>
      <c r="B16" s="56">
        <f>COUNTIF('Analisis PESTEL'!$B$8:$B$32,A16)</f>
        <v>1</v>
      </c>
      <c r="C16" s="56">
        <f>COUNTIFS('Analisis PESTEL'!$B$8:$B$32,A16,'Analisis PESTEL'!$J$8:$J$32,"Alta")</f>
        <v>1</v>
      </c>
      <c r="D16" s="57">
        <f>IF(COUNTIFS('Analisis PESTEL'!$B$8:$B$32,A16,'Analisis PESTEL'!$I$8:$I$32,"&gt;=1",'Analisis PESTEL'!$I$8:$I$32,"&lt;=9")=0,0,SUMIF('Analisis PESTEL'!$B$8:$B$32,A16,'Analisis PESTEL'!$I$8:$I$32)/COUNTIFS('Analisis PESTEL'!$B$8:$B$32,A16,'Analisis PESTEL'!$I$8:$I$32,"&gt;=1",'Analisis PESTEL'!$I$8:$I$32,"&lt;=9"))</f>
        <v>6</v>
      </c>
      <c r="E16" s="47"/>
      <c r="F16" s="47"/>
      <c r="G16" s="47"/>
      <c r="H16" s="47"/>
    </row>
    <row r="17" spans="1:8" ht="14.4">
      <c r="A17" s="47"/>
      <c r="B17" s="47"/>
      <c r="C17" s="47"/>
      <c r="D17" s="47"/>
      <c r="E17" s="47"/>
      <c r="F17" s="47"/>
      <c r="G17" s="47"/>
      <c r="H17" s="47"/>
    </row>
    <row r="18" spans="1:8" ht="14.4">
      <c r="A18" s="47"/>
      <c r="B18" s="47"/>
      <c r="C18" s="47"/>
      <c r="D18" s="47"/>
      <c r="E18" s="47"/>
      <c r="F18" s="47"/>
      <c r="G18" s="47"/>
      <c r="H18" s="47"/>
    </row>
    <row r="19" spans="1:8" ht="24" customHeight="1">
      <c r="A19" s="62" t="s">
        <v>242</v>
      </c>
      <c r="B19" s="62"/>
      <c r="C19" s="62"/>
      <c r="D19" s="62"/>
      <c r="E19" s="62"/>
      <c r="F19" s="62"/>
      <c r="G19" s="62"/>
      <c r="H19" s="62"/>
    </row>
    <row r="20" spans="1:8" ht="57.6" customHeight="1">
      <c r="A20" s="63" t="s">
        <v>243</v>
      </c>
      <c r="B20" s="63"/>
      <c r="C20" s="63"/>
      <c r="D20" s="63"/>
      <c r="E20" s="63"/>
      <c r="F20" s="63"/>
      <c r="G20" s="63"/>
      <c r="H20" s="63"/>
    </row>
    <row r="21" spans="1:8" ht="20.85" customHeight="1">
      <c r="A21" s="64"/>
      <c r="B21" s="64"/>
      <c r="C21" s="64"/>
      <c r="D21" s="64"/>
      <c r="E21" s="65"/>
      <c r="F21" s="65"/>
      <c r="G21" s="65"/>
      <c r="H21" s="65"/>
    </row>
    <row r="22" spans="1:8" ht="20.85" customHeight="1">
      <c r="A22" s="64"/>
      <c r="B22" s="64"/>
      <c r="C22" s="64"/>
      <c r="D22" s="64"/>
      <c r="E22" s="65"/>
      <c r="F22" s="65"/>
      <c r="G22" s="65"/>
      <c r="H22" s="65"/>
    </row>
    <row r="23" spans="1:8" ht="20.85" customHeight="1">
      <c r="A23" s="64"/>
      <c r="B23" s="64"/>
      <c r="C23" s="64"/>
      <c r="D23" s="64"/>
      <c r="E23" s="65"/>
      <c r="F23" s="65"/>
      <c r="G23" s="65"/>
      <c r="H23" s="65"/>
    </row>
    <row r="24" spans="1:8" ht="20.85" customHeight="1">
      <c r="A24" s="64"/>
      <c r="B24" s="64"/>
      <c r="C24" s="64"/>
      <c r="D24" s="64"/>
      <c r="E24" s="66"/>
      <c r="F24" s="66"/>
      <c r="G24" s="66"/>
      <c r="H24" s="66"/>
    </row>
    <row r="25" spans="1:8" ht="14.4">
      <c r="A25" s="18"/>
      <c r="B25" s="18"/>
      <c r="C25" s="18"/>
      <c r="D25" s="18"/>
      <c r="E25" s="18"/>
      <c r="F25" s="18"/>
      <c r="G25" s="18"/>
      <c r="H25" s="18"/>
    </row>
    <row r="26" spans="1:8" ht="14.4">
      <c r="A26" s="18"/>
      <c r="B26" s="18"/>
      <c r="C26" s="18"/>
      <c r="D26" s="18"/>
      <c r="E26" s="18"/>
      <c r="F26" s="18"/>
      <c r="G26" s="18"/>
      <c r="H26" s="18"/>
    </row>
    <row r="27" spans="1:8" ht="14.4">
      <c r="A27" s="18"/>
      <c r="B27" s="18"/>
      <c r="C27" s="18"/>
      <c r="D27" s="18"/>
      <c r="E27" s="18"/>
      <c r="F27" s="18"/>
      <c r="G27" s="18"/>
      <c r="H27" s="18"/>
    </row>
    <row r="28" spans="1:8" ht="14.4">
      <c r="A28" s="18"/>
      <c r="B28" s="18"/>
      <c r="C28" s="18"/>
      <c r="D28" s="18"/>
      <c r="E28" s="18"/>
      <c r="F28" s="18"/>
      <c r="G28" s="18"/>
      <c r="H28" s="18"/>
    </row>
    <row r="29" spans="1:8" ht="14.4">
      <c r="A29" s="18"/>
      <c r="B29" s="18"/>
      <c r="C29" s="18"/>
      <c r="D29" s="18"/>
      <c r="E29" s="18"/>
      <c r="F29" s="18"/>
      <c r="G29" s="18"/>
      <c r="H29" s="18"/>
    </row>
    <row r="30" spans="1:8" ht="14.4">
      <c r="A30" s="18"/>
      <c r="B30" s="18"/>
      <c r="C30" s="18"/>
      <c r="D30" s="18"/>
      <c r="E30" s="18"/>
      <c r="F30" s="18"/>
      <c r="G30" s="18"/>
      <c r="H30" s="18"/>
    </row>
  </sheetData>
  <sheetProtection algorithmName="SHA-512" hashValue="eeqD5ayX0v1W2sljCG0jrMv/etyggN/cjpSk5GOALbfIP+WHSVaHxWaUXXeqpfw/Tz5XATxgp4Hirzh6/YUE9Q==" saltValue="KA/7bK5ACShpMrhBni4ASw==" spinCount="100000" sheet="1" objects="1" scenarios="1" formatCells="0" formatColumns="0" formatRows="0" insertColumns="0" sort="0" autoFilter="0" pivotTables="0"/>
  <mergeCells count="19">
    <mergeCell ref="J4:K6"/>
    <mergeCell ref="J7:K7"/>
    <mergeCell ref="A1:H1"/>
    <mergeCell ref="A2:H2"/>
    <mergeCell ref="A19:H19"/>
    <mergeCell ref="A20:H20"/>
    <mergeCell ref="E5:F6"/>
    <mergeCell ref="G5:H6"/>
    <mergeCell ref="A9:D9"/>
    <mergeCell ref="F9:H9"/>
    <mergeCell ref="A7:B7"/>
    <mergeCell ref="C7:D7"/>
    <mergeCell ref="E7:H7"/>
    <mergeCell ref="A4:B4"/>
    <mergeCell ref="C4:D4"/>
    <mergeCell ref="E4:F4"/>
    <mergeCell ref="G4:H4"/>
    <mergeCell ref="A5:B6"/>
    <mergeCell ref="C5:D6"/>
  </mergeCells>
  <hyperlinks>
    <hyperlink ref="J7" r:id="rId1" xr:uid="{B1BE46C5-A1D6-4ECF-91DB-260D96E96EC0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Instrucciones</vt:lpstr>
      <vt:lpstr>Glosario</vt:lpstr>
      <vt:lpstr>Analisis PESTEL</vt:lpstr>
      <vt:lpstr>Resumen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Jairo Gelvez</cp:lastModifiedBy>
  <dcterms:modified xsi:type="dcterms:W3CDTF">2026-09-13T15:53:21Z</dcterms:modified>
</cp:coreProperties>
</file>