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C6D9EDF-C738-4737-9A47-1446D4449B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Diagnóstico SCOR" sheetId="3" r:id="rId3"/>
    <sheet name="4_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4" l="1"/>
  <c r="E16" i="4"/>
  <c r="B16" i="4"/>
  <c r="E15" i="4"/>
  <c r="B15" i="4"/>
  <c r="E14" i="4"/>
  <c r="B14" i="4"/>
  <c r="E13" i="4"/>
  <c r="B13" i="4"/>
  <c r="H12" i="4"/>
  <c r="E12" i="4"/>
  <c r="B12" i="4"/>
  <c r="H11" i="4"/>
  <c r="E11" i="4"/>
  <c r="B11" i="4"/>
  <c r="H10" i="4"/>
  <c r="E10" i="4"/>
  <c r="B10" i="4"/>
  <c r="I6" i="4"/>
  <c r="G6" i="4"/>
  <c r="E6" i="4"/>
  <c r="C6" i="4"/>
  <c r="A6" i="4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48" i="3"/>
  <c r="K48" i="3"/>
  <c r="L47" i="3"/>
  <c r="K47" i="3"/>
  <c r="L46" i="3"/>
  <c r="K46" i="3"/>
  <c r="L45" i="3"/>
  <c r="K45" i="3"/>
  <c r="L44" i="3"/>
  <c r="K44" i="3"/>
  <c r="L43" i="3"/>
  <c r="K43" i="3"/>
  <c r="L42" i="3"/>
  <c r="K42" i="3"/>
  <c r="L41" i="3"/>
  <c r="K41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K15" i="3"/>
  <c r="L15" i="3" s="1"/>
  <c r="L14" i="3"/>
  <c r="K14" i="3"/>
  <c r="K13" i="3"/>
  <c r="L13" i="3" s="1"/>
  <c r="K12" i="3"/>
  <c r="L12" i="3" s="1"/>
  <c r="K11" i="3"/>
  <c r="L11" i="3" s="1"/>
  <c r="K10" i="3"/>
  <c r="L10" i="3" s="1"/>
  <c r="K9" i="3"/>
  <c r="L9" i="3" s="1"/>
  <c r="A8" i="4" s="1"/>
</calcChain>
</file>

<file path=xl/sharedStrings.xml><?xml version="1.0" encoding="utf-8"?>
<sst xmlns="http://schemas.openxmlformats.org/spreadsheetml/2006/main" count="338" uniqueCount="239">
  <si>
    <t>PLANTILLA DE DIAGNÓSTICO SCOR</t>
  </si>
  <si>
    <t>Nivel básico–intermedio | Diseñada para pasar de un problema operativo a una acción de mejora</t>
  </si>
  <si>
    <t>¿Para qué sirve esta plantilla?</t>
  </si>
  <si>
    <t>Permite registrar un problema de la cadena de suministro, asociarlo con un proceso SCOR y un atributo de desempeño, definir un indicador, comparar el resultado actual con una meta, calcular la brecha a cerrar y documentar una causa, una acción, un responsable y una fecha de revisión.</t>
  </si>
  <si>
    <t>Cómo usarla en 7 pasos</t>
  </si>
  <si>
    <t>Paso</t>
  </si>
  <si>
    <t>Qué hacer</t>
  </si>
  <si>
    <t>Ejemplo</t>
  </si>
  <si>
    <t>1</t>
  </si>
  <si>
    <t>Define un problema observable y específico.</t>
  </si>
  <si>
    <t>18% de los pedidos se entrega después de la fecha prometida.</t>
  </si>
  <si>
    <t>2</t>
  </si>
  <si>
    <t>Selecciona el proceso SCOR donde se manifiesta inicialmente.</t>
  </si>
  <si>
    <t>Fulfill.</t>
  </si>
  <si>
    <t>3</t>
  </si>
  <si>
    <t>Selecciona el atributo de desempeño afectado.</t>
  </si>
  <si>
    <t>Reliability / Confiabilidad.</t>
  </si>
  <si>
    <t>4</t>
  </si>
  <si>
    <t>Define un indicador y señala si un valor mayor o menor es mejor.</t>
  </si>
  <si>
    <t>% de entregas a tiempo / Mayor es mejor.</t>
  </si>
  <si>
    <t>5</t>
  </si>
  <si>
    <t>Registra el resultado actual, la meta y la unidad.</t>
  </si>
  <si>
    <t>82 actual, 95 meta, unidad %.</t>
  </si>
  <si>
    <t>6</t>
  </si>
  <si>
    <t>Documenta una causa probable y una acción de mejora.</t>
  </si>
  <si>
    <t>Retraso del proveedor / medir lead time y ajustar reposición.</t>
  </si>
  <si>
    <t>7</t>
  </si>
  <si>
    <t>Asigna responsable, fecha de revisión y estado de la acción.</t>
  </si>
  <si>
    <t>Encargado de compras / fecha definida / En proceso.</t>
  </si>
  <si>
    <t>Antes de usar tus propios datos</t>
  </si>
  <si>
    <t>La hoja “3_Diagnóstico SCOR” incluye un ejemplo ficticio de un ecommerce de kits empresariales. Sustituye los datos de ejemplo únicamente en las celdas azul claro. Las celdas grises son de control: la columna A contiene IDs preasignados y las columnas K y L calculan la brecha y el estado de la meta. No borres ni pegues información sobre A, K o L. La plantilla admite hasta 50 registros.</t>
  </si>
  <si>
    <t>Reglas de captura</t>
  </si>
  <si>
    <t>• Usa una fila por cada problema o brecha que quieras gestionar.</t>
  </si>
  <si>
    <t>• Captura datos solo en celdas azul claro. No edites las columnas grises A, K y L.</t>
  </si>
  <si>
    <t>• Resultado actual y Meta deben ser números y utilizar la misma unidad.</t>
  </si>
  <si>
    <t>• En Sentido KPI selecciona “Mayor es mejor” o “Menor es mejor”.</t>
  </si>
  <si>
    <t>• Brecha a cerrar muestra cuánto falta para cumplir la meta; si ya se cumple, muestra 0.</t>
  </si>
  <si>
    <t>• Estado meta puede mostrar Cumple, Brecha, FALTA INFORMACIÓN o REVISAR.</t>
  </si>
  <si>
    <t>Cómo leer la hoja 4_Resumen</t>
  </si>
  <si>
    <t>El resumen cuenta registros por proceso SCOR, atributo y estado de la acción. También muestra revisiones vencidas. Es una vista de seguimiento, no un ranking de severidad: un problema crítico y uno menor cuentan como un registro cada uno. Para priorizar, revisa el impacto real de cada problema en ventas, costos, margen, servicio e inventario.</t>
  </si>
  <si>
    <t>Alertas: FALTA INFORMACIÓN = faltan datos mínimos para interpretar el registro. REVISAR = existe un valor, fecha u opción no reconocida para calcular con seguridad. La plantilla valida consistencia básica, pero no puede decidir si un valor numérico es razonable para tu KPI; por ejemplo, un valor negativo puede ser válido para algunos indicadores y absurdo para otros.</t>
  </si>
  <si>
    <t>Referencias</t>
  </si>
  <si>
    <t>Entrada relacionada:</t>
  </si>
  <si>
    <t>https://infoexperiencia.com/modelo-scor/</t>
  </si>
  <si>
    <t>Hub de inventario y logística:</t>
  </si>
  <si>
    <t>https://infoexperiencia.com/procesos/inventario-logistica/</t>
  </si>
  <si>
    <t>Fuente oficial SCOR:</t>
  </si>
  <si>
    <t>https://learn.ascm.org/s/standards</t>
  </si>
  <si>
    <t>GLOSARIO DE LA PLANTILLA</t>
  </si>
  <si>
    <t>Definiciones breves de todos los términos utilizados en el archivo</t>
  </si>
  <si>
    <t>Término</t>
  </si>
  <si>
    <t>Definición práctica</t>
  </si>
  <si>
    <t>Cómo se usa en la plantilla</t>
  </si>
  <si>
    <t>Tipo</t>
  </si>
  <si>
    <t>Modelo SCOR</t>
  </si>
  <si>
    <t>Marco de referencia para analizar procesos y desempeño de la cadena de suministro.</t>
  </si>
  <si>
    <t>Ayuda a clasificar dónde se manifiesta un problema y cómo medirlo.</t>
  </si>
  <si>
    <t>Concepto</t>
  </si>
  <si>
    <t>Diagnóstico</t>
  </si>
  <si>
    <t>Análisis estructurado de una situación para identificar brechas, causas y acciones.</t>
  </si>
  <si>
    <t>Cada fila representa un diagnóstico concreto.</t>
  </si>
  <si>
    <t>Proceso SCOR</t>
  </si>
  <si>
    <t>Categoría del modelo que agrupa actividades relacionadas dentro de la cadena.</t>
  </si>
  <si>
    <t>Se selecciona uno de los siete procesos actuales.</t>
  </si>
  <si>
    <t>Campo</t>
  </si>
  <si>
    <t>Orchestrate</t>
  </si>
  <si>
    <t>Coordina estrategia, reglas, riesgos, datos, tecnología y gestión del desempeño.</t>
  </si>
  <si>
    <t>Úsalo cuando la brecha esté en coordinación, gobierno o seguimiento.</t>
  </si>
  <si>
    <t>Plan</t>
  </si>
  <si>
    <t>Organiza cómo responder a necesidades esperadas usando recursos y capacidades.</t>
  </si>
  <si>
    <t>Úsalo para problemas de previsión, inventario, capacidad o reposición.</t>
  </si>
  <si>
    <t>Order</t>
  </si>
  <si>
    <t>Gestiona la solicitud del cliente y el compromiso para atenderla.</t>
  </si>
  <si>
    <t>Úsalo para errores de registro, validación o confirmación del pedido.</t>
  </si>
  <si>
    <t>Source</t>
  </si>
  <si>
    <t>Gestiona abastecimiento, proveedores, recepción y disponibilidad de insumos o productos.</t>
  </si>
  <si>
    <t>Úsalo cuando el problema esté relacionado con proveedores o abastecimiento.</t>
  </si>
  <si>
    <t>Transform</t>
  </si>
  <si>
    <t>Convierte recursos en productos o servicios.</t>
  </si>
  <si>
    <t>Úsalo en producción, preparación, ensamblaje, configuración o transformación.</t>
  </si>
  <si>
    <t>Fulfill</t>
  </si>
  <si>
    <t>Ejecuta el cumplimiento del pedido o servicio prometido.</t>
  </si>
  <si>
    <t>Úsalo para preparación, despacho, transporte, entrega o cumplimiento.</t>
  </si>
  <si>
    <t>Return</t>
  </si>
  <si>
    <t>Gestiona devoluciones y otros flujos inversos.</t>
  </si>
  <si>
    <t>Úsalo para devoluciones, retornos, reparación o recuperación.</t>
  </si>
  <si>
    <t>Atributo de desempeño</t>
  </si>
  <si>
    <t>Dimensión que indica qué aspecto del resultado se quiere observar o mejorar.</t>
  </si>
  <si>
    <t>Se selecciona junto con el proceso SCOR.</t>
  </si>
  <si>
    <t>Reliability / Confiabilidad</t>
  </si>
  <si>
    <t>Capacidad de cumplir lo prometido de forma consistente.</t>
  </si>
  <si>
    <t>Ejemplo: entregas completas y a tiempo.</t>
  </si>
  <si>
    <t>Atributo</t>
  </si>
  <si>
    <t>Responsiveness / Capacidad de respuesta</t>
  </si>
  <si>
    <t>Velocidad con la que la cadena responde y completa actividades.</t>
  </si>
  <si>
    <t>Ejemplo: tiempo de ciclo o lead time.</t>
  </si>
  <si>
    <t>Agility / Agilidad</t>
  </si>
  <si>
    <t>Capacidad de responder a cambios en demanda, oferta o condiciones.</t>
  </si>
  <si>
    <t>Úsalo cuando el problema sea adaptación o flexibilidad.</t>
  </si>
  <si>
    <t>Costs / Costos</t>
  </si>
  <si>
    <t>Costos asociados a operar la cadena.</t>
  </si>
  <si>
    <t>Ejemplo: transporte, almacenamiento o procesamiento.</t>
  </si>
  <si>
    <t>Profit / Rentabilidad</t>
  </si>
  <si>
    <t>Relación del desempeño de la cadena con el resultado económico.</t>
  </si>
  <si>
    <t>Úsalo cuando la brecha tenga efecto directo en margen o rentabilidad.</t>
  </si>
  <si>
    <t>Assets / Activos</t>
  </si>
  <si>
    <t>Uso de inventario, capacidad y otros activos de la cadena.</t>
  </si>
  <si>
    <t>Ejemplo: exceso de inventario o recursos ociosos.</t>
  </si>
  <si>
    <t>Environmental / Ambiental</t>
  </si>
  <si>
    <t>Impacto ambiental asociado a las actividades de la cadena.</t>
  </si>
  <si>
    <t>Ejemplo: consumo de energía o materiales.</t>
  </si>
  <si>
    <t>Social / Social</t>
  </si>
  <si>
    <t>Desempeño frente a criterios sociales definidos por la organización.</t>
  </si>
  <si>
    <t>Ejemplo: aspectos laborales o de capacitación.</t>
  </si>
  <si>
    <t>Indicador / KPI</t>
  </si>
  <si>
    <t>Medida utilizada para observar el comportamiento de un problema o resultado.</t>
  </si>
  <si>
    <t>Registra el nombre del indicador que usarás para comprobar la mejora.</t>
  </si>
  <si>
    <t>Sentido KPI</t>
  </si>
  <si>
    <t>Indica si mejorar significa aumentar o reducir el indicador.</t>
  </si>
  <si>
    <t>Selecciona Mayor es mejor o Menor es mejor.</t>
  </si>
  <si>
    <t>Mayor es mejor</t>
  </si>
  <si>
    <t>La meta se cumple cuando el resultado actual es igual o superior a la meta.</t>
  </si>
  <si>
    <t>Ejemplo: porcentaje de entregas a tiempo.</t>
  </si>
  <si>
    <t>Opción</t>
  </si>
  <si>
    <t>Menor es mejor</t>
  </si>
  <si>
    <t>La meta se cumple cuando el resultado actual es igual o inferior a la meta.</t>
  </si>
  <si>
    <t>Ejemplo: lead time, devoluciones o costos.</t>
  </si>
  <si>
    <t>Resultado actual</t>
  </si>
  <si>
    <t>Valor medido actualmente para el indicador.</t>
  </si>
  <si>
    <t>Se compara con la meta.</t>
  </si>
  <si>
    <t>Meta</t>
  </si>
  <si>
    <t>Valor objetivo definido para el indicador.</t>
  </si>
  <si>
    <t>Sirve como referencia para calcular la brecha.</t>
  </si>
  <si>
    <t>Unidad</t>
  </si>
  <si>
    <t>Forma en que se expresa un indicador.</t>
  </si>
  <si>
    <t>Ejemplos: %, días, minutos, $ o unidades.</t>
  </si>
  <si>
    <t>Brecha a cerrar</t>
  </si>
  <si>
    <t>Diferencia desfavorable entre el resultado actual y la meta.</t>
  </si>
  <si>
    <t>Se calcula automáticamente y nunca muestra valores negativos.</t>
  </si>
  <si>
    <t>Automático</t>
  </si>
  <si>
    <t>Estado meta</t>
  </si>
  <si>
    <t>Resultado de la comparación con la meta y control básico de consistencia.</t>
  </si>
  <si>
    <t>Muestra Cumple, Brecha, FALTA INFORMACIÓN o REVISAR.</t>
  </si>
  <si>
    <t>Causa probable</t>
  </si>
  <si>
    <t>Explicación que podría originar el problema y que debe validarse con datos.</t>
  </si>
  <si>
    <t>Documenta la hipótesis de causa.</t>
  </si>
  <si>
    <t>Acción de mejora</t>
  </si>
  <si>
    <t>Actividad concreta definida para reducir o cerrar la brecha.</t>
  </si>
  <si>
    <t>Debe ser específica y ejecutable.</t>
  </si>
  <si>
    <t>Responsable</t>
  </si>
  <si>
    <t>Persona o rol encargado de ejecutar o coordinar la acción.</t>
  </si>
  <si>
    <t>Facilita seguimiento y rendición de cuentas.</t>
  </si>
  <si>
    <t>Fecha de revisión</t>
  </si>
  <si>
    <t>Fecha en la que se volverá a comprobar el indicador o la acción.</t>
  </si>
  <si>
    <t>Permite detectar revisiones vencidas.</t>
  </si>
  <si>
    <t>Estado acción</t>
  </si>
  <si>
    <t>Situación actual de la acción de mejora.</t>
  </si>
  <si>
    <t>Pendiente, En proceso o Cerrada.</t>
  </si>
  <si>
    <t>Lead time</t>
  </si>
  <si>
    <t>Tiempo transcurrido entre el inicio y el final de un proceso; en abastecimiento, entre pedido y recepción.</t>
  </si>
  <si>
    <t>Aparece en el ejemplo del proceso Source.</t>
  </si>
  <si>
    <t>Término operativo</t>
  </si>
  <si>
    <t>Punto porcentual</t>
  </si>
  <si>
    <t>Diferencia aritmética entre dos porcentajes.</t>
  </si>
  <si>
    <t>82% frente a 95% representa una brecha de 13 puntos porcentuales.</t>
  </si>
  <si>
    <t>FALTA INFORMACIÓN</t>
  </si>
  <si>
    <t>Alerta que indica que faltan datos mínimos para interpretar el registro.</t>
  </si>
  <si>
    <t>Completa los campos requeridos de la fila antes de usar el resultado.</t>
  </si>
  <si>
    <t>Alerta</t>
  </si>
  <si>
    <t>REVISAR</t>
  </si>
  <si>
    <t>Alerta que indica un tipo de dato, fecha u opción no reconocida.</t>
  </si>
  <si>
    <t>Corrige el dato señalado antes de interpretar la brecha o el resumen.</t>
  </si>
  <si>
    <t>DIAGNÓSTICO SCOR | REGISTRO Y PLAN DE ACCIÓN</t>
  </si>
  <si>
    <t>Azul claro = captura manual | Gris = control automático | Usa una fila por problema. El ejemplo es ficticio: sustitúyelo por tus datos sin modificar A, K ni L.</t>
  </si>
  <si>
    <t>Ejemplo: ecommerce de kits empresariales. El objetivo es mostrar cómo un síntoma puede conectarse con distintos procesos SCOR y terminar en una acción verificable.</t>
  </si>
  <si>
    <t>ID</t>
  </si>
  <si>
    <t>Fecha diagnóstico</t>
  </si>
  <si>
    <t>Problema observado</t>
  </si>
  <si>
    <t>Indicador</t>
  </si>
  <si>
    <t>Fecha revisión</t>
  </si>
  <si>
    <t>Observaciones</t>
  </si>
  <si>
    <t>No se revisan los indicadores de cadena con una frecuencia definida.</t>
  </si>
  <si>
    <t>% de revisiones realizadas vs. programadas</t>
  </si>
  <si>
    <t>%</t>
  </si>
  <si>
    <t>No existe un responsable único ni una rutina de revisión.</t>
  </si>
  <si>
    <t>Definir reunión quincenal y responsable de consolidar indicadores.</t>
  </si>
  <si>
    <t>Gerencia de operaciones</t>
  </si>
  <si>
    <t>En proceso</t>
  </si>
  <si>
    <t>Primera rutina implementada; falta completar dos ciclos.</t>
  </si>
  <si>
    <t>Hay faltantes frecuentes de productos de alta rotación.</t>
  </si>
  <si>
    <t>Tasa de quiebre de stock</t>
  </si>
  <si>
    <t>La reposición se define por intuición y no con una revisión sistemática.</t>
  </si>
  <si>
    <t>Revisar demanda semanal y ajustar puntos de reposición de los SKU críticos.</t>
  </si>
  <si>
    <t>Analista de inventario</t>
  </si>
  <si>
    <t>Aplicar primero a los 20 SKU de mayor rotación.</t>
  </si>
  <si>
    <t>Algunos pedidos llegan a preparación con datos incompletos.</t>
  </si>
  <si>
    <t>% de pedidos con error de información</t>
  </si>
  <si>
    <t>El formulario permite continuar sin validar campos críticos.</t>
  </si>
  <si>
    <t>Definir campos obligatorios y validar dirección y datos de contacto antes de confirmar.</t>
  </si>
  <si>
    <t>Líder ecommerce</t>
  </si>
  <si>
    <t>Pendiente</t>
  </si>
  <si>
    <t>Medir dos semanas después del cambio.</t>
  </si>
  <si>
    <t>El proveedor principal entrega más tarde de lo acordado.</t>
  </si>
  <si>
    <t>Lead time real del proveedor</t>
  </si>
  <si>
    <t>días</t>
  </si>
  <si>
    <t>La promesa comercial del proveedor no coincide con su tiempo real de entrega.</t>
  </si>
  <si>
    <t>Medir lead time por pedido y ajustar fecha de reposición usando el dato real.</t>
  </si>
  <si>
    <t>Encargado de compras</t>
  </si>
  <si>
    <t>Priorizar proveedor de los SKU que generan más faltantes.</t>
  </si>
  <si>
    <t>El armado de kits personalizados tarda demasiado.</t>
  </si>
  <si>
    <t>Tiempo promedio de armado por kit</t>
  </si>
  <si>
    <t>minutos</t>
  </si>
  <si>
    <t>Materiales y empaques se buscan durante el proceso de armado.</t>
  </si>
  <si>
    <t>Preparar materiales por lote y definir una secuencia estándar de armado.</t>
  </si>
  <si>
    <t>Supervisor de operaciones</t>
  </si>
  <si>
    <t>Probar durante una semana antes de estandarizar.</t>
  </si>
  <si>
    <t>Los pedidos se entregan tarde al cliente.</t>
  </si>
  <si>
    <t>% de entregas dentro del plazo</t>
  </si>
  <si>
    <t>Parte de los pedidos espera producto que aún no ha llegado del proveedor.</t>
  </si>
  <si>
    <t>Relacionar retrasos de entrega con disponibilidad y lead time del proveedor.</t>
  </si>
  <si>
    <t>Jefe de logística</t>
  </si>
  <si>
    <t>El síntoma aparece en Fulfill, pero existe una causa relacionada con Source.</t>
  </si>
  <si>
    <t>La tasa de devoluciones es superior al objetivo.</t>
  </si>
  <si>
    <t>% de pedidos devueltos</t>
  </si>
  <si>
    <t>No se clasifican las devoluciones por causa y se repiten errores de preparación.</t>
  </si>
  <si>
    <t>Registrar motivo de devolución y atacar las dos causas de mayor frecuencia.</t>
  </si>
  <si>
    <t>Servicio al cliente</t>
  </si>
  <si>
    <t>Separar error de picking, daño, producto equivocado y decisión del cliente.</t>
  </si>
  <si>
    <t>RESUMEN DEL DIAGNÓSTICO SCOR</t>
  </si>
  <si>
    <t>Vista de seguimiento: cuenta registros, acciones y revisiones. No sustituye el análisis detallado de cada fila.</t>
  </si>
  <si>
    <t>Total registros</t>
  </si>
  <si>
    <t>Pendientes</t>
  </si>
  <si>
    <t>Cerradas</t>
  </si>
  <si>
    <t>Revisiones vencidas</t>
  </si>
  <si>
    <t>Registros</t>
  </si>
  <si>
    <t>Cerrada</t>
  </si>
  <si>
    <t>Cómo usar este resumen:
1) Identifica dónde se concentran los registros.
2) Revisa pendientes y fechas vencidas.
3) Regresa a la hoja de diagnóstico para validar causa y acción.
4) No priorices únicamente por cantidad: considera impacto en ventas, margen, costos y servicio.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</si>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</sst>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>
    <font>
      <sz val="11"/>
      <name val="Carlito"/>
    </font>
    <font>
      <b/>
      <sz val="18"/>
      <color rgb="FFFFFFFF"/>
      <name val="Carlito"/>
    </font>
    <font>
      <i/>
      <sz val="10"/>
      <color rgb="FFFFFFFF"/>
      <name val="Carlito"/>
    </font>
    <font>
      <b/>
      <sz val="12"/>
      <color rgb="FF0B1F3A"/>
      <name val="Carlito"/>
    </font>
    <font>
      <sz val="10"/>
      <color rgb="FF1D2939"/>
      <name val="Carlito"/>
    </font>
    <font>
      <b/>
      <sz val="12"/>
      <color rgb="FFFFFFFF"/>
      <name val="Carlito"/>
    </font>
    <font>
      <b/>
      <sz val="11"/>
      <color rgb="FFFFFFFF"/>
      <name val="Carlito"/>
    </font>
    <font>
      <b/>
      <sz val="11"/>
      <color rgb="FF0B1F3A"/>
      <name val="Carlito"/>
    </font>
    <font>
      <sz val="11"/>
      <color rgb="FF1D2939"/>
      <name val="Carlito"/>
    </font>
    <font>
      <sz val="11"/>
      <color rgb="FF17365D"/>
      <name val="Carlito"/>
    </font>
    <font>
      <i/>
      <sz val="11"/>
      <color rgb="FFFFFFFF"/>
      <name val="Carlito"/>
    </font>
    <font>
      <b/>
      <sz val="10"/>
      <color rgb="FF0B1F3A"/>
      <name val="Carlito"/>
    </font>
    <font>
      <i/>
      <sz val="10"/>
      <color rgb="FF667085"/>
      <name val="Carlito"/>
    </font>
    <font>
      <b/>
      <sz val="9"/>
      <color rgb="FFFFFFFF"/>
      <name val="Carlito"/>
    </font>
    <font>
      <sz val="9"/>
      <color rgb="FF1D2939"/>
      <name val="Carlito"/>
    </font>
    <font>
      <b/>
      <sz val="9"/>
      <color rgb="FF0B1F3A"/>
      <name val="Carlito"/>
    </font>
    <font>
      <b/>
      <sz val="18"/>
      <color rgb="FF0B1F3A"/>
      <name val="Carlito"/>
    </font>
    <font>
      <b/>
      <sz val="11"/>
      <color rgb="FFB54708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DCE6F1"/>
      </patternFill>
    </fill>
    <fill>
      <patternFill patternType="solid">
        <fgColor rgb="FFEAF2F8"/>
      </patternFill>
    </fill>
    <fill>
      <patternFill patternType="solid">
        <fgColor rgb="FFF2F4F7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EF0C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2F4F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2">
    <xf numFmtId="0" fontId="0" fillId="0" borderId="0" xfId="0"/>
    <xf numFmtId="0" fontId="13" fillId="2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vertical="top" wrapText="1"/>
    </xf>
    <xf numFmtId="164" fontId="14" fillId="5" borderId="0" xfId="0" applyNumberFormat="1" applyFont="1" applyFill="1" applyAlignment="1">
      <alignment vertical="top" wrapText="1"/>
    </xf>
    <xf numFmtId="0" fontId="14" fillId="5" borderId="0" xfId="0" applyFont="1" applyFill="1" applyAlignment="1">
      <alignment vertical="top" wrapText="1"/>
    </xf>
    <xf numFmtId="2" fontId="14" fillId="5" borderId="0" xfId="0" applyNumberFormat="1" applyFont="1" applyFill="1" applyAlignment="1">
      <alignment vertical="top" wrapText="1"/>
    </xf>
    <xf numFmtId="2" fontId="15" fillId="6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10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1" fillId="7" borderId="0" xfId="0" applyFont="1" applyFill="1" applyAlignment="1">
      <alignment horizontal="left" vertical="center" wrapText="1"/>
    </xf>
    <xf numFmtId="0" fontId="0" fillId="8" borderId="0" xfId="0" applyFill="1"/>
    <xf numFmtId="0" fontId="2" fillId="9" borderId="0" xfId="0" applyFont="1" applyFill="1" applyAlignment="1">
      <alignment vertical="center" wrapText="1"/>
    </xf>
    <xf numFmtId="0" fontId="0" fillId="8" borderId="0" xfId="0" applyFill="1" applyAlignment="1">
      <alignment wrapText="1"/>
    </xf>
    <xf numFmtId="0" fontId="3" fillId="10" borderId="0" xfId="0" applyFont="1" applyFill="1" applyAlignment="1">
      <alignment wrapText="1"/>
    </xf>
    <xf numFmtId="0" fontId="4" fillId="8" borderId="0" xfId="0" applyFont="1" applyFill="1" applyAlignment="1">
      <alignment vertical="top" wrapText="1"/>
    </xf>
    <xf numFmtId="0" fontId="5" fillId="7" borderId="0" xfId="0" applyFont="1" applyFill="1" applyAlignment="1">
      <alignment wrapText="1"/>
    </xf>
    <xf numFmtId="0" fontId="6" fillId="9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wrapText="1"/>
    </xf>
    <xf numFmtId="0" fontId="8" fillId="8" borderId="0" xfId="0" applyFont="1" applyFill="1" applyAlignment="1">
      <alignment vertical="top" wrapText="1"/>
    </xf>
    <xf numFmtId="0" fontId="8" fillId="11" borderId="0" xfId="0" applyFont="1" applyFill="1" applyAlignment="1">
      <alignment vertical="top" wrapText="1"/>
    </xf>
    <xf numFmtId="0" fontId="8" fillId="8" borderId="0" xfId="0" applyFont="1" applyFill="1" applyAlignment="1">
      <alignment vertical="center" wrapText="1"/>
    </xf>
    <xf numFmtId="0" fontId="8" fillId="8" borderId="0" xfId="0" applyFont="1" applyFill="1" applyAlignment="1">
      <alignment vertical="top" wrapText="1"/>
    </xf>
    <xf numFmtId="0" fontId="17" fillId="12" borderId="0" xfId="0" applyFont="1" applyFill="1" applyAlignment="1">
      <alignment vertical="center" wrapText="1"/>
    </xf>
    <xf numFmtId="0" fontId="7" fillId="8" borderId="0" xfId="0" applyFont="1" applyFill="1" applyAlignment="1">
      <alignment wrapText="1"/>
    </xf>
    <xf numFmtId="0" fontId="9" fillId="8" borderId="0" xfId="0" applyFont="1" applyFill="1" applyAlignment="1">
      <alignment wrapText="1"/>
    </xf>
    <xf numFmtId="0" fontId="19" fillId="13" borderId="1" xfId="0" applyFont="1" applyFill="1" applyBorder="1" applyAlignment="1">
      <alignment horizontal="center" vertical="center" wrapText="1"/>
    </xf>
    <xf numFmtId="0" fontId="19" fillId="13" borderId="2" xfId="0" applyFont="1" applyFill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2" fillId="8" borderId="7" xfId="1" applyFont="1" applyFill="1" applyBorder="1" applyAlignment="1">
      <alignment horizontal="center" vertical="center"/>
    </xf>
    <xf numFmtId="0" fontId="22" fillId="8" borderId="8" xfId="1" applyFont="1" applyFill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10" fillId="9" borderId="0" xfId="0" applyFont="1" applyFill="1"/>
    <xf numFmtId="0" fontId="6" fillId="9" borderId="0" xfId="0" applyFont="1" applyFill="1" applyAlignment="1">
      <alignment horizontal="center" vertical="center"/>
    </xf>
    <xf numFmtId="0" fontId="11" fillId="8" borderId="0" xfId="0" applyFont="1" applyFill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12" fillId="14" borderId="0" xfId="0" applyFont="1" applyFill="1" applyAlignment="1">
      <alignment vertical="top" wrapText="1"/>
    </xf>
    <xf numFmtId="0" fontId="1" fillId="7" borderId="0" xfId="0" applyFont="1" applyFill="1" applyAlignment="1" applyProtection="1">
      <alignment vertical="center"/>
      <protection locked="0"/>
    </xf>
    <xf numFmtId="0" fontId="10" fillId="9" borderId="0" xfId="0" applyFont="1" applyFill="1" applyProtection="1">
      <protection locked="0"/>
    </xf>
    <xf numFmtId="0" fontId="0" fillId="8" borderId="0" xfId="0" applyFill="1" applyProtection="1">
      <protection locked="0"/>
    </xf>
    <xf numFmtId="0" fontId="6" fillId="9" borderId="0" xfId="0" applyFont="1" applyFill="1" applyAlignment="1" applyProtection="1">
      <alignment horizontal="center" vertical="center"/>
      <protection locked="0"/>
    </xf>
    <xf numFmtId="1" fontId="16" fillId="11" borderId="0" xfId="0" applyNumberFormat="1" applyFont="1" applyFill="1" applyAlignment="1" applyProtection="1">
      <alignment horizontal="center" vertical="center"/>
      <protection locked="0"/>
    </xf>
    <xf numFmtId="0" fontId="7" fillId="10" borderId="0" xfId="0" applyFont="1" applyFill="1" applyAlignment="1" applyProtection="1">
      <alignment horizontal="center" vertical="center"/>
      <protection locked="0"/>
    </xf>
    <xf numFmtId="0" fontId="6" fillId="7" borderId="0" xfId="0" applyFont="1" applyFill="1" applyProtection="1">
      <protection locked="0"/>
    </xf>
    <xf numFmtId="0" fontId="7" fillId="11" borderId="0" xfId="0" applyFont="1" applyFill="1" applyProtection="1">
      <protection locked="0"/>
    </xf>
    <xf numFmtId="0" fontId="8" fillId="11" borderId="0" xfId="0" applyFont="1" applyFill="1" applyProtection="1">
      <protection locked="0"/>
    </xf>
    <xf numFmtId="0" fontId="7" fillId="11" borderId="0" xfId="0" applyFont="1" applyFill="1" applyAlignment="1" applyProtection="1">
      <alignment wrapText="1"/>
      <protection locked="0"/>
    </xf>
    <xf numFmtId="0" fontId="8" fillId="11" borderId="0" xfId="0" applyFont="1" applyFill="1" applyAlignment="1" applyProtection="1">
      <alignment wrapText="1"/>
      <protection locked="0"/>
    </xf>
    <xf numFmtId="0" fontId="4" fillId="14" borderId="0" xfId="0" applyFont="1" applyFill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7">
    <dxf>
      <font>
        <b/>
        <color rgb="FF027A48"/>
      </font>
      <fill>
        <patternFill>
          <bgColor rgb="FFD1FADF"/>
        </patternFill>
      </fill>
    </dxf>
    <dxf>
      <font>
        <b/>
        <color rgb="FFB54708"/>
      </font>
      <fill>
        <patternFill>
          <bgColor rgb="FFFEF0C7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B54708"/>
      </font>
      <fill>
        <patternFill>
          <bgColor rgb="FFFEF0C7"/>
        </patternFill>
      </fill>
    </dxf>
    <dxf>
      <font>
        <b/>
        <color rgb="FF027A48"/>
      </font>
      <fill>
        <patternFill>
          <bgColor rgb="FFD1FA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Estado de las acciones de mejora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Registros</c:v>
          </c:tx>
          <c:invertIfNegative val="1"/>
          <c:cat>
            <c:strRef>
              <c:f>'4_Resumen'!$G$10:$G$12</c:f>
              <c:strCache>
                <c:ptCount val="3"/>
                <c:pt idx="0">
                  <c:v>Pendiente</c:v>
                </c:pt>
                <c:pt idx="1">
                  <c:v>En proceso</c:v>
                </c:pt>
                <c:pt idx="2">
                  <c:v>Cerrada</c:v>
                </c:pt>
              </c:strCache>
            </c:strRef>
          </c:cat>
          <c:val>
            <c:numRef>
              <c:f>'4_Resumen'!$H$10:$H$12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85-4CAB-BD53-13CF59B15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1730032</xdr:colOff>
      <xdr:row>2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C61ABC-DE54-4BE5-935C-586A488F6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4850" y="0"/>
          <a:ext cx="2095792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1768132</xdr:colOff>
      <xdr:row>3</xdr:row>
      <xdr:rowOff>112395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CBD205-2CF8-41D8-8050-8A5390D58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5600" y="0"/>
          <a:ext cx="2095792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1653832</xdr:colOff>
      <xdr:row>2</xdr:row>
      <xdr:rowOff>173355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C1032C-705D-4026-BD90-E52F8DA86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5" y="0"/>
          <a:ext cx="2095792" cy="6076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DiagnosticoSCOR" displayName="TablaDiagnosticoSCOR" ref="A8:R58" totalsRowShown="0">
  <tableColumns count="18">
    <tableColumn id="1" xr3:uid="{00000000-0010-0000-0000-000001000000}" name="ID"/>
    <tableColumn id="2" xr3:uid="{00000000-0010-0000-0000-000002000000}" name="Fecha diagnóstico"/>
    <tableColumn id="3" xr3:uid="{00000000-0010-0000-0000-000003000000}" name="Problema observado"/>
    <tableColumn id="4" xr3:uid="{00000000-0010-0000-0000-000004000000}" name="Proceso SCOR"/>
    <tableColumn id="5" xr3:uid="{00000000-0010-0000-0000-000005000000}" name="Atributo"/>
    <tableColumn id="6" xr3:uid="{00000000-0010-0000-0000-000006000000}" name="Indicador"/>
    <tableColumn id="7" xr3:uid="{00000000-0010-0000-0000-000007000000}" name="Sentido KPI"/>
    <tableColumn id="8" xr3:uid="{00000000-0010-0000-0000-000008000000}" name="Resultado actual"/>
    <tableColumn id="9" xr3:uid="{00000000-0010-0000-0000-000009000000}" name="Meta"/>
    <tableColumn id="10" xr3:uid="{00000000-0010-0000-0000-00000A000000}" name="Unidad"/>
    <tableColumn id="11" xr3:uid="{00000000-0010-0000-0000-00000B000000}" name="Brecha a cerrar"/>
    <tableColumn id="12" xr3:uid="{00000000-0010-0000-0000-00000C000000}" name="Estado meta"/>
    <tableColumn id="13" xr3:uid="{00000000-0010-0000-0000-00000D000000}" name="Causa probable"/>
    <tableColumn id="14" xr3:uid="{00000000-0010-0000-0000-00000E000000}" name="Acción de mejora"/>
    <tableColumn id="15" xr3:uid="{00000000-0010-0000-0000-00000F000000}" name="Responsable"/>
    <tableColumn id="16" xr3:uid="{00000000-0010-0000-0000-000010000000}" name="Fecha revisión"/>
    <tableColumn id="17" xr3:uid="{00000000-0010-0000-0000-000011000000}" name="Estado acción"/>
    <tableColumn id="18" xr3:uid="{00000000-0010-0000-0000-000012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I10" sqref="I10"/>
    </sheetView>
  </sheetViews>
  <sheetFormatPr baseColWidth="10" defaultColWidth="8.796875" defaultRowHeight="13.8"/>
  <cols>
    <col min="1" max="1" width="22" style="11" customWidth="1"/>
    <col min="2" max="2" width="44.59765625" style="11" customWidth="1"/>
    <col min="3" max="3" width="52.59765625" style="11" customWidth="1"/>
    <col min="4" max="7" width="10" style="11" customWidth="1"/>
    <col min="8" max="8" width="4.796875" style="11" customWidth="1"/>
    <col min="9" max="9" width="34.796875" style="11" customWidth="1"/>
    <col min="10" max="10" width="32.69921875" style="11" customWidth="1"/>
    <col min="11" max="16384" width="8.796875" style="11"/>
  </cols>
  <sheetData>
    <row r="1" spans="1:10" ht="20.85" customHeight="1">
      <c r="A1" s="10" t="s">
        <v>0</v>
      </c>
      <c r="B1" s="10"/>
      <c r="C1" s="10"/>
      <c r="D1" s="10"/>
      <c r="E1" s="10"/>
      <c r="F1" s="10"/>
      <c r="G1" s="10"/>
    </row>
    <row r="2" spans="1:10" ht="20.85" customHeight="1">
      <c r="A2" s="10"/>
      <c r="B2" s="10"/>
      <c r="C2" s="10"/>
      <c r="D2" s="10"/>
      <c r="E2" s="10"/>
      <c r="F2" s="10"/>
      <c r="G2" s="10"/>
    </row>
    <row r="3" spans="1:10" ht="20.85" customHeight="1" thickBot="1">
      <c r="A3" s="12" t="s">
        <v>1</v>
      </c>
      <c r="B3" s="12"/>
      <c r="C3" s="12"/>
      <c r="D3" s="12"/>
      <c r="E3" s="12"/>
      <c r="F3" s="12"/>
      <c r="G3" s="12"/>
    </row>
    <row r="4" spans="1:10" ht="21.6" customHeight="1">
      <c r="A4" s="13"/>
      <c r="B4" s="13"/>
      <c r="C4" s="13"/>
      <c r="D4" s="13"/>
      <c r="E4" s="13"/>
      <c r="F4" s="13"/>
      <c r="G4" s="13"/>
      <c r="I4" s="26" t="s">
        <v>237</v>
      </c>
      <c r="J4" s="27"/>
    </row>
    <row r="5" spans="1:10" ht="21.6" customHeight="1">
      <c r="A5" s="14" t="s">
        <v>2</v>
      </c>
      <c r="B5" s="14"/>
      <c r="C5" s="14"/>
      <c r="D5" s="14"/>
      <c r="E5" s="14"/>
      <c r="F5" s="14"/>
      <c r="G5" s="14"/>
      <c r="I5" s="28"/>
      <c r="J5" s="29"/>
    </row>
    <row r="6" spans="1:10" ht="21.6" customHeight="1" thickBot="1">
      <c r="A6" s="15" t="s">
        <v>3</v>
      </c>
      <c r="B6" s="15"/>
      <c r="C6" s="15"/>
      <c r="D6" s="15"/>
      <c r="E6" s="15"/>
      <c r="F6" s="15"/>
      <c r="G6" s="15"/>
      <c r="I6" s="30"/>
      <c r="J6" s="31"/>
    </row>
    <row r="7" spans="1:10" ht="19.2" customHeight="1" thickBot="1">
      <c r="A7" s="15"/>
      <c r="B7" s="15"/>
      <c r="C7" s="15"/>
      <c r="D7" s="15"/>
      <c r="E7" s="15"/>
      <c r="F7" s="15"/>
      <c r="G7" s="15"/>
      <c r="I7" s="32" t="s">
        <v>238</v>
      </c>
      <c r="J7" s="33"/>
    </row>
    <row r="8" spans="1:10" ht="19.2" customHeight="1">
      <c r="A8" s="15"/>
      <c r="B8" s="15"/>
      <c r="C8" s="15"/>
      <c r="D8" s="15"/>
      <c r="E8" s="15"/>
      <c r="F8" s="15"/>
      <c r="G8" s="15"/>
    </row>
    <row r="9" spans="1:10" ht="16.05" customHeight="1">
      <c r="A9" s="13"/>
      <c r="B9" s="13"/>
      <c r="C9" s="13"/>
      <c r="D9" s="13"/>
      <c r="E9" s="13"/>
      <c r="F9" s="13"/>
      <c r="G9" s="13"/>
    </row>
    <row r="10" spans="1:10" ht="16.05" customHeight="1">
      <c r="A10" s="16" t="s">
        <v>4</v>
      </c>
      <c r="B10" s="16"/>
      <c r="C10" s="16"/>
      <c r="D10" s="16"/>
      <c r="E10" s="16"/>
      <c r="F10" s="16"/>
      <c r="G10" s="16"/>
    </row>
    <row r="11" spans="1:10" ht="16.05" customHeight="1">
      <c r="A11" s="17" t="s">
        <v>5</v>
      </c>
      <c r="B11" s="17" t="s">
        <v>6</v>
      </c>
      <c r="C11" s="17" t="s">
        <v>7</v>
      </c>
      <c r="D11" s="13"/>
      <c r="E11" s="13"/>
      <c r="F11" s="13"/>
      <c r="G11" s="13"/>
    </row>
    <row r="12" spans="1:10" ht="30.45" customHeight="1">
      <c r="A12" s="18" t="s">
        <v>8</v>
      </c>
      <c r="B12" s="19" t="s">
        <v>9</v>
      </c>
      <c r="C12" s="19" t="s">
        <v>10</v>
      </c>
      <c r="D12" s="13"/>
      <c r="E12" s="13"/>
      <c r="F12" s="13"/>
      <c r="G12" s="13"/>
    </row>
    <row r="13" spans="1:10" ht="30.45" customHeight="1">
      <c r="A13" s="18" t="s">
        <v>11</v>
      </c>
      <c r="B13" s="19" t="s">
        <v>12</v>
      </c>
      <c r="C13" s="19" t="s">
        <v>13</v>
      </c>
      <c r="D13" s="13"/>
      <c r="E13" s="13"/>
      <c r="F13" s="13"/>
      <c r="G13" s="13"/>
    </row>
    <row r="14" spans="1:10" ht="30.45" customHeight="1">
      <c r="A14" s="18" t="s">
        <v>14</v>
      </c>
      <c r="B14" s="19" t="s">
        <v>15</v>
      </c>
      <c r="C14" s="19" t="s">
        <v>16</v>
      </c>
      <c r="D14" s="13"/>
      <c r="E14" s="13"/>
      <c r="F14" s="13"/>
      <c r="G14" s="13"/>
    </row>
    <row r="15" spans="1:10" ht="30.45" customHeight="1">
      <c r="A15" s="18" t="s">
        <v>17</v>
      </c>
      <c r="B15" s="19" t="s">
        <v>18</v>
      </c>
      <c r="C15" s="19" t="s">
        <v>19</v>
      </c>
      <c r="D15" s="13"/>
      <c r="E15" s="13"/>
      <c r="F15" s="13"/>
      <c r="G15" s="13"/>
    </row>
    <row r="16" spans="1:10" ht="30.45" customHeight="1">
      <c r="A16" s="18" t="s">
        <v>20</v>
      </c>
      <c r="B16" s="19" t="s">
        <v>21</v>
      </c>
      <c r="C16" s="19" t="s">
        <v>22</v>
      </c>
      <c r="D16" s="13"/>
      <c r="E16" s="13"/>
      <c r="F16" s="13"/>
      <c r="G16" s="13"/>
    </row>
    <row r="17" spans="1:7" ht="30.45" customHeight="1">
      <c r="A17" s="18" t="s">
        <v>23</v>
      </c>
      <c r="B17" s="19" t="s">
        <v>24</v>
      </c>
      <c r="C17" s="19" t="s">
        <v>25</v>
      </c>
      <c r="D17" s="13"/>
      <c r="E17" s="13"/>
      <c r="F17" s="13"/>
      <c r="G17" s="13"/>
    </row>
    <row r="18" spans="1:7" ht="30.45" customHeight="1">
      <c r="A18" s="18" t="s">
        <v>26</v>
      </c>
      <c r="B18" s="19" t="s">
        <v>27</v>
      </c>
      <c r="C18" s="19" t="s">
        <v>28</v>
      </c>
      <c r="D18" s="13"/>
      <c r="E18" s="13"/>
      <c r="F18" s="13"/>
      <c r="G18" s="13"/>
    </row>
    <row r="19" spans="1:7" ht="16.05" customHeight="1">
      <c r="A19" s="13"/>
      <c r="B19" s="13"/>
      <c r="C19" s="13"/>
      <c r="D19" s="13"/>
      <c r="E19" s="13"/>
      <c r="F19" s="13"/>
      <c r="G19" s="13"/>
    </row>
    <row r="20" spans="1:7" ht="16.05" customHeight="1">
      <c r="A20" s="16" t="s">
        <v>29</v>
      </c>
      <c r="B20" s="16"/>
      <c r="C20" s="16"/>
      <c r="D20" s="16"/>
      <c r="E20" s="16"/>
      <c r="F20" s="16"/>
      <c r="G20" s="16"/>
    </row>
    <row r="21" spans="1:7" ht="19.2" customHeight="1">
      <c r="A21" s="20" t="s">
        <v>30</v>
      </c>
      <c r="B21" s="20"/>
      <c r="C21" s="20"/>
      <c r="D21" s="20"/>
      <c r="E21" s="20"/>
      <c r="F21" s="20"/>
      <c r="G21" s="20"/>
    </row>
    <row r="22" spans="1:7" ht="19.2" customHeight="1">
      <c r="A22" s="20"/>
      <c r="B22" s="20"/>
      <c r="C22" s="20"/>
      <c r="D22" s="20"/>
      <c r="E22" s="20"/>
      <c r="F22" s="20"/>
      <c r="G22" s="20"/>
    </row>
    <row r="23" spans="1:7" ht="19.2" customHeight="1">
      <c r="A23" s="20"/>
      <c r="B23" s="20"/>
      <c r="C23" s="20"/>
      <c r="D23" s="20"/>
      <c r="E23" s="20"/>
      <c r="F23" s="20"/>
      <c r="G23" s="20"/>
    </row>
    <row r="24" spans="1:7" ht="19.2" customHeight="1">
      <c r="A24" s="20"/>
      <c r="B24" s="20"/>
      <c r="C24" s="20"/>
      <c r="D24" s="20"/>
      <c r="E24" s="20"/>
      <c r="F24" s="20"/>
      <c r="G24" s="20"/>
    </row>
    <row r="25" spans="1:7" ht="19.2" customHeight="1">
      <c r="A25" s="20"/>
      <c r="B25" s="20"/>
      <c r="C25" s="20"/>
      <c r="D25" s="20"/>
      <c r="E25" s="20"/>
      <c r="F25" s="20"/>
      <c r="G25" s="20"/>
    </row>
    <row r="26" spans="1:7" ht="16.05" customHeight="1">
      <c r="A26" s="13"/>
      <c r="B26" s="13"/>
      <c r="C26" s="13"/>
      <c r="D26" s="13"/>
      <c r="E26" s="13"/>
      <c r="F26" s="13"/>
      <c r="G26" s="13"/>
    </row>
    <row r="27" spans="1:7" ht="16.05" customHeight="1">
      <c r="A27" s="16" t="s">
        <v>31</v>
      </c>
      <c r="B27" s="16"/>
      <c r="C27" s="16"/>
      <c r="D27" s="16"/>
      <c r="E27" s="16"/>
      <c r="F27" s="16"/>
      <c r="G27" s="16"/>
    </row>
    <row r="28" spans="1:7" ht="20.85" customHeight="1">
      <c r="A28" s="21" t="s">
        <v>32</v>
      </c>
      <c r="B28" s="21"/>
      <c r="C28" s="21"/>
      <c r="D28" s="21"/>
      <c r="E28" s="21"/>
      <c r="F28" s="21"/>
      <c r="G28" s="21"/>
    </row>
    <row r="29" spans="1:7" ht="20.85" customHeight="1">
      <c r="A29" s="21" t="s">
        <v>33</v>
      </c>
      <c r="B29" s="21"/>
      <c r="C29" s="21"/>
      <c r="D29" s="21"/>
      <c r="E29" s="21"/>
      <c r="F29" s="21"/>
      <c r="G29" s="21"/>
    </row>
    <row r="30" spans="1:7" ht="20.85" customHeight="1">
      <c r="A30" s="21" t="s">
        <v>34</v>
      </c>
      <c r="B30" s="21"/>
      <c r="C30" s="21"/>
      <c r="D30" s="21"/>
      <c r="E30" s="21"/>
      <c r="F30" s="21"/>
      <c r="G30" s="21"/>
    </row>
    <row r="31" spans="1:7" ht="20.85" customHeight="1">
      <c r="A31" s="21" t="s">
        <v>35</v>
      </c>
      <c r="B31" s="21"/>
      <c r="C31" s="21"/>
      <c r="D31" s="21"/>
      <c r="E31" s="21"/>
      <c r="F31" s="21"/>
      <c r="G31" s="21"/>
    </row>
    <row r="32" spans="1:7" ht="20.85" customHeight="1">
      <c r="A32" s="21" t="s">
        <v>36</v>
      </c>
      <c r="B32" s="21"/>
      <c r="C32" s="21"/>
      <c r="D32" s="21"/>
      <c r="E32" s="21"/>
      <c r="F32" s="21"/>
      <c r="G32" s="21"/>
    </row>
    <row r="33" spans="1:7" ht="20.85" customHeight="1">
      <c r="A33" s="21" t="s">
        <v>37</v>
      </c>
      <c r="B33" s="21"/>
      <c r="C33" s="21"/>
      <c r="D33" s="21"/>
      <c r="E33" s="21"/>
      <c r="F33" s="21"/>
      <c r="G33" s="21"/>
    </row>
    <row r="34" spans="1:7" ht="16.05" customHeight="1">
      <c r="A34" s="13"/>
      <c r="B34" s="13"/>
      <c r="C34" s="13"/>
      <c r="D34" s="13"/>
      <c r="E34" s="13"/>
      <c r="F34" s="13"/>
      <c r="G34" s="13"/>
    </row>
    <row r="35" spans="1:7" ht="16.05" customHeight="1">
      <c r="A35" s="16" t="s">
        <v>38</v>
      </c>
      <c r="B35" s="16"/>
      <c r="C35" s="16"/>
      <c r="D35" s="16"/>
      <c r="E35" s="16"/>
      <c r="F35" s="16"/>
      <c r="G35" s="16"/>
    </row>
    <row r="36" spans="1:7" ht="16.05" customHeight="1">
      <c r="A36" s="22" t="s">
        <v>39</v>
      </c>
      <c r="B36" s="22"/>
      <c r="C36" s="22"/>
      <c r="D36" s="22"/>
      <c r="E36" s="22"/>
      <c r="F36" s="22"/>
      <c r="G36" s="22"/>
    </row>
    <row r="37" spans="1:7" ht="16.05" customHeight="1">
      <c r="A37" s="22"/>
      <c r="B37" s="22"/>
      <c r="C37" s="22"/>
      <c r="D37" s="22"/>
      <c r="E37" s="22"/>
      <c r="F37" s="22"/>
      <c r="G37" s="22"/>
    </row>
    <row r="38" spans="1:7" ht="16.05" customHeight="1">
      <c r="A38" s="22"/>
      <c r="B38" s="22"/>
      <c r="C38" s="22"/>
      <c r="D38" s="22"/>
      <c r="E38" s="22"/>
      <c r="F38" s="22"/>
      <c r="G38" s="22"/>
    </row>
    <row r="39" spans="1:7" ht="16.05" customHeight="1">
      <c r="A39" s="22"/>
      <c r="B39" s="22"/>
      <c r="C39" s="22"/>
      <c r="D39" s="22"/>
      <c r="E39" s="22"/>
      <c r="F39" s="22"/>
      <c r="G39" s="22"/>
    </row>
    <row r="40" spans="1:7" ht="33.6" customHeight="1">
      <c r="A40" s="23" t="s">
        <v>40</v>
      </c>
      <c r="B40" s="23"/>
      <c r="C40" s="23"/>
      <c r="D40" s="23"/>
      <c r="E40" s="23"/>
      <c r="F40" s="23"/>
      <c r="G40" s="23"/>
    </row>
    <row r="41" spans="1:7" ht="16.05" customHeight="1">
      <c r="A41" s="16" t="s">
        <v>41</v>
      </c>
      <c r="B41" s="16"/>
      <c r="C41" s="16"/>
      <c r="D41" s="16"/>
      <c r="E41" s="16"/>
      <c r="F41" s="16"/>
      <c r="G41" s="16"/>
    </row>
    <row r="42" spans="1:7" ht="25.65" customHeight="1">
      <c r="A42" s="24" t="s">
        <v>42</v>
      </c>
      <c r="B42" s="25" t="s">
        <v>43</v>
      </c>
      <c r="C42" s="13"/>
      <c r="D42" s="13"/>
      <c r="E42" s="13"/>
      <c r="F42" s="13"/>
      <c r="G42" s="13"/>
    </row>
    <row r="43" spans="1:7" ht="25.65" customHeight="1">
      <c r="A43" s="24" t="s">
        <v>44</v>
      </c>
      <c r="B43" s="25" t="s">
        <v>45</v>
      </c>
      <c r="C43" s="13"/>
      <c r="D43" s="13"/>
      <c r="E43" s="13"/>
      <c r="F43" s="13"/>
      <c r="G43" s="13"/>
    </row>
    <row r="44" spans="1:7" ht="25.65" customHeight="1">
      <c r="A44" s="24" t="s">
        <v>46</v>
      </c>
      <c r="B44" s="25" t="s">
        <v>47</v>
      </c>
      <c r="C44" s="13"/>
      <c r="D44" s="13"/>
      <c r="E44" s="13"/>
      <c r="F44" s="13"/>
      <c r="G44" s="13"/>
    </row>
  </sheetData>
  <sheetProtection algorithmName="SHA-512" hashValue="VlD+O50VMZommAuWIQ5wE+7rkQtw2jPEN6OB2WCb3ZqbAE+bYEPLm1dJUC4P2jSHzRBdE7qidw4aNexnph1Obg==" saltValue="nDRPO86jXbjQ/pT5jM/otQ==" spinCount="100000" sheet="1" objects="1" scenarios="1" formatCells="0" formatColumns="0" formatRows="0" insertColumns="0" insertRows="0" sort="0" autoFilter="0" pivotTables="0"/>
  <mergeCells count="20">
    <mergeCell ref="I4:J6"/>
    <mergeCell ref="I7:J7"/>
    <mergeCell ref="A41:G41"/>
    <mergeCell ref="A40:G40"/>
    <mergeCell ref="A28:G28"/>
    <mergeCell ref="A29:G29"/>
    <mergeCell ref="A30:G30"/>
    <mergeCell ref="A31:G31"/>
    <mergeCell ref="A32:G32"/>
    <mergeCell ref="A33:G33"/>
    <mergeCell ref="A20:G20"/>
    <mergeCell ref="A21:G25"/>
    <mergeCell ref="A27:G27"/>
    <mergeCell ref="A35:G35"/>
    <mergeCell ref="A36:G39"/>
    <mergeCell ref="A1:G2"/>
    <mergeCell ref="A3:G3"/>
    <mergeCell ref="A5:G5"/>
    <mergeCell ref="A6:G8"/>
    <mergeCell ref="A10:G10"/>
  </mergeCells>
  <hyperlinks>
    <hyperlink ref="I7" r:id="rId1" xr:uid="{8B230E15-EC39-4D00-9BDA-8B47790648B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workbookViewId="0">
      <selection activeCell="F13" sqref="F13"/>
    </sheetView>
  </sheetViews>
  <sheetFormatPr baseColWidth="10" defaultColWidth="8.796875" defaultRowHeight="13.8"/>
  <cols>
    <col min="1" max="1" width="28" style="11" customWidth="1"/>
    <col min="2" max="3" width="46" style="11" customWidth="1"/>
    <col min="4" max="4" width="18" style="11" customWidth="1"/>
    <col min="5" max="5" width="4.296875" style="11" customWidth="1"/>
    <col min="6" max="6" width="43.09765625" style="11" customWidth="1"/>
    <col min="7" max="7" width="44.69921875" style="11" customWidth="1"/>
    <col min="8" max="16384" width="8.796875" style="11"/>
  </cols>
  <sheetData>
    <row r="1" spans="1:7">
      <c r="A1" s="34" t="s">
        <v>48</v>
      </c>
      <c r="B1" s="34"/>
      <c r="C1" s="34"/>
      <c r="D1" s="34"/>
    </row>
    <row r="2" spans="1:7">
      <c r="A2" s="34"/>
      <c r="B2" s="34"/>
      <c r="C2" s="34"/>
      <c r="D2" s="34"/>
    </row>
    <row r="3" spans="1:7" ht="12" customHeight="1">
      <c r="A3" s="35" t="s">
        <v>49</v>
      </c>
      <c r="B3" s="35"/>
      <c r="C3" s="35"/>
      <c r="D3" s="35"/>
    </row>
    <row r="4" spans="1:7" ht="14.4" thickBot="1"/>
    <row r="5" spans="1:7" ht="12" customHeight="1">
      <c r="A5" s="36" t="s">
        <v>50</v>
      </c>
      <c r="B5" s="36" t="s">
        <v>51</v>
      </c>
      <c r="C5" s="36" t="s">
        <v>52</v>
      </c>
      <c r="D5" s="36" t="s">
        <v>53</v>
      </c>
      <c r="F5" s="26" t="s">
        <v>237</v>
      </c>
      <c r="G5" s="27"/>
    </row>
    <row r="6" spans="1:7" ht="19.2" customHeight="1">
      <c r="A6" s="37" t="s">
        <v>54</v>
      </c>
      <c r="B6" s="38" t="s">
        <v>55</v>
      </c>
      <c r="C6" s="38" t="s">
        <v>56</v>
      </c>
      <c r="D6" s="39" t="s">
        <v>57</v>
      </c>
      <c r="F6" s="28"/>
      <c r="G6" s="29"/>
    </row>
    <row r="7" spans="1:7" ht="19.2" customHeight="1" thickBot="1">
      <c r="A7" s="37" t="s">
        <v>58</v>
      </c>
      <c r="B7" s="38" t="s">
        <v>59</v>
      </c>
      <c r="C7" s="38" t="s">
        <v>60</v>
      </c>
      <c r="D7" s="39" t="s">
        <v>57</v>
      </c>
      <c r="F7" s="30"/>
      <c r="G7" s="31"/>
    </row>
    <row r="8" spans="1:7" ht="19.2" customHeight="1" thickBot="1">
      <c r="A8" s="37" t="s">
        <v>61</v>
      </c>
      <c r="B8" s="38" t="s">
        <v>62</v>
      </c>
      <c r="C8" s="38" t="s">
        <v>63</v>
      </c>
      <c r="D8" s="39" t="s">
        <v>64</v>
      </c>
      <c r="F8" s="32" t="s">
        <v>238</v>
      </c>
      <c r="G8" s="33"/>
    </row>
    <row r="9" spans="1:7" ht="19.2" customHeight="1">
      <c r="A9" s="37" t="s">
        <v>65</v>
      </c>
      <c r="B9" s="38" t="s">
        <v>66</v>
      </c>
      <c r="C9" s="38" t="s">
        <v>67</v>
      </c>
      <c r="D9" s="39" t="s">
        <v>61</v>
      </c>
    </row>
    <row r="10" spans="1:7" ht="19.2" customHeight="1">
      <c r="A10" s="37" t="s">
        <v>68</v>
      </c>
      <c r="B10" s="38" t="s">
        <v>69</v>
      </c>
      <c r="C10" s="38" t="s">
        <v>70</v>
      </c>
      <c r="D10" s="39" t="s">
        <v>61</v>
      </c>
    </row>
    <row r="11" spans="1:7" ht="19.2" customHeight="1">
      <c r="A11" s="37" t="s">
        <v>71</v>
      </c>
      <c r="B11" s="38" t="s">
        <v>72</v>
      </c>
      <c r="C11" s="38" t="s">
        <v>73</v>
      </c>
      <c r="D11" s="39" t="s">
        <v>61</v>
      </c>
    </row>
    <row r="12" spans="1:7" ht="19.2" customHeight="1">
      <c r="A12" s="37" t="s">
        <v>74</v>
      </c>
      <c r="B12" s="38" t="s">
        <v>75</v>
      </c>
      <c r="C12" s="38" t="s">
        <v>76</v>
      </c>
      <c r="D12" s="39" t="s">
        <v>61</v>
      </c>
    </row>
    <row r="13" spans="1:7" ht="19.2" customHeight="1">
      <c r="A13" s="37" t="s">
        <v>77</v>
      </c>
      <c r="B13" s="38" t="s">
        <v>78</v>
      </c>
      <c r="C13" s="38" t="s">
        <v>79</v>
      </c>
      <c r="D13" s="39" t="s">
        <v>61</v>
      </c>
    </row>
    <row r="14" spans="1:7" ht="19.2" customHeight="1">
      <c r="A14" s="37" t="s">
        <v>80</v>
      </c>
      <c r="B14" s="38" t="s">
        <v>81</v>
      </c>
      <c r="C14" s="38" t="s">
        <v>82</v>
      </c>
      <c r="D14" s="39" t="s">
        <v>61</v>
      </c>
    </row>
    <row r="15" spans="1:7" ht="12" customHeight="1">
      <c r="A15" s="37" t="s">
        <v>83</v>
      </c>
      <c r="B15" s="38" t="s">
        <v>84</v>
      </c>
      <c r="C15" s="38" t="s">
        <v>85</v>
      </c>
      <c r="D15" s="39" t="s">
        <v>61</v>
      </c>
    </row>
    <row r="16" spans="1:7" ht="19.2" customHeight="1">
      <c r="A16" s="37" t="s">
        <v>86</v>
      </c>
      <c r="B16" s="38" t="s">
        <v>87</v>
      </c>
      <c r="C16" s="38" t="s">
        <v>88</v>
      </c>
      <c r="D16" s="39" t="s">
        <v>57</v>
      </c>
    </row>
    <row r="17" spans="1:4" ht="12" customHeight="1">
      <c r="A17" s="37" t="s">
        <v>89</v>
      </c>
      <c r="B17" s="38" t="s">
        <v>90</v>
      </c>
      <c r="C17" s="38" t="s">
        <v>91</v>
      </c>
      <c r="D17" s="39" t="s">
        <v>92</v>
      </c>
    </row>
    <row r="18" spans="1:4" ht="19.2" customHeight="1">
      <c r="A18" s="37" t="s">
        <v>93</v>
      </c>
      <c r="B18" s="38" t="s">
        <v>94</v>
      </c>
      <c r="C18" s="38" t="s">
        <v>95</v>
      </c>
      <c r="D18" s="39" t="s">
        <v>92</v>
      </c>
    </row>
    <row r="19" spans="1:4" ht="19.2" customHeight="1">
      <c r="A19" s="37" t="s">
        <v>96</v>
      </c>
      <c r="B19" s="38" t="s">
        <v>97</v>
      </c>
      <c r="C19" s="38" t="s">
        <v>98</v>
      </c>
      <c r="D19" s="39" t="s">
        <v>92</v>
      </c>
    </row>
    <row r="20" spans="1:4" ht="12" customHeight="1">
      <c r="A20" s="37" t="s">
        <v>99</v>
      </c>
      <c r="B20" s="38" t="s">
        <v>100</v>
      </c>
      <c r="C20" s="38" t="s">
        <v>101</v>
      </c>
      <c r="D20" s="39" t="s">
        <v>92</v>
      </c>
    </row>
    <row r="21" spans="1:4" ht="19.2" customHeight="1">
      <c r="A21" s="37" t="s">
        <v>102</v>
      </c>
      <c r="B21" s="38" t="s">
        <v>103</v>
      </c>
      <c r="C21" s="38" t="s">
        <v>104</v>
      </c>
      <c r="D21" s="39" t="s">
        <v>92</v>
      </c>
    </row>
    <row r="22" spans="1:4" ht="12" customHeight="1">
      <c r="A22" s="37" t="s">
        <v>105</v>
      </c>
      <c r="B22" s="38" t="s">
        <v>106</v>
      </c>
      <c r="C22" s="38" t="s">
        <v>107</v>
      </c>
      <c r="D22" s="39" t="s">
        <v>92</v>
      </c>
    </row>
    <row r="23" spans="1:4" ht="12" customHeight="1">
      <c r="A23" s="37" t="s">
        <v>108</v>
      </c>
      <c r="B23" s="38" t="s">
        <v>109</v>
      </c>
      <c r="C23" s="38" t="s">
        <v>110</v>
      </c>
      <c r="D23" s="39" t="s">
        <v>92</v>
      </c>
    </row>
    <row r="24" spans="1:4" ht="19.2" customHeight="1">
      <c r="A24" s="37" t="s">
        <v>111</v>
      </c>
      <c r="B24" s="38" t="s">
        <v>112</v>
      </c>
      <c r="C24" s="38" t="s">
        <v>113</v>
      </c>
      <c r="D24" s="39" t="s">
        <v>92</v>
      </c>
    </row>
    <row r="25" spans="1:4" ht="19.2" customHeight="1">
      <c r="A25" s="37" t="s">
        <v>114</v>
      </c>
      <c r="B25" s="38" t="s">
        <v>115</v>
      </c>
      <c r="C25" s="38" t="s">
        <v>116</v>
      </c>
      <c r="D25" s="39" t="s">
        <v>64</v>
      </c>
    </row>
    <row r="26" spans="1:4" ht="12" customHeight="1">
      <c r="A26" s="37" t="s">
        <v>117</v>
      </c>
      <c r="B26" s="38" t="s">
        <v>118</v>
      </c>
      <c r="C26" s="38" t="s">
        <v>119</v>
      </c>
      <c r="D26" s="39" t="s">
        <v>64</v>
      </c>
    </row>
    <row r="27" spans="1:4" ht="19.2" customHeight="1">
      <c r="A27" s="37" t="s">
        <v>120</v>
      </c>
      <c r="B27" s="38" t="s">
        <v>121</v>
      </c>
      <c r="C27" s="38" t="s">
        <v>122</v>
      </c>
      <c r="D27" s="39" t="s">
        <v>123</v>
      </c>
    </row>
    <row r="28" spans="1:4" ht="19.2" customHeight="1">
      <c r="A28" s="37" t="s">
        <v>124</v>
      </c>
      <c r="B28" s="38" t="s">
        <v>125</v>
      </c>
      <c r="C28" s="38" t="s">
        <v>126</v>
      </c>
      <c r="D28" s="39" t="s">
        <v>123</v>
      </c>
    </row>
    <row r="29" spans="1:4" ht="12" customHeight="1">
      <c r="A29" s="37" t="s">
        <v>127</v>
      </c>
      <c r="B29" s="38" t="s">
        <v>128</v>
      </c>
      <c r="C29" s="38" t="s">
        <v>129</v>
      </c>
      <c r="D29" s="39" t="s">
        <v>64</v>
      </c>
    </row>
    <row r="30" spans="1:4" ht="12" customHeight="1">
      <c r="A30" s="37" t="s">
        <v>130</v>
      </c>
      <c r="B30" s="38" t="s">
        <v>131</v>
      </c>
      <c r="C30" s="38" t="s">
        <v>132</v>
      </c>
      <c r="D30" s="39" t="s">
        <v>64</v>
      </c>
    </row>
    <row r="31" spans="1:4" ht="12" customHeight="1">
      <c r="A31" s="37" t="s">
        <v>133</v>
      </c>
      <c r="B31" s="38" t="s">
        <v>134</v>
      </c>
      <c r="C31" s="38" t="s">
        <v>135</v>
      </c>
      <c r="D31" s="39" t="s">
        <v>64</v>
      </c>
    </row>
    <row r="32" spans="1:4" ht="12" customHeight="1">
      <c r="A32" s="37" t="s">
        <v>136</v>
      </c>
      <c r="B32" s="38" t="s">
        <v>137</v>
      </c>
      <c r="C32" s="38" t="s">
        <v>138</v>
      </c>
      <c r="D32" s="39" t="s">
        <v>139</v>
      </c>
    </row>
    <row r="33" spans="1:4" ht="33.6" customHeight="1">
      <c r="A33" s="37" t="s">
        <v>140</v>
      </c>
      <c r="B33" s="38" t="s">
        <v>141</v>
      </c>
      <c r="C33" s="38" t="s">
        <v>142</v>
      </c>
      <c r="D33" s="39" t="s">
        <v>139</v>
      </c>
    </row>
    <row r="34" spans="1:4" ht="33.6" customHeight="1">
      <c r="A34" s="37" t="s">
        <v>143</v>
      </c>
      <c r="B34" s="38" t="s">
        <v>144</v>
      </c>
      <c r="C34" s="38" t="s">
        <v>145</v>
      </c>
      <c r="D34" s="39" t="s">
        <v>64</v>
      </c>
    </row>
    <row r="35" spans="1:4" ht="12" customHeight="1">
      <c r="A35" s="37" t="s">
        <v>146</v>
      </c>
      <c r="B35" s="38" t="s">
        <v>147</v>
      </c>
      <c r="C35" s="38" t="s">
        <v>148</v>
      </c>
      <c r="D35" s="39" t="s">
        <v>64</v>
      </c>
    </row>
    <row r="36" spans="1:4" ht="12" customHeight="1">
      <c r="A36" s="37" t="s">
        <v>149</v>
      </c>
      <c r="B36" s="38" t="s">
        <v>150</v>
      </c>
      <c r="C36" s="38" t="s">
        <v>151</v>
      </c>
      <c r="D36" s="39" t="s">
        <v>64</v>
      </c>
    </row>
    <row r="37" spans="1:4" ht="12" customHeight="1">
      <c r="A37" s="37" t="s">
        <v>152</v>
      </c>
      <c r="B37" s="38" t="s">
        <v>153</v>
      </c>
      <c r="C37" s="38" t="s">
        <v>154</v>
      </c>
      <c r="D37" s="39" t="s">
        <v>64</v>
      </c>
    </row>
    <row r="38" spans="1:4" ht="12" customHeight="1">
      <c r="A38" s="37" t="s">
        <v>155</v>
      </c>
      <c r="B38" s="38" t="s">
        <v>156</v>
      </c>
      <c r="C38" s="38" t="s">
        <v>157</v>
      </c>
      <c r="D38" s="39" t="s">
        <v>64</v>
      </c>
    </row>
    <row r="39" spans="1:4" ht="19.2" customHeight="1">
      <c r="A39" s="37" t="s">
        <v>158</v>
      </c>
      <c r="B39" s="38" t="s">
        <v>159</v>
      </c>
      <c r="C39" s="38" t="s">
        <v>160</v>
      </c>
      <c r="D39" s="39" t="s">
        <v>161</v>
      </c>
    </row>
    <row r="40" spans="1:4" ht="19.2" customHeight="1">
      <c r="A40" s="37" t="s">
        <v>162</v>
      </c>
      <c r="B40" s="38" t="s">
        <v>163</v>
      </c>
      <c r="C40" s="38" t="s">
        <v>164</v>
      </c>
      <c r="D40" s="39" t="s">
        <v>161</v>
      </c>
    </row>
    <row r="41" spans="1:4" ht="35.25" customHeight="1">
      <c r="A41" s="37" t="s">
        <v>165</v>
      </c>
      <c r="B41" s="38" t="s">
        <v>166</v>
      </c>
      <c r="C41" s="38" t="s">
        <v>167</v>
      </c>
      <c r="D41" s="39" t="s">
        <v>168</v>
      </c>
    </row>
    <row r="42" spans="1:4" ht="35.25" customHeight="1">
      <c r="A42" s="37" t="s">
        <v>169</v>
      </c>
      <c r="B42" s="38" t="s">
        <v>170</v>
      </c>
      <c r="C42" s="38" t="s">
        <v>171</v>
      </c>
      <c r="D42" s="39" t="s">
        <v>168</v>
      </c>
    </row>
  </sheetData>
  <sheetProtection algorithmName="SHA-512" hashValue="JGdKLQ2a0QyedOA10lCvOcYQJPazMGEDqcGhOVsAuY7xLZUrg8+qNa07I74Au486dw+B+a0AFreAYi3y87qKLQ==" saltValue="uEC97yKa5Mj2Il0LpGyreg==" spinCount="100000" sheet="1" objects="1" scenarios="1" formatCells="0" formatColumns="0" formatRows="0" sort="0" autoFilter="0" pivotTables="0"/>
  <mergeCells count="4">
    <mergeCell ref="A1:D2"/>
    <mergeCell ref="A3:D3"/>
    <mergeCell ref="F5:G7"/>
    <mergeCell ref="F8:G8"/>
  </mergeCells>
  <hyperlinks>
    <hyperlink ref="F8" r:id="rId1" xr:uid="{AF81AAA1-6645-411C-8F58-BA31C9FF4B3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"/>
  <sheetViews>
    <sheetView workbookViewId="0">
      <selection sqref="A1:R2"/>
    </sheetView>
  </sheetViews>
  <sheetFormatPr baseColWidth="10" defaultColWidth="8.796875" defaultRowHeight="13.8"/>
  <cols>
    <col min="1" max="1" width="7" customWidth="1"/>
    <col min="2" max="2" width="14" customWidth="1"/>
    <col min="3" max="3" width="34" customWidth="1"/>
    <col min="4" max="4" width="15" customWidth="1"/>
    <col min="5" max="5" width="30" customWidth="1"/>
    <col min="6" max="6" width="31" customWidth="1"/>
    <col min="7" max="7" width="18" customWidth="1"/>
    <col min="8" max="9" width="14" customWidth="1"/>
    <col min="10" max="10" width="11" customWidth="1"/>
    <col min="11" max="11" width="15" customWidth="1"/>
    <col min="12" max="12" width="13" customWidth="1"/>
    <col min="13" max="13" width="36" customWidth="1"/>
    <col min="14" max="14" width="38" customWidth="1"/>
    <col min="15" max="15" width="22" customWidth="1"/>
    <col min="16" max="16" width="14" customWidth="1"/>
    <col min="17" max="17" width="15" customWidth="1"/>
    <col min="18" max="18" width="36" customWidth="1"/>
  </cols>
  <sheetData>
    <row r="1" spans="1:18" ht="19.2" customHeight="1">
      <c r="A1" s="7" t="s">
        <v>172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9.2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9.2" customHeight="1">
      <c r="A3" s="8" t="s">
        <v>173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9.2" customHeight="1"/>
    <row r="5" spans="1:18" ht="19.2" customHeight="1">
      <c r="A5" s="9" t="s">
        <v>174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8" spans="1:18" ht="27.15" customHeight="1">
      <c r="A8" s="1" t="s">
        <v>175</v>
      </c>
      <c r="B8" s="1" t="s">
        <v>176</v>
      </c>
      <c r="C8" s="1" t="s">
        <v>177</v>
      </c>
      <c r="D8" s="1" t="s">
        <v>61</v>
      </c>
      <c r="E8" s="1" t="s">
        <v>92</v>
      </c>
      <c r="F8" s="1" t="s">
        <v>178</v>
      </c>
      <c r="G8" s="1" t="s">
        <v>117</v>
      </c>
      <c r="H8" s="1" t="s">
        <v>127</v>
      </c>
      <c r="I8" s="1" t="s">
        <v>130</v>
      </c>
      <c r="J8" s="1" t="s">
        <v>133</v>
      </c>
      <c r="K8" s="1" t="s">
        <v>136</v>
      </c>
      <c r="L8" s="1" t="s">
        <v>140</v>
      </c>
      <c r="M8" s="1" t="s">
        <v>143</v>
      </c>
      <c r="N8" s="1" t="s">
        <v>146</v>
      </c>
      <c r="O8" s="1" t="s">
        <v>149</v>
      </c>
      <c r="P8" s="1" t="s">
        <v>179</v>
      </c>
      <c r="Q8" s="1" t="s">
        <v>155</v>
      </c>
      <c r="R8" s="1" t="s">
        <v>180</v>
      </c>
    </row>
    <row r="9" spans="1:18" ht="27.15" customHeight="1">
      <c r="A9" s="2">
        <v>1</v>
      </c>
      <c r="B9" s="3">
        <v>46266</v>
      </c>
      <c r="C9" s="4" t="s">
        <v>181</v>
      </c>
      <c r="D9" s="4" t="s">
        <v>65</v>
      </c>
      <c r="E9" s="4" t="s">
        <v>89</v>
      </c>
      <c r="F9" s="4" t="s">
        <v>182</v>
      </c>
      <c r="G9" s="4" t="s">
        <v>120</v>
      </c>
      <c r="H9" s="5">
        <v>50</v>
      </c>
      <c r="I9" s="5">
        <v>100</v>
      </c>
      <c r="J9" s="5" t="s">
        <v>183</v>
      </c>
      <c r="K9" s="6">
        <f t="shared" ref="K9:K40" si="0">IF(C9="","",IF(COUNTA(G9:I9)&lt;3,"FALTA INFORMACIÓN",IF(OR(NOT(ISNUMBER(H9)),NOT(ISNUMBER(I9)),AND(G9&lt;&gt;"Mayor es mejor",G9&lt;&gt;"Menor es mejor")),"REVISAR",IF(G9="Mayor es mejor",MAX(I9-H9,0),MAX(H9-I9,0)))))</f>
        <v>50</v>
      </c>
      <c r="L9" s="2" t="str">
        <f t="shared" ref="L9:L40" si="1">IF(C9="","",IF(COUNTA(B9:J9)&lt;9,"FALTA INFORMACIÓN",IF(OR(NOT(ISNUMBER(B9)),NOT(OR(D9="Orchestrate",D9="Plan",D9="Order",D9="Source",D9="Transform",D9="Fulfill",D9="Return")),NOT(OR(E9="Reliability / Confiabilidad",E9="Responsiveness / Capacidad de respuesta",E9="Agility / Agilidad",E9="Costs / Costos",E9="Profit / Rentabilidad",E9="Assets / Activos",E9="Environmental / Ambiental",E9="Social / Social")),NOT(OR(G9="Mayor es mejor",G9="Menor es mejor")),NOT(ISNUMBER(H9)),NOT(ISNUMBER(I9)),AND(P9&lt;&gt;"",NOT(ISNUMBER(P9))),AND(Q9&lt;&gt;"",NOT(OR(Q9="Pendiente",Q9="En proceso",Q9="Cerrada"))),K9="REVISAR"),"REVISAR",IF(AND(N9&lt;&gt;"",COUNTA(O9:Q9)&lt;3),"FALTA INFORMACIÓN",IF(K9=0,"Cumple","Brecha")))))</f>
        <v>Brecha</v>
      </c>
      <c r="M9" s="4" t="s">
        <v>184</v>
      </c>
      <c r="N9" s="4" t="s">
        <v>185</v>
      </c>
      <c r="O9" s="4" t="s">
        <v>186</v>
      </c>
      <c r="P9" s="3">
        <v>46295</v>
      </c>
      <c r="Q9" s="4" t="s">
        <v>187</v>
      </c>
      <c r="R9" s="4" t="s">
        <v>188</v>
      </c>
    </row>
    <row r="10" spans="1:18" ht="27.15" customHeight="1">
      <c r="A10" s="2">
        <v>2</v>
      </c>
      <c r="B10" s="3">
        <v>46267</v>
      </c>
      <c r="C10" s="4" t="s">
        <v>189</v>
      </c>
      <c r="D10" s="4" t="s">
        <v>68</v>
      </c>
      <c r="E10" s="4" t="s">
        <v>89</v>
      </c>
      <c r="F10" s="4" t="s">
        <v>190</v>
      </c>
      <c r="G10" s="4" t="s">
        <v>124</v>
      </c>
      <c r="H10" s="5">
        <v>12</v>
      </c>
      <c r="I10" s="5">
        <v>5</v>
      </c>
      <c r="J10" s="5" t="s">
        <v>183</v>
      </c>
      <c r="K10" s="6">
        <f t="shared" si="0"/>
        <v>7</v>
      </c>
      <c r="L10" s="2" t="str">
        <f t="shared" si="1"/>
        <v>Brecha</v>
      </c>
      <c r="M10" s="4" t="s">
        <v>191</v>
      </c>
      <c r="N10" s="4" t="s">
        <v>192</v>
      </c>
      <c r="O10" s="4" t="s">
        <v>193</v>
      </c>
      <c r="P10" s="3">
        <v>46294</v>
      </c>
      <c r="Q10" s="4" t="s">
        <v>187</v>
      </c>
      <c r="R10" s="4" t="s">
        <v>194</v>
      </c>
    </row>
    <row r="11" spans="1:18" ht="27.15" customHeight="1">
      <c r="A11" s="2">
        <v>3</v>
      </c>
      <c r="B11" s="3">
        <v>46268</v>
      </c>
      <c r="C11" s="4" t="s">
        <v>195</v>
      </c>
      <c r="D11" s="4" t="s">
        <v>71</v>
      </c>
      <c r="E11" s="4" t="s">
        <v>89</v>
      </c>
      <c r="F11" s="4" t="s">
        <v>196</v>
      </c>
      <c r="G11" s="4" t="s">
        <v>124</v>
      </c>
      <c r="H11" s="5">
        <v>6</v>
      </c>
      <c r="I11" s="5">
        <v>2</v>
      </c>
      <c r="J11" s="5" t="s">
        <v>183</v>
      </c>
      <c r="K11" s="6">
        <f t="shared" si="0"/>
        <v>4</v>
      </c>
      <c r="L11" s="2" t="str">
        <f t="shared" si="1"/>
        <v>Brecha</v>
      </c>
      <c r="M11" s="4" t="s">
        <v>197</v>
      </c>
      <c r="N11" s="4" t="s">
        <v>198</v>
      </c>
      <c r="O11" s="4" t="s">
        <v>199</v>
      </c>
      <c r="P11" s="3">
        <v>46297</v>
      </c>
      <c r="Q11" s="4" t="s">
        <v>200</v>
      </c>
      <c r="R11" s="4" t="s">
        <v>201</v>
      </c>
    </row>
    <row r="12" spans="1:18" ht="27.15" customHeight="1">
      <c r="A12" s="2">
        <v>4</v>
      </c>
      <c r="B12" s="3">
        <v>46269</v>
      </c>
      <c r="C12" s="4" t="s">
        <v>202</v>
      </c>
      <c r="D12" s="4" t="s">
        <v>74</v>
      </c>
      <c r="E12" s="4" t="s">
        <v>93</v>
      </c>
      <c r="F12" s="4" t="s">
        <v>203</v>
      </c>
      <c r="G12" s="4" t="s">
        <v>124</v>
      </c>
      <c r="H12" s="5">
        <v>9</v>
      </c>
      <c r="I12" s="5">
        <v>6</v>
      </c>
      <c r="J12" s="5" t="s">
        <v>204</v>
      </c>
      <c r="K12" s="6">
        <f t="shared" si="0"/>
        <v>3</v>
      </c>
      <c r="L12" s="2" t="str">
        <f t="shared" si="1"/>
        <v>Brecha</v>
      </c>
      <c r="M12" s="4" t="s">
        <v>205</v>
      </c>
      <c r="N12" s="4" t="s">
        <v>206</v>
      </c>
      <c r="O12" s="4" t="s">
        <v>207</v>
      </c>
      <c r="P12" s="3">
        <v>46293</v>
      </c>
      <c r="Q12" s="4" t="s">
        <v>187</v>
      </c>
      <c r="R12" s="4" t="s">
        <v>208</v>
      </c>
    </row>
    <row r="13" spans="1:18" ht="27.15" customHeight="1">
      <c r="A13" s="2">
        <v>5</v>
      </c>
      <c r="B13" s="3">
        <v>46270</v>
      </c>
      <c r="C13" s="4" t="s">
        <v>209</v>
      </c>
      <c r="D13" s="4" t="s">
        <v>77</v>
      </c>
      <c r="E13" s="4" t="s">
        <v>93</v>
      </c>
      <c r="F13" s="4" t="s">
        <v>210</v>
      </c>
      <c r="G13" s="4" t="s">
        <v>124</v>
      </c>
      <c r="H13" s="5">
        <v>45</v>
      </c>
      <c r="I13" s="5">
        <v>30</v>
      </c>
      <c r="J13" s="5" t="s">
        <v>211</v>
      </c>
      <c r="K13" s="6">
        <f t="shared" si="0"/>
        <v>15</v>
      </c>
      <c r="L13" s="2" t="str">
        <f t="shared" si="1"/>
        <v>Brecha</v>
      </c>
      <c r="M13" s="4" t="s">
        <v>212</v>
      </c>
      <c r="N13" s="4" t="s">
        <v>213</v>
      </c>
      <c r="O13" s="4" t="s">
        <v>214</v>
      </c>
      <c r="P13" s="3">
        <v>46298</v>
      </c>
      <c r="Q13" s="4" t="s">
        <v>200</v>
      </c>
      <c r="R13" s="4" t="s">
        <v>215</v>
      </c>
    </row>
    <row r="14" spans="1:18" ht="27.15" customHeight="1">
      <c r="A14" s="2">
        <v>6</v>
      </c>
      <c r="B14" s="3">
        <v>46271</v>
      </c>
      <c r="C14" s="4" t="s">
        <v>216</v>
      </c>
      <c r="D14" s="4" t="s">
        <v>80</v>
      </c>
      <c r="E14" s="4" t="s">
        <v>89</v>
      </c>
      <c r="F14" s="4" t="s">
        <v>217</v>
      </c>
      <c r="G14" s="4" t="s">
        <v>120</v>
      </c>
      <c r="H14" s="5">
        <v>82</v>
      </c>
      <c r="I14" s="5">
        <v>95</v>
      </c>
      <c r="J14" s="5" t="s">
        <v>183</v>
      </c>
      <c r="K14" s="6">
        <f t="shared" si="0"/>
        <v>13</v>
      </c>
      <c r="L14" s="2" t="str">
        <f t="shared" si="1"/>
        <v>Brecha</v>
      </c>
      <c r="M14" s="4" t="s">
        <v>218</v>
      </c>
      <c r="N14" s="4" t="s">
        <v>219</v>
      </c>
      <c r="O14" s="4" t="s">
        <v>220</v>
      </c>
      <c r="P14" s="3">
        <v>46294</v>
      </c>
      <c r="Q14" s="4" t="s">
        <v>187</v>
      </c>
      <c r="R14" s="4" t="s">
        <v>221</v>
      </c>
    </row>
    <row r="15" spans="1:18" ht="27.15" customHeight="1">
      <c r="A15" s="2">
        <v>7</v>
      </c>
      <c r="B15" s="3">
        <v>46272</v>
      </c>
      <c r="C15" s="4" t="s">
        <v>222</v>
      </c>
      <c r="D15" s="4" t="s">
        <v>83</v>
      </c>
      <c r="E15" s="4" t="s">
        <v>99</v>
      </c>
      <c r="F15" s="4" t="s">
        <v>223</v>
      </c>
      <c r="G15" s="4" t="s">
        <v>124</v>
      </c>
      <c r="H15" s="5">
        <v>7</v>
      </c>
      <c r="I15" s="5">
        <v>3</v>
      </c>
      <c r="J15" s="5" t="s">
        <v>183</v>
      </c>
      <c r="K15" s="6">
        <f t="shared" si="0"/>
        <v>4</v>
      </c>
      <c r="L15" s="2" t="str">
        <f t="shared" si="1"/>
        <v>Brecha</v>
      </c>
      <c r="M15" s="4" t="s">
        <v>224</v>
      </c>
      <c r="N15" s="4" t="s">
        <v>225</v>
      </c>
      <c r="O15" s="4" t="s">
        <v>226</v>
      </c>
      <c r="P15" s="3">
        <v>46300</v>
      </c>
      <c r="Q15" s="4" t="s">
        <v>200</v>
      </c>
      <c r="R15" s="4" t="s">
        <v>227</v>
      </c>
    </row>
    <row r="16" spans="1:18" ht="27.15" customHeight="1">
      <c r="A16" s="2">
        <v>8</v>
      </c>
      <c r="B16" s="3"/>
      <c r="C16" s="4"/>
      <c r="D16" s="4"/>
      <c r="E16" s="4"/>
      <c r="F16" s="4"/>
      <c r="G16" s="4"/>
      <c r="H16" s="5"/>
      <c r="I16" s="5"/>
      <c r="J16" s="5"/>
      <c r="K16" s="6" t="str">
        <f t="shared" si="0"/>
        <v/>
      </c>
      <c r="L16" s="2" t="str">
        <f t="shared" si="1"/>
        <v/>
      </c>
      <c r="M16" s="4"/>
      <c r="N16" s="4"/>
      <c r="O16" s="4"/>
      <c r="P16" s="3"/>
      <c r="Q16" s="4"/>
      <c r="R16" s="4"/>
    </row>
    <row r="17" spans="1:18" ht="27.15" customHeight="1">
      <c r="A17" s="2">
        <v>9</v>
      </c>
      <c r="B17" s="3"/>
      <c r="C17" s="4"/>
      <c r="D17" s="4"/>
      <c r="E17" s="4"/>
      <c r="F17" s="4"/>
      <c r="G17" s="4"/>
      <c r="H17" s="5"/>
      <c r="I17" s="5"/>
      <c r="J17" s="5"/>
      <c r="K17" s="6" t="str">
        <f t="shared" si="0"/>
        <v/>
      </c>
      <c r="L17" s="2" t="str">
        <f t="shared" si="1"/>
        <v/>
      </c>
      <c r="M17" s="4"/>
      <c r="N17" s="4"/>
      <c r="O17" s="4"/>
      <c r="P17" s="3"/>
      <c r="Q17" s="4"/>
      <c r="R17" s="4"/>
    </row>
    <row r="18" spans="1:18" ht="27.15" customHeight="1">
      <c r="A18" s="2">
        <v>10</v>
      </c>
      <c r="B18" s="3"/>
      <c r="C18" s="4"/>
      <c r="D18" s="4"/>
      <c r="E18" s="4"/>
      <c r="F18" s="4"/>
      <c r="G18" s="4"/>
      <c r="H18" s="5"/>
      <c r="I18" s="5"/>
      <c r="J18" s="5"/>
      <c r="K18" s="6" t="str">
        <f t="shared" si="0"/>
        <v/>
      </c>
      <c r="L18" s="2" t="str">
        <f t="shared" si="1"/>
        <v/>
      </c>
      <c r="M18" s="4"/>
      <c r="N18" s="4"/>
      <c r="O18" s="4"/>
      <c r="P18" s="3"/>
      <c r="Q18" s="4"/>
      <c r="R18" s="4"/>
    </row>
    <row r="19" spans="1:18" ht="27.15" customHeight="1">
      <c r="A19" s="2">
        <v>11</v>
      </c>
      <c r="B19" s="3"/>
      <c r="C19" s="4"/>
      <c r="D19" s="4"/>
      <c r="E19" s="4"/>
      <c r="F19" s="4"/>
      <c r="G19" s="4"/>
      <c r="H19" s="5"/>
      <c r="I19" s="5"/>
      <c r="J19" s="5"/>
      <c r="K19" s="6" t="str">
        <f t="shared" si="0"/>
        <v/>
      </c>
      <c r="L19" s="2" t="str">
        <f t="shared" si="1"/>
        <v/>
      </c>
      <c r="M19" s="4"/>
      <c r="N19" s="4"/>
      <c r="O19" s="4"/>
      <c r="P19" s="3"/>
      <c r="Q19" s="4"/>
      <c r="R19" s="4"/>
    </row>
    <row r="20" spans="1:18" ht="27.15" customHeight="1">
      <c r="A20" s="2">
        <v>12</v>
      </c>
      <c r="B20" s="3"/>
      <c r="C20" s="4"/>
      <c r="D20" s="4"/>
      <c r="E20" s="4"/>
      <c r="F20" s="4"/>
      <c r="G20" s="4"/>
      <c r="H20" s="5"/>
      <c r="I20" s="5"/>
      <c r="J20" s="5"/>
      <c r="K20" s="6" t="str">
        <f t="shared" si="0"/>
        <v/>
      </c>
      <c r="L20" s="2" t="str">
        <f t="shared" si="1"/>
        <v/>
      </c>
      <c r="M20" s="4"/>
      <c r="N20" s="4"/>
      <c r="O20" s="4"/>
      <c r="P20" s="3"/>
      <c r="Q20" s="4"/>
      <c r="R20" s="4"/>
    </row>
    <row r="21" spans="1:18" ht="27.15" customHeight="1">
      <c r="A21" s="2">
        <v>13</v>
      </c>
      <c r="B21" s="3"/>
      <c r="C21" s="4"/>
      <c r="D21" s="4"/>
      <c r="E21" s="4"/>
      <c r="F21" s="4"/>
      <c r="G21" s="4"/>
      <c r="H21" s="5"/>
      <c r="I21" s="5"/>
      <c r="J21" s="5"/>
      <c r="K21" s="6" t="str">
        <f t="shared" si="0"/>
        <v/>
      </c>
      <c r="L21" s="2" t="str">
        <f t="shared" si="1"/>
        <v/>
      </c>
      <c r="M21" s="4"/>
      <c r="N21" s="4"/>
      <c r="O21" s="4"/>
      <c r="P21" s="3"/>
      <c r="Q21" s="4"/>
      <c r="R21" s="4"/>
    </row>
    <row r="22" spans="1:18" ht="27.15" customHeight="1">
      <c r="A22" s="2">
        <v>14</v>
      </c>
      <c r="B22" s="3"/>
      <c r="C22" s="4"/>
      <c r="D22" s="4"/>
      <c r="E22" s="4"/>
      <c r="F22" s="4"/>
      <c r="G22" s="4"/>
      <c r="H22" s="5"/>
      <c r="I22" s="5"/>
      <c r="J22" s="5"/>
      <c r="K22" s="6" t="str">
        <f t="shared" si="0"/>
        <v/>
      </c>
      <c r="L22" s="2" t="str">
        <f t="shared" si="1"/>
        <v/>
      </c>
      <c r="M22" s="4"/>
      <c r="N22" s="4"/>
      <c r="O22" s="4"/>
      <c r="P22" s="3"/>
      <c r="Q22" s="4"/>
      <c r="R22" s="4"/>
    </row>
    <row r="23" spans="1:18" ht="27.15" customHeight="1">
      <c r="A23" s="2">
        <v>15</v>
      </c>
      <c r="B23" s="3"/>
      <c r="C23" s="4"/>
      <c r="D23" s="4"/>
      <c r="E23" s="4"/>
      <c r="F23" s="4"/>
      <c r="G23" s="4"/>
      <c r="H23" s="5"/>
      <c r="I23" s="5"/>
      <c r="J23" s="5"/>
      <c r="K23" s="6" t="str">
        <f t="shared" si="0"/>
        <v/>
      </c>
      <c r="L23" s="2" t="str">
        <f t="shared" si="1"/>
        <v/>
      </c>
      <c r="M23" s="4"/>
      <c r="N23" s="4"/>
      <c r="O23" s="4"/>
      <c r="P23" s="3"/>
      <c r="Q23" s="4"/>
      <c r="R23" s="4"/>
    </row>
    <row r="24" spans="1:18" ht="27.15" customHeight="1">
      <c r="A24" s="2">
        <v>16</v>
      </c>
      <c r="B24" s="3"/>
      <c r="C24" s="4"/>
      <c r="D24" s="4"/>
      <c r="E24" s="4"/>
      <c r="F24" s="4"/>
      <c r="G24" s="4"/>
      <c r="H24" s="5"/>
      <c r="I24" s="5"/>
      <c r="J24" s="5"/>
      <c r="K24" s="6" t="str">
        <f t="shared" si="0"/>
        <v/>
      </c>
      <c r="L24" s="2" t="str">
        <f t="shared" si="1"/>
        <v/>
      </c>
      <c r="M24" s="4"/>
      <c r="N24" s="4"/>
      <c r="O24" s="4"/>
      <c r="P24" s="3"/>
      <c r="Q24" s="4"/>
      <c r="R24" s="4"/>
    </row>
    <row r="25" spans="1:18" ht="27.15" customHeight="1">
      <c r="A25" s="2">
        <v>17</v>
      </c>
      <c r="B25" s="3"/>
      <c r="C25" s="4"/>
      <c r="D25" s="4"/>
      <c r="E25" s="4"/>
      <c r="F25" s="4"/>
      <c r="G25" s="4"/>
      <c r="H25" s="5"/>
      <c r="I25" s="5"/>
      <c r="J25" s="5"/>
      <c r="K25" s="6" t="str">
        <f t="shared" si="0"/>
        <v/>
      </c>
      <c r="L25" s="2" t="str">
        <f t="shared" si="1"/>
        <v/>
      </c>
      <c r="M25" s="4"/>
      <c r="N25" s="4"/>
      <c r="O25" s="4"/>
      <c r="P25" s="3"/>
      <c r="Q25" s="4"/>
      <c r="R25" s="4"/>
    </row>
    <row r="26" spans="1:18" ht="27.15" customHeight="1">
      <c r="A26" s="2">
        <v>18</v>
      </c>
      <c r="B26" s="3"/>
      <c r="C26" s="4"/>
      <c r="D26" s="4"/>
      <c r="E26" s="4"/>
      <c r="F26" s="4"/>
      <c r="G26" s="4"/>
      <c r="H26" s="5"/>
      <c r="I26" s="5"/>
      <c r="J26" s="5"/>
      <c r="K26" s="6" t="str">
        <f t="shared" si="0"/>
        <v/>
      </c>
      <c r="L26" s="2" t="str">
        <f t="shared" si="1"/>
        <v/>
      </c>
      <c r="M26" s="4"/>
      <c r="N26" s="4"/>
      <c r="O26" s="4"/>
      <c r="P26" s="3"/>
      <c r="Q26" s="4"/>
      <c r="R26" s="4"/>
    </row>
    <row r="27" spans="1:18" ht="27.15" customHeight="1">
      <c r="A27" s="2">
        <v>19</v>
      </c>
      <c r="B27" s="3"/>
      <c r="C27" s="4"/>
      <c r="D27" s="4"/>
      <c r="E27" s="4"/>
      <c r="F27" s="4"/>
      <c r="G27" s="4"/>
      <c r="H27" s="5"/>
      <c r="I27" s="5"/>
      <c r="J27" s="5"/>
      <c r="K27" s="6" t="str">
        <f t="shared" si="0"/>
        <v/>
      </c>
      <c r="L27" s="2" t="str">
        <f t="shared" si="1"/>
        <v/>
      </c>
      <c r="M27" s="4"/>
      <c r="N27" s="4"/>
      <c r="O27" s="4"/>
      <c r="P27" s="3"/>
      <c r="Q27" s="4"/>
      <c r="R27" s="4"/>
    </row>
    <row r="28" spans="1:18" ht="27.15" customHeight="1">
      <c r="A28" s="2">
        <v>20</v>
      </c>
      <c r="B28" s="3"/>
      <c r="C28" s="4"/>
      <c r="D28" s="4"/>
      <c r="E28" s="4"/>
      <c r="F28" s="4"/>
      <c r="G28" s="4"/>
      <c r="H28" s="5"/>
      <c r="I28" s="5"/>
      <c r="J28" s="5"/>
      <c r="K28" s="6" t="str">
        <f t="shared" si="0"/>
        <v/>
      </c>
      <c r="L28" s="2" t="str">
        <f t="shared" si="1"/>
        <v/>
      </c>
      <c r="M28" s="4"/>
      <c r="N28" s="4"/>
      <c r="O28" s="4"/>
      <c r="P28" s="3"/>
      <c r="Q28" s="4"/>
      <c r="R28" s="4"/>
    </row>
    <row r="29" spans="1:18" ht="27.15" customHeight="1">
      <c r="A29" s="2">
        <v>21</v>
      </c>
      <c r="B29" s="3"/>
      <c r="C29" s="4"/>
      <c r="D29" s="4"/>
      <c r="E29" s="4"/>
      <c r="F29" s="4"/>
      <c r="G29" s="4"/>
      <c r="H29" s="5"/>
      <c r="I29" s="5"/>
      <c r="J29" s="5"/>
      <c r="K29" s="6" t="str">
        <f t="shared" si="0"/>
        <v/>
      </c>
      <c r="L29" s="2" t="str">
        <f t="shared" si="1"/>
        <v/>
      </c>
      <c r="M29" s="4"/>
      <c r="N29" s="4"/>
      <c r="O29" s="4"/>
      <c r="P29" s="3"/>
      <c r="Q29" s="4"/>
      <c r="R29" s="4"/>
    </row>
    <row r="30" spans="1:18" ht="27.15" customHeight="1">
      <c r="A30" s="2">
        <v>22</v>
      </c>
      <c r="B30" s="3"/>
      <c r="C30" s="4"/>
      <c r="D30" s="4"/>
      <c r="E30" s="4"/>
      <c r="F30" s="4"/>
      <c r="G30" s="4"/>
      <c r="H30" s="5"/>
      <c r="I30" s="5"/>
      <c r="J30" s="5"/>
      <c r="K30" s="6" t="str">
        <f t="shared" si="0"/>
        <v/>
      </c>
      <c r="L30" s="2" t="str">
        <f t="shared" si="1"/>
        <v/>
      </c>
      <c r="M30" s="4"/>
      <c r="N30" s="4"/>
      <c r="O30" s="4"/>
      <c r="P30" s="3"/>
      <c r="Q30" s="4"/>
      <c r="R30" s="4"/>
    </row>
    <row r="31" spans="1:18" ht="27.15" customHeight="1">
      <c r="A31" s="2">
        <v>23</v>
      </c>
      <c r="B31" s="3"/>
      <c r="C31" s="4"/>
      <c r="D31" s="4"/>
      <c r="E31" s="4"/>
      <c r="F31" s="4"/>
      <c r="G31" s="4"/>
      <c r="H31" s="5"/>
      <c r="I31" s="5"/>
      <c r="J31" s="5"/>
      <c r="K31" s="6" t="str">
        <f t="shared" si="0"/>
        <v/>
      </c>
      <c r="L31" s="2" t="str">
        <f t="shared" si="1"/>
        <v/>
      </c>
      <c r="M31" s="4"/>
      <c r="N31" s="4"/>
      <c r="O31" s="4"/>
      <c r="P31" s="3"/>
      <c r="Q31" s="4"/>
      <c r="R31" s="4"/>
    </row>
    <row r="32" spans="1:18" ht="27.15" customHeight="1">
      <c r="A32" s="2">
        <v>24</v>
      </c>
      <c r="B32" s="3"/>
      <c r="C32" s="4"/>
      <c r="D32" s="4"/>
      <c r="E32" s="4"/>
      <c r="F32" s="4"/>
      <c r="G32" s="4"/>
      <c r="H32" s="5"/>
      <c r="I32" s="5"/>
      <c r="J32" s="5"/>
      <c r="K32" s="6" t="str">
        <f t="shared" si="0"/>
        <v/>
      </c>
      <c r="L32" s="2" t="str">
        <f t="shared" si="1"/>
        <v/>
      </c>
      <c r="M32" s="4"/>
      <c r="N32" s="4"/>
      <c r="O32" s="4"/>
      <c r="P32" s="3"/>
      <c r="Q32" s="4"/>
      <c r="R32" s="4"/>
    </row>
    <row r="33" spans="1:18" ht="27.15" customHeight="1">
      <c r="A33" s="2">
        <v>25</v>
      </c>
      <c r="B33" s="3"/>
      <c r="C33" s="4"/>
      <c r="D33" s="4"/>
      <c r="E33" s="4"/>
      <c r="F33" s="4"/>
      <c r="G33" s="4"/>
      <c r="H33" s="5"/>
      <c r="I33" s="5"/>
      <c r="J33" s="5"/>
      <c r="K33" s="6" t="str">
        <f t="shared" si="0"/>
        <v/>
      </c>
      <c r="L33" s="2" t="str">
        <f t="shared" si="1"/>
        <v/>
      </c>
      <c r="M33" s="4"/>
      <c r="N33" s="4"/>
      <c r="O33" s="4"/>
      <c r="P33" s="3"/>
      <c r="Q33" s="4"/>
      <c r="R33" s="4"/>
    </row>
    <row r="34" spans="1:18" ht="27.15" customHeight="1">
      <c r="A34" s="2">
        <v>26</v>
      </c>
      <c r="B34" s="3"/>
      <c r="C34" s="4"/>
      <c r="D34" s="4"/>
      <c r="E34" s="4"/>
      <c r="F34" s="4"/>
      <c r="G34" s="4"/>
      <c r="H34" s="5"/>
      <c r="I34" s="5"/>
      <c r="J34" s="5"/>
      <c r="K34" s="6" t="str">
        <f t="shared" si="0"/>
        <v/>
      </c>
      <c r="L34" s="2" t="str">
        <f t="shared" si="1"/>
        <v/>
      </c>
      <c r="M34" s="4"/>
      <c r="N34" s="4"/>
      <c r="O34" s="4"/>
      <c r="P34" s="3"/>
      <c r="Q34" s="4"/>
      <c r="R34" s="4"/>
    </row>
    <row r="35" spans="1:18" ht="27.15" customHeight="1">
      <c r="A35" s="2">
        <v>27</v>
      </c>
      <c r="B35" s="3"/>
      <c r="C35" s="4"/>
      <c r="D35" s="4"/>
      <c r="E35" s="4"/>
      <c r="F35" s="4"/>
      <c r="G35" s="4"/>
      <c r="H35" s="5"/>
      <c r="I35" s="5"/>
      <c r="J35" s="5"/>
      <c r="K35" s="6" t="str">
        <f t="shared" si="0"/>
        <v/>
      </c>
      <c r="L35" s="2" t="str">
        <f t="shared" si="1"/>
        <v/>
      </c>
      <c r="M35" s="4"/>
      <c r="N35" s="4"/>
      <c r="O35" s="4"/>
      <c r="P35" s="3"/>
      <c r="Q35" s="4"/>
      <c r="R35" s="4"/>
    </row>
    <row r="36" spans="1:18" ht="27.15" customHeight="1">
      <c r="A36" s="2">
        <v>28</v>
      </c>
      <c r="B36" s="3"/>
      <c r="C36" s="4"/>
      <c r="D36" s="4"/>
      <c r="E36" s="4"/>
      <c r="F36" s="4"/>
      <c r="G36" s="4"/>
      <c r="H36" s="5"/>
      <c r="I36" s="5"/>
      <c r="J36" s="5"/>
      <c r="K36" s="6" t="str">
        <f t="shared" si="0"/>
        <v/>
      </c>
      <c r="L36" s="2" t="str">
        <f t="shared" si="1"/>
        <v/>
      </c>
      <c r="M36" s="4"/>
      <c r="N36" s="4"/>
      <c r="O36" s="4"/>
      <c r="P36" s="3"/>
      <c r="Q36" s="4"/>
      <c r="R36" s="4"/>
    </row>
    <row r="37" spans="1:18" ht="27.15" customHeight="1">
      <c r="A37" s="2">
        <v>29</v>
      </c>
      <c r="B37" s="3"/>
      <c r="C37" s="4"/>
      <c r="D37" s="4"/>
      <c r="E37" s="4"/>
      <c r="F37" s="4"/>
      <c r="G37" s="4"/>
      <c r="H37" s="5"/>
      <c r="I37" s="5"/>
      <c r="J37" s="5"/>
      <c r="K37" s="6" t="str">
        <f t="shared" si="0"/>
        <v/>
      </c>
      <c r="L37" s="2" t="str">
        <f t="shared" si="1"/>
        <v/>
      </c>
      <c r="M37" s="4"/>
      <c r="N37" s="4"/>
      <c r="O37" s="4"/>
      <c r="P37" s="3"/>
      <c r="Q37" s="4"/>
      <c r="R37" s="4"/>
    </row>
    <row r="38" spans="1:18" ht="27.15" customHeight="1">
      <c r="A38" s="2">
        <v>30</v>
      </c>
      <c r="B38" s="3"/>
      <c r="C38" s="4"/>
      <c r="D38" s="4"/>
      <c r="E38" s="4"/>
      <c r="F38" s="4"/>
      <c r="G38" s="4"/>
      <c r="H38" s="5"/>
      <c r="I38" s="5"/>
      <c r="J38" s="5"/>
      <c r="K38" s="6" t="str">
        <f t="shared" si="0"/>
        <v/>
      </c>
      <c r="L38" s="2" t="str">
        <f t="shared" si="1"/>
        <v/>
      </c>
      <c r="M38" s="4"/>
      <c r="N38" s="4"/>
      <c r="O38" s="4"/>
      <c r="P38" s="3"/>
      <c r="Q38" s="4"/>
      <c r="R38" s="4"/>
    </row>
    <row r="39" spans="1:18" ht="27.15" customHeight="1">
      <c r="A39" s="2">
        <v>31</v>
      </c>
      <c r="B39" s="3"/>
      <c r="C39" s="4"/>
      <c r="D39" s="4"/>
      <c r="E39" s="4"/>
      <c r="F39" s="4"/>
      <c r="G39" s="4"/>
      <c r="H39" s="5"/>
      <c r="I39" s="5"/>
      <c r="J39" s="5"/>
      <c r="K39" s="6" t="str">
        <f t="shared" si="0"/>
        <v/>
      </c>
      <c r="L39" s="2" t="str">
        <f t="shared" si="1"/>
        <v/>
      </c>
      <c r="M39" s="4"/>
      <c r="N39" s="4"/>
      <c r="O39" s="4"/>
      <c r="P39" s="3"/>
      <c r="Q39" s="4"/>
      <c r="R39" s="4"/>
    </row>
    <row r="40" spans="1:18" ht="27.15" customHeight="1">
      <c r="A40" s="2">
        <v>32</v>
      </c>
      <c r="B40" s="3"/>
      <c r="C40" s="4"/>
      <c r="D40" s="4"/>
      <c r="E40" s="4"/>
      <c r="F40" s="4"/>
      <c r="G40" s="4"/>
      <c r="H40" s="5"/>
      <c r="I40" s="5"/>
      <c r="J40" s="5"/>
      <c r="K40" s="6" t="str">
        <f t="shared" si="0"/>
        <v/>
      </c>
      <c r="L40" s="2" t="str">
        <f t="shared" si="1"/>
        <v/>
      </c>
      <c r="M40" s="4"/>
      <c r="N40" s="4"/>
      <c r="O40" s="4"/>
      <c r="P40" s="3"/>
      <c r="Q40" s="4"/>
      <c r="R40" s="4"/>
    </row>
    <row r="41" spans="1:18" ht="27.15" customHeight="1">
      <c r="A41" s="2">
        <v>33</v>
      </c>
      <c r="B41" s="3"/>
      <c r="C41" s="4"/>
      <c r="D41" s="4"/>
      <c r="E41" s="4"/>
      <c r="F41" s="4"/>
      <c r="G41" s="4"/>
      <c r="H41" s="5"/>
      <c r="I41" s="5"/>
      <c r="J41" s="5"/>
      <c r="K41" s="6" t="str">
        <f t="shared" ref="K41:K58" si="2">IF(C41="","",IF(COUNTA(G41:I41)&lt;3,"FALTA INFORMACIÓN",IF(OR(NOT(ISNUMBER(H41)),NOT(ISNUMBER(I41)),AND(G41&lt;&gt;"Mayor es mejor",G41&lt;&gt;"Menor es mejor")),"REVISAR",IF(G41="Mayor es mejor",MAX(I41-H41,0),MAX(H41-I41,0)))))</f>
        <v/>
      </c>
      <c r="L41" s="2" t="str">
        <f t="shared" ref="L41:L72" si="3">IF(C41="","",IF(COUNTA(B41:J41)&lt;9,"FALTA INFORMACIÓN",IF(OR(NOT(ISNUMBER(B41)),NOT(OR(D41="Orchestrate",D41="Plan",D41="Order",D41="Source",D41="Transform",D41="Fulfill",D41="Return")),NOT(OR(E41="Reliability / Confiabilidad",E41="Responsiveness / Capacidad de respuesta",E41="Agility / Agilidad",E41="Costs / Costos",E41="Profit / Rentabilidad",E41="Assets / Activos",E41="Environmental / Ambiental",E41="Social / Social")),NOT(OR(G41="Mayor es mejor",G41="Menor es mejor")),NOT(ISNUMBER(H41)),NOT(ISNUMBER(I41)),AND(P41&lt;&gt;"",NOT(ISNUMBER(P41))),AND(Q41&lt;&gt;"",NOT(OR(Q41="Pendiente",Q41="En proceso",Q41="Cerrada"))),K41="REVISAR"),"REVISAR",IF(AND(N41&lt;&gt;"",COUNTA(O41:Q41)&lt;3),"FALTA INFORMACIÓN",IF(K41=0,"Cumple","Brecha")))))</f>
        <v/>
      </c>
      <c r="M41" s="4"/>
      <c r="N41" s="4"/>
      <c r="O41" s="4"/>
      <c r="P41" s="3"/>
      <c r="Q41" s="4"/>
      <c r="R41" s="4"/>
    </row>
    <row r="42" spans="1:18" ht="27.15" customHeight="1">
      <c r="A42" s="2">
        <v>34</v>
      </c>
      <c r="B42" s="3"/>
      <c r="C42" s="4"/>
      <c r="D42" s="4"/>
      <c r="E42" s="4"/>
      <c r="F42" s="4"/>
      <c r="G42" s="4"/>
      <c r="H42" s="5"/>
      <c r="I42" s="5"/>
      <c r="J42" s="5"/>
      <c r="K42" s="6" t="str">
        <f t="shared" si="2"/>
        <v/>
      </c>
      <c r="L42" s="2" t="str">
        <f t="shared" si="3"/>
        <v/>
      </c>
      <c r="M42" s="4"/>
      <c r="N42" s="4"/>
      <c r="O42" s="4"/>
      <c r="P42" s="3"/>
      <c r="Q42" s="4"/>
      <c r="R42" s="4"/>
    </row>
    <row r="43" spans="1:18" ht="27.15" customHeight="1">
      <c r="A43" s="2">
        <v>35</v>
      </c>
      <c r="B43" s="3"/>
      <c r="C43" s="4"/>
      <c r="D43" s="4"/>
      <c r="E43" s="4"/>
      <c r="F43" s="4"/>
      <c r="G43" s="4"/>
      <c r="H43" s="5"/>
      <c r="I43" s="5"/>
      <c r="J43" s="5"/>
      <c r="K43" s="6" t="str">
        <f t="shared" si="2"/>
        <v/>
      </c>
      <c r="L43" s="2" t="str">
        <f t="shared" si="3"/>
        <v/>
      </c>
      <c r="M43" s="4"/>
      <c r="N43" s="4"/>
      <c r="O43" s="4"/>
      <c r="P43" s="3"/>
      <c r="Q43" s="4"/>
      <c r="R43" s="4"/>
    </row>
    <row r="44" spans="1:18" ht="27.15" customHeight="1">
      <c r="A44" s="2">
        <v>36</v>
      </c>
      <c r="B44" s="3"/>
      <c r="C44" s="4"/>
      <c r="D44" s="4"/>
      <c r="E44" s="4"/>
      <c r="F44" s="4"/>
      <c r="G44" s="4"/>
      <c r="H44" s="5"/>
      <c r="I44" s="5"/>
      <c r="J44" s="5"/>
      <c r="K44" s="6" t="str">
        <f t="shared" si="2"/>
        <v/>
      </c>
      <c r="L44" s="2" t="str">
        <f t="shared" si="3"/>
        <v/>
      </c>
      <c r="M44" s="4"/>
      <c r="N44" s="4"/>
      <c r="O44" s="4"/>
      <c r="P44" s="3"/>
      <c r="Q44" s="4"/>
      <c r="R44" s="4"/>
    </row>
    <row r="45" spans="1:18" ht="27.15" customHeight="1">
      <c r="A45" s="2">
        <v>37</v>
      </c>
      <c r="B45" s="3"/>
      <c r="C45" s="4"/>
      <c r="D45" s="4"/>
      <c r="E45" s="4"/>
      <c r="F45" s="4"/>
      <c r="G45" s="4"/>
      <c r="H45" s="5"/>
      <c r="I45" s="5"/>
      <c r="J45" s="5"/>
      <c r="K45" s="6" t="str">
        <f t="shared" si="2"/>
        <v/>
      </c>
      <c r="L45" s="2" t="str">
        <f t="shared" si="3"/>
        <v/>
      </c>
      <c r="M45" s="4"/>
      <c r="N45" s="4"/>
      <c r="O45" s="4"/>
      <c r="P45" s="3"/>
      <c r="Q45" s="4"/>
      <c r="R45" s="4"/>
    </row>
    <row r="46" spans="1:18" ht="27.15" customHeight="1">
      <c r="A46" s="2">
        <v>38</v>
      </c>
      <c r="B46" s="3"/>
      <c r="C46" s="4"/>
      <c r="D46" s="4"/>
      <c r="E46" s="4"/>
      <c r="F46" s="4"/>
      <c r="G46" s="4"/>
      <c r="H46" s="5"/>
      <c r="I46" s="5"/>
      <c r="J46" s="5"/>
      <c r="K46" s="6" t="str">
        <f t="shared" si="2"/>
        <v/>
      </c>
      <c r="L46" s="2" t="str">
        <f t="shared" si="3"/>
        <v/>
      </c>
      <c r="M46" s="4"/>
      <c r="N46" s="4"/>
      <c r="O46" s="4"/>
      <c r="P46" s="3"/>
      <c r="Q46" s="4"/>
      <c r="R46" s="4"/>
    </row>
    <row r="47" spans="1:18" ht="27.15" customHeight="1">
      <c r="A47" s="2">
        <v>39</v>
      </c>
      <c r="B47" s="3"/>
      <c r="C47" s="4"/>
      <c r="D47" s="4"/>
      <c r="E47" s="4"/>
      <c r="F47" s="4"/>
      <c r="G47" s="4"/>
      <c r="H47" s="5"/>
      <c r="I47" s="5"/>
      <c r="J47" s="5"/>
      <c r="K47" s="6" t="str">
        <f t="shared" si="2"/>
        <v/>
      </c>
      <c r="L47" s="2" t="str">
        <f t="shared" si="3"/>
        <v/>
      </c>
      <c r="M47" s="4"/>
      <c r="N47" s="4"/>
      <c r="O47" s="4"/>
      <c r="P47" s="3"/>
      <c r="Q47" s="4"/>
      <c r="R47" s="4"/>
    </row>
    <row r="48" spans="1:18" ht="27.15" customHeight="1">
      <c r="A48" s="2">
        <v>40</v>
      </c>
      <c r="B48" s="3"/>
      <c r="C48" s="4"/>
      <c r="D48" s="4"/>
      <c r="E48" s="4"/>
      <c r="F48" s="4"/>
      <c r="G48" s="4"/>
      <c r="H48" s="5"/>
      <c r="I48" s="5"/>
      <c r="J48" s="5"/>
      <c r="K48" s="6" t="str">
        <f t="shared" si="2"/>
        <v/>
      </c>
      <c r="L48" s="2" t="str">
        <f t="shared" si="3"/>
        <v/>
      </c>
      <c r="M48" s="4"/>
      <c r="N48" s="4"/>
      <c r="O48" s="4"/>
      <c r="P48" s="3"/>
      <c r="Q48" s="4"/>
      <c r="R48" s="4"/>
    </row>
    <row r="49" spans="1:18" ht="27.15" customHeight="1">
      <c r="A49" s="2">
        <v>41</v>
      </c>
      <c r="B49" s="3"/>
      <c r="C49" s="4"/>
      <c r="D49" s="4"/>
      <c r="E49" s="4"/>
      <c r="F49" s="4"/>
      <c r="G49" s="4"/>
      <c r="H49" s="5"/>
      <c r="I49" s="5"/>
      <c r="J49" s="5"/>
      <c r="K49" s="6" t="str">
        <f t="shared" si="2"/>
        <v/>
      </c>
      <c r="L49" s="2" t="str">
        <f t="shared" si="3"/>
        <v/>
      </c>
      <c r="M49" s="4"/>
      <c r="N49" s="4"/>
      <c r="O49" s="4"/>
      <c r="P49" s="3"/>
      <c r="Q49" s="4"/>
      <c r="R49" s="4"/>
    </row>
    <row r="50" spans="1:18" ht="27.15" customHeight="1">
      <c r="A50" s="2">
        <v>42</v>
      </c>
      <c r="B50" s="3"/>
      <c r="C50" s="4"/>
      <c r="D50" s="4"/>
      <c r="E50" s="4"/>
      <c r="F50" s="4"/>
      <c r="G50" s="4"/>
      <c r="H50" s="5"/>
      <c r="I50" s="5"/>
      <c r="J50" s="5"/>
      <c r="K50" s="6" t="str">
        <f t="shared" si="2"/>
        <v/>
      </c>
      <c r="L50" s="2" t="str">
        <f t="shared" si="3"/>
        <v/>
      </c>
      <c r="M50" s="4"/>
      <c r="N50" s="4"/>
      <c r="O50" s="4"/>
      <c r="P50" s="3"/>
      <c r="Q50" s="4"/>
      <c r="R50" s="4"/>
    </row>
    <row r="51" spans="1:18" ht="27.15" customHeight="1">
      <c r="A51" s="2">
        <v>43</v>
      </c>
      <c r="B51" s="3"/>
      <c r="C51" s="4"/>
      <c r="D51" s="4"/>
      <c r="E51" s="4"/>
      <c r="F51" s="4"/>
      <c r="G51" s="4"/>
      <c r="H51" s="5"/>
      <c r="I51" s="5"/>
      <c r="J51" s="5"/>
      <c r="K51" s="6" t="str">
        <f t="shared" si="2"/>
        <v/>
      </c>
      <c r="L51" s="2" t="str">
        <f t="shared" si="3"/>
        <v/>
      </c>
      <c r="M51" s="4"/>
      <c r="N51" s="4"/>
      <c r="O51" s="4"/>
      <c r="P51" s="3"/>
      <c r="Q51" s="4"/>
      <c r="R51" s="4"/>
    </row>
    <row r="52" spans="1:18" ht="27.15" customHeight="1">
      <c r="A52" s="2">
        <v>44</v>
      </c>
      <c r="B52" s="3"/>
      <c r="C52" s="4"/>
      <c r="D52" s="4"/>
      <c r="E52" s="4"/>
      <c r="F52" s="4"/>
      <c r="G52" s="4"/>
      <c r="H52" s="5"/>
      <c r="I52" s="5"/>
      <c r="J52" s="5"/>
      <c r="K52" s="6" t="str">
        <f t="shared" si="2"/>
        <v/>
      </c>
      <c r="L52" s="2" t="str">
        <f t="shared" si="3"/>
        <v/>
      </c>
      <c r="M52" s="4"/>
      <c r="N52" s="4"/>
      <c r="O52" s="4"/>
      <c r="P52" s="3"/>
      <c r="Q52" s="4"/>
      <c r="R52" s="4"/>
    </row>
    <row r="53" spans="1:18" ht="27.15" customHeight="1">
      <c r="A53" s="2">
        <v>45</v>
      </c>
      <c r="B53" s="3"/>
      <c r="C53" s="4"/>
      <c r="D53" s="4"/>
      <c r="E53" s="4"/>
      <c r="F53" s="4"/>
      <c r="G53" s="4"/>
      <c r="H53" s="5"/>
      <c r="I53" s="5"/>
      <c r="J53" s="5"/>
      <c r="K53" s="6" t="str">
        <f t="shared" si="2"/>
        <v/>
      </c>
      <c r="L53" s="2" t="str">
        <f t="shared" si="3"/>
        <v/>
      </c>
      <c r="M53" s="4"/>
      <c r="N53" s="4"/>
      <c r="O53" s="4"/>
      <c r="P53" s="3"/>
      <c r="Q53" s="4"/>
      <c r="R53" s="4"/>
    </row>
    <row r="54" spans="1:18" ht="27.15" customHeight="1">
      <c r="A54" s="2">
        <v>46</v>
      </c>
      <c r="B54" s="3"/>
      <c r="C54" s="4"/>
      <c r="D54" s="4"/>
      <c r="E54" s="4"/>
      <c r="F54" s="4"/>
      <c r="G54" s="4"/>
      <c r="H54" s="5"/>
      <c r="I54" s="5"/>
      <c r="J54" s="5"/>
      <c r="K54" s="6" t="str">
        <f t="shared" si="2"/>
        <v/>
      </c>
      <c r="L54" s="2" t="str">
        <f t="shared" si="3"/>
        <v/>
      </c>
      <c r="M54" s="4"/>
      <c r="N54" s="4"/>
      <c r="O54" s="4"/>
      <c r="P54" s="3"/>
      <c r="Q54" s="4"/>
      <c r="R54" s="4"/>
    </row>
    <row r="55" spans="1:18" ht="27.15" customHeight="1">
      <c r="A55" s="2">
        <v>47</v>
      </c>
      <c r="B55" s="3"/>
      <c r="C55" s="4"/>
      <c r="D55" s="4"/>
      <c r="E55" s="4"/>
      <c r="F55" s="4"/>
      <c r="G55" s="4"/>
      <c r="H55" s="5"/>
      <c r="I55" s="5"/>
      <c r="J55" s="5"/>
      <c r="K55" s="6" t="str">
        <f t="shared" si="2"/>
        <v/>
      </c>
      <c r="L55" s="2" t="str">
        <f t="shared" si="3"/>
        <v/>
      </c>
      <c r="M55" s="4"/>
      <c r="N55" s="4"/>
      <c r="O55" s="4"/>
      <c r="P55" s="3"/>
      <c r="Q55" s="4"/>
      <c r="R55" s="4"/>
    </row>
    <row r="56" spans="1:18" ht="27.15" customHeight="1">
      <c r="A56" s="2">
        <v>48</v>
      </c>
      <c r="B56" s="3"/>
      <c r="C56" s="4"/>
      <c r="D56" s="4"/>
      <c r="E56" s="4"/>
      <c r="F56" s="4"/>
      <c r="G56" s="4"/>
      <c r="H56" s="5"/>
      <c r="I56" s="5"/>
      <c r="J56" s="5"/>
      <c r="K56" s="6" t="str">
        <f t="shared" si="2"/>
        <v/>
      </c>
      <c r="L56" s="2" t="str">
        <f t="shared" si="3"/>
        <v/>
      </c>
      <c r="M56" s="4"/>
      <c r="N56" s="4"/>
      <c r="O56" s="4"/>
      <c r="P56" s="3"/>
      <c r="Q56" s="4"/>
      <c r="R56" s="4"/>
    </row>
    <row r="57" spans="1:18" ht="27.15" customHeight="1">
      <c r="A57" s="2">
        <v>49</v>
      </c>
      <c r="B57" s="3"/>
      <c r="C57" s="4"/>
      <c r="D57" s="4"/>
      <c r="E57" s="4"/>
      <c r="F57" s="4"/>
      <c r="G57" s="4"/>
      <c r="H57" s="5"/>
      <c r="I57" s="5"/>
      <c r="J57" s="5"/>
      <c r="K57" s="6" t="str">
        <f t="shared" si="2"/>
        <v/>
      </c>
      <c r="L57" s="2" t="str">
        <f t="shared" si="3"/>
        <v/>
      </c>
      <c r="M57" s="4"/>
      <c r="N57" s="4"/>
      <c r="O57" s="4"/>
      <c r="P57" s="3"/>
      <c r="Q57" s="4"/>
      <c r="R57" s="4"/>
    </row>
    <row r="58" spans="1:18" ht="27.15" customHeight="1">
      <c r="A58" s="2">
        <v>50</v>
      </c>
      <c r="B58" s="3"/>
      <c r="C58" s="4"/>
      <c r="D58" s="4"/>
      <c r="E58" s="4"/>
      <c r="F58" s="4"/>
      <c r="G58" s="4"/>
      <c r="H58" s="5"/>
      <c r="I58" s="5"/>
      <c r="J58" s="5"/>
      <c r="K58" s="6" t="str">
        <f t="shared" si="2"/>
        <v/>
      </c>
      <c r="L58" s="2" t="str">
        <f t="shared" si="3"/>
        <v/>
      </c>
      <c r="M58" s="4"/>
      <c r="N58" s="4"/>
      <c r="O58" s="4"/>
      <c r="P58" s="3"/>
      <c r="Q58" s="4"/>
      <c r="R58" s="4"/>
    </row>
  </sheetData>
  <mergeCells count="3">
    <mergeCell ref="A1:R2"/>
    <mergeCell ref="A3:R3"/>
    <mergeCell ref="A5:R5"/>
  </mergeCells>
  <conditionalFormatting sqref="L9:L58">
    <cfRule type="expression" dxfId="6" priority="1">
      <formula>L9="Cumple"</formula>
    </cfRule>
    <cfRule type="expression" dxfId="5" priority="2">
      <formula>L9="Brecha"</formula>
    </cfRule>
    <cfRule type="expression" dxfId="4" priority="7">
      <formula>OR(L9="REVISAR",L9="FALTA INFORMACIÓN")</formula>
    </cfRule>
  </conditionalFormatting>
  <conditionalFormatting sqref="P9:P58">
    <cfRule type="expression" dxfId="3" priority="6">
      <formula>AND(P9&lt;TODAY(),P9&lt;&gt;"",$Q9&lt;&gt;"Cerrada",$C9&lt;&gt;"")</formula>
    </cfRule>
  </conditionalFormatting>
  <conditionalFormatting sqref="Q9:Q58">
    <cfRule type="expression" dxfId="2" priority="3">
      <formula>Q9="Pendiente"</formula>
    </cfRule>
    <cfRule type="expression" dxfId="1" priority="4">
      <formula>Q9="En proceso"</formula>
    </cfRule>
    <cfRule type="expression" dxfId="0" priority="5">
      <formula>Q9="Cerrada"</formula>
    </cfRule>
  </conditionalFormatting>
  <dataValidations count="5">
    <dataValidation type="list" sqref="D9:D58" xr:uid="{00000000-0002-0000-0200-000000000000}">
      <formula1>"Orchestrate,Plan,Order,Source,Transform,Fulfill,Return"</formula1>
    </dataValidation>
    <dataValidation type="list" sqref="E9:E58" xr:uid="{00000000-0002-0000-0200-000001000000}">
      <formula1>"Reliability / Confiabilidad,Responsiveness / Capacidad de respuesta,Agility / Agilidad,Costs / Costos,Profit / Rentabilidad,Assets / Activos,Environmental / Ambiental,Social / Social"</formula1>
    </dataValidation>
    <dataValidation type="list" sqref="G9:G58" xr:uid="{00000000-0002-0000-0200-000002000000}">
      <formula1>"Mayor es mejor,Menor es mejor"</formula1>
    </dataValidation>
    <dataValidation type="list" sqref="Q9:Q58" xr:uid="{00000000-0002-0000-0200-000003000000}">
      <formula1>"Pendiente,En proceso,Cerrada"</formula1>
    </dataValidation>
    <dataValidation type="decimal" sqref="H9:I58" xr:uid="{00000000-0002-0000-0200-000004000000}">
      <formula1>-1E+100</formula1>
      <formula2>1E+100</formula2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workbookViewId="0">
      <selection activeCell="G14" sqref="G14:J17"/>
    </sheetView>
  </sheetViews>
  <sheetFormatPr baseColWidth="10" defaultColWidth="8.796875" defaultRowHeight="13.8"/>
  <cols>
    <col min="1" max="1" width="20" style="11" customWidth="1"/>
    <col min="2" max="2" width="12" style="11" customWidth="1"/>
    <col min="3" max="3" width="4" style="11" customWidth="1"/>
    <col min="4" max="4" width="38.09765625" style="11" customWidth="1"/>
    <col min="5" max="5" width="12" style="11" customWidth="1"/>
    <col min="6" max="6" width="4" style="11" customWidth="1"/>
    <col min="7" max="7" width="20" style="11" customWidth="1"/>
    <col min="8" max="8" width="12" style="11" customWidth="1"/>
    <col min="9" max="10" width="18" style="11" customWidth="1"/>
    <col min="11" max="11" width="5.796875" style="11" customWidth="1"/>
    <col min="12" max="12" width="33.3984375" style="11" customWidth="1"/>
    <col min="13" max="13" width="33.09765625" style="11" customWidth="1"/>
    <col min="14" max="16384" width="8.796875" style="11"/>
  </cols>
  <sheetData>
    <row r="1" spans="1:13" ht="17.55" customHeight="1">
      <c r="A1" s="40" t="s">
        <v>228</v>
      </c>
      <c r="B1" s="40"/>
      <c r="C1" s="40"/>
      <c r="D1" s="40"/>
      <c r="E1" s="40"/>
      <c r="F1" s="40"/>
      <c r="G1" s="40"/>
      <c r="H1" s="40"/>
      <c r="I1" s="40"/>
      <c r="J1" s="40"/>
    </row>
    <row r="2" spans="1:13" ht="17.55" customHeight="1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3" ht="17.55" customHeight="1" thickBot="1">
      <c r="A3" s="41" t="s">
        <v>229</v>
      </c>
      <c r="B3" s="41"/>
      <c r="C3" s="41"/>
      <c r="D3" s="41"/>
      <c r="E3" s="41"/>
      <c r="F3" s="41"/>
      <c r="G3" s="41"/>
      <c r="H3" s="41"/>
      <c r="I3" s="41"/>
      <c r="J3" s="41"/>
    </row>
    <row r="4" spans="1:13" ht="23.4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L4" s="26" t="s">
        <v>237</v>
      </c>
      <c r="M4" s="27"/>
    </row>
    <row r="5" spans="1:13" ht="23.4" customHeight="1">
      <c r="A5" s="43" t="s">
        <v>230</v>
      </c>
      <c r="B5" s="43"/>
      <c r="C5" s="43" t="s">
        <v>231</v>
      </c>
      <c r="D5" s="43"/>
      <c r="E5" s="43" t="s">
        <v>187</v>
      </c>
      <c r="F5" s="43"/>
      <c r="G5" s="43" t="s">
        <v>232</v>
      </c>
      <c r="H5" s="43"/>
      <c r="I5" s="43" t="s">
        <v>233</v>
      </c>
      <c r="J5" s="43"/>
      <c r="L5" s="28"/>
      <c r="M5" s="29"/>
    </row>
    <row r="6" spans="1:13" ht="23.4" customHeight="1" thickBot="1">
      <c r="A6" s="44">
        <f>COUNTIF('3_Diagnóstico SCOR'!C9:C58,"&lt;&gt;")</f>
        <v>7</v>
      </c>
      <c r="B6" s="44"/>
      <c r="C6" s="44">
        <f>COUNTIF('3_Diagnóstico SCOR'!Q9:Q58,"Pendiente")</f>
        <v>3</v>
      </c>
      <c r="D6" s="44"/>
      <c r="E6" s="44">
        <f>COUNTIF('3_Diagnóstico SCOR'!Q9:Q58,"En proceso")</f>
        <v>4</v>
      </c>
      <c r="F6" s="44"/>
      <c r="G6" s="44">
        <f>COUNTIF('3_Diagnóstico SCOR'!Q9:Q58,"Cerrada")</f>
        <v>0</v>
      </c>
      <c r="H6" s="44"/>
      <c r="I6" s="44">
        <f ca="1">COUNTIFS('3_Diagnóstico SCOR'!P9:P58,"&lt;"&amp;TODAY(),'3_Diagnóstico SCOR'!P9:P58,"&lt;&gt;",'3_Diagnóstico SCOR'!Q9:Q58,"&lt;&gt;Cerrada",'3_Diagnóstico SCOR'!C9:C58,"&lt;&gt;")</f>
        <v>0</v>
      </c>
      <c r="J6" s="44"/>
      <c r="L6" s="30"/>
      <c r="M6" s="31"/>
    </row>
    <row r="7" spans="1:13" ht="17.55" customHeight="1" thickBot="1">
      <c r="A7" s="44"/>
      <c r="B7" s="44"/>
      <c r="C7" s="44"/>
      <c r="D7" s="44"/>
      <c r="E7" s="44"/>
      <c r="F7" s="44"/>
      <c r="G7" s="44"/>
      <c r="H7" s="44"/>
      <c r="I7" s="44"/>
      <c r="J7" s="44"/>
      <c r="L7" s="32" t="s">
        <v>238</v>
      </c>
      <c r="M7" s="33"/>
    </row>
    <row r="8" spans="1:13" ht="19.2" customHeight="1">
      <c r="A8" s="45" t="str">
        <f>IF((COUNTIF('3_Diagnóstico SCOR'!L9:L58,"FALTA INFORMACIÓN")+COUNTIF('3_Diagnóstico SCOR'!L9:L58,"REVISAR"))=0,"Control de datos: sin alertas","Control de datos: "&amp;(COUNTIF('3_Diagnóstico SCOR'!L9:L58,"FALTA INFORMACIÓN")+COUNTIF('3_Diagnóstico SCOR'!L9:L58,"REVISAR"))&amp;" registro(s) requieren revisión")</f>
        <v>Control de datos: sin alertas</v>
      </c>
      <c r="B8" s="45"/>
      <c r="C8" s="45"/>
      <c r="D8" s="45"/>
      <c r="E8" s="45"/>
      <c r="F8" s="45"/>
      <c r="G8" s="45"/>
      <c r="H8" s="45"/>
      <c r="I8" s="45"/>
      <c r="J8" s="45"/>
    </row>
    <row r="9" spans="1:13" ht="17.55" customHeight="1">
      <c r="A9" s="46" t="s">
        <v>61</v>
      </c>
      <c r="B9" s="46" t="s">
        <v>234</v>
      </c>
      <c r="C9" s="42"/>
      <c r="D9" s="46" t="s">
        <v>92</v>
      </c>
      <c r="E9" s="46" t="s">
        <v>234</v>
      </c>
      <c r="F9" s="42"/>
      <c r="G9" s="46" t="s">
        <v>155</v>
      </c>
      <c r="H9" s="46" t="s">
        <v>234</v>
      </c>
      <c r="I9" s="42"/>
      <c r="J9" s="42"/>
    </row>
    <row r="10" spans="1:13">
      <c r="A10" s="47" t="s">
        <v>65</v>
      </c>
      <c r="B10" s="48">
        <f>COUNTIF('3_Diagnóstico SCOR'!$D$9:$D$58,A10)</f>
        <v>1</v>
      </c>
      <c r="C10" s="42"/>
      <c r="D10" s="49" t="s">
        <v>89</v>
      </c>
      <c r="E10" s="50">
        <f>COUNTIF('3_Diagnóstico SCOR'!$E$9:$E$58,D10)</f>
        <v>4</v>
      </c>
      <c r="F10" s="42"/>
      <c r="G10" s="47" t="s">
        <v>200</v>
      </c>
      <c r="H10" s="48">
        <f>COUNTIF('3_Diagnóstico SCOR'!$Q$9:$Q$58,G10)</f>
        <v>3</v>
      </c>
      <c r="I10" s="42"/>
      <c r="J10" s="42"/>
    </row>
    <row r="11" spans="1:13" ht="17.55" customHeight="1">
      <c r="A11" s="47" t="s">
        <v>68</v>
      </c>
      <c r="B11" s="48">
        <f>COUNTIF('3_Diagnóstico SCOR'!$D$9:$D$58,A11)</f>
        <v>1</v>
      </c>
      <c r="C11" s="42"/>
      <c r="D11" s="49" t="s">
        <v>93</v>
      </c>
      <c r="E11" s="50">
        <f>COUNTIF('3_Diagnóstico SCOR'!$E$9:$E$58,D11)</f>
        <v>2</v>
      </c>
      <c r="F11" s="42"/>
      <c r="G11" s="47" t="s">
        <v>187</v>
      </c>
      <c r="H11" s="48">
        <f>COUNTIF('3_Diagnóstico SCOR'!$Q$9:$Q$58,G11)</f>
        <v>4</v>
      </c>
      <c r="I11" s="42"/>
      <c r="J11" s="42"/>
    </row>
    <row r="12" spans="1:13" ht="17.55" customHeight="1">
      <c r="A12" s="47" t="s">
        <v>71</v>
      </c>
      <c r="B12" s="48">
        <f>COUNTIF('3_Diagnóstico SCOR'!$D$9:$D$58,A12)</f>
        <v>1</v>
      </c>
      <c r="C12" s="42"/>
      <c r="D12" s="49" t="s">
        <v>96</v>
      </c>
      <c r="E12" s="50">
        <f>COUNTIF('3_Diagnóstico SCOR'!$E$9:$E$58,D12)</f>
        <v>0</v>
      </c>
      <c r="F12" s="42"/>
      <c r="G12" s="47" t="s">
        <v>235</v>
      </c>
      <c r="H12" s="48">
        <f>COUNTIF('3_Diagnóstico SCOR'!$Q$9:$Q$58,G12)</f>
        <v>0</v>
      </c>
      <c r="I12" s="42"/>
      <c r="J12" s="42"/>
    </row>
    <row r="13" spans="1:13" ht="17.55" customHeight="1">
      <c r="A13" s="47" t="s">
        <v>74</v>
      </c>
      <c r="B13" s="48">
        <f>COUNTIF('3_Diagnóstico SCOR'!$D$9:$D$58,A13)</f>
        <v>1</v>
      </c>
      <c r="C13" s="42"/>
      <c r="D13" s="49" t="s">
        <v>99</v>
      </c>
      <c r="E13" s="50">
        <f>COUNTIF('3_Diagnóstico SCOR'!$E$9:$E$58,D13)</f>
        <v>1</v>
      </c>
      <c r="F13" s="42"/>
      <c r="G13" s="42"/>
      <c r="H13" s="42"/>
      <c r="I13" s="42"/>
      <c r="J13" s="42"/>
    </row>
    <row r="14" spans="1:13" ht="17.55" customHeight="1">
      <c r="A14" s="47" t="s">
        <v>77</v>
      </c>
      <c r="B14" s="48">
        <f>COUNTIF('3_Diagnóstico SCOR'!$D$9:$D$58,A14)</f>
        <v>1</v>
      </c>
      <c r="C14" s="42"/>
      <c r="D14" s="49" t="s">
        <v>102</v>
      </c>
      <c r="E14" s="50">
        <f>COUNTIF('3_Diagnóstico SCOR'!$E$9:$E$58,D14)</f>
        <v>0</v>
      </c>
      <c r="F14" s="42"/>
      <c r="G14" s="51" t="s">
        <v>236</v>
      </c>
      <c r="H14" s="51"/>
      <c r="I14" s="51"/>
      <c r="J14" s="51"/>
    </row>
    <row r="15" spans="1:13" ht="17.55" customHeight="1">
      <c r="A15" s="47" t="s">
        <v>80</v>
      </c>
      <c r="B15" s="48">
        <f>COUNTIF('3_Diagnóstico SCOR'!$D$9:$D$58,A15)</f>
        <v>1</v>
      </c>
      <c r="C15" s="42"/>
      <c r="D15" s="49" t="s">
        <v>105</v>
      </c>
      <c r="E15" s="50">
        <f>COUNTIF('3_Diagnóstico SCOR'!$E$9:$E$58,D15)</f>
        <v>0</v>
      </c>
      <c r="F15" s="42"/>
      <c r="G15" s="51"/>
      <c r="H15" s="51"/>
      <c r="I15" s="51"/>
      <c r="J15" s="51"/>
    </row>
    <row r="16" spans="1:13" ht="17.55" customHeight="1">
      <c r="A16" s="47" t="s">
        <v>83</v>
      </c>
      <c r="B16" s="48">
        <f>COUNTIF('3_Diagnóstico SCOR'!$D$9:$D$58,A16)</f>
        <v>1</v>
      </c>
      <c r="C16" s="42"/>
      <c r="D16" s="49" t="s">
        <v>108</v>
      </c>
      <c r="E16" s="50">
        <f>COUNTIF('3_Diagnóstico SCOR'!$E$9:$E$58,D16)</f>
        <v>0</v>
      </c>
      <c r="F16" s="42"/>
      <c r="G16" s="51"/>
      <c r="H16" s="51"/>
      <c r="I16" s="51"/>
      <c r="J16" s="51"/>
    </row>
    <row r="17" spans="1:10" ht="17.55" customHeight="1">
      <c r="A17" s="42"/>
      <c r="B17" s="42"/>
      <c r="C17" s="42"/>
      <c r="D17" s="49" t="s">
        <v>111</v>
      </c>
      <c r="E17" s="50">
        <f>COUNTIF('3_Diagnóstico SCOR'!$E$9:$E$58,D17)</f>
        <v>0</v>
      </c>
      <c r="F17" s="42"/>
      <c r="G17" s="51"/>
      <c r="H17" s="51"/>
      <c r="I17" s="51"/>
      <c r="J17" s="51"/>
    </row>
    <row r="18" spans="1:10" ht="17.5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7.55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</row>
    <row r="20" spans="1:10" ht="17.5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17.5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17.5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17.5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</row>
    <row r="24" spans="1:10" ht="17.5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7.5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17.5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</row>
    <row r="27" spans="1:10" ht="17.5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</row>
    <row r="28" spans="1:10" ht="17.5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7.55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7.5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7.55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7.5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7.5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7.5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</row>
    <row r="35" spans="1:10" ht="17.5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</row>
    <row r="36" spans="1:10">
      <c r="A36" s="42"/>
      <c r="B36" s="42"/>
      <c r="C36" s="42"/>
      <c r="D36" s="42"/>
      <c r="E36" s="42"/>
      <c r="F36" s="42"/>
      <c r="G36" s="42"/>
      <c r="H36" s="42"/>
      <c r="I36" s="42"/>
      <c r="J36" s="42"/>
    </row>
    <row r="37" spans="1:10">
      <c r="A37" s="42"/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A38" s="42"/>
      <c r="B38" s="42"/>
      <c r="C38" s="42"/>
      <c r="D38" s="42"/>
      <c r="E38" s="42"/>
      <c r="F38" s="42"/>
      <c r="G38" s="42"/>
      <c r="H38" s="42"/>
      <c r="I38" s="42"/>
      <c r="J38" s="42"/>
    </row>
    <row r="39" spans="1:10">
      <c r="A39" s="42"/>
      <c r="B39" s="42"/>
      <c r="C39" s="42"/>
      <c r="D39" s="42"/>
      <c r="E39" s="42"/>
      <c r="F39" s="42"/>
      <c r="G39" s="42"/>
      <c r="H39" s="42"/>
      <c r="I39" s="42"/>
      <c r="J39" s="42"/>
    </row>
  </sheetData>
  <sheetProtection algorithmName="SHA-512" hashValue="MsKXE0B4AwJ1Gkge83GKOXDx3OwqBMnYdYjlKuIn9S89uBMKbSUV2CjPkZOJb5dxQy3mBN8bKZ01SwD3SkiGeg==" saltValue="3OUyMsT1NSCAtQGkBf1G0A==" spinCount="100000" sheet="1" objects="1" scenarios="1" formatCells="0" formatColumns="0" formatRows="0" insertColumns="0" sort="0" autoFilter="0" pivotTables="0"/>
  <mergeCells count="16">
    <mergeCell ref="G14:J17"/>
    <mergeCell ref="A8:J8"/>
    <mergeCell ref="L4:M6"/>
    <mergeCell ref="L7:M7"/>
    <mergeCell ref="A1:J2"/>
    <mergeCell ref="A3:J3"/>
    <mergeCell ref="A5:B5"/>
    <mergeCell ref="A6:B7"/>
    <mergeCell ref="C5:D5"/>
    <mergeCell ref="C6:D7"/>
    <mergeCell ref="E5:F5"/>
    <mergeCell ref="E6:F7"/>
    <mergeCell ref="G5:H5"/>
    <mergeCell ref="G6:H7"/>
    <mergeCell ref="I5:J5"/>
    <mergeCell ref="I6:J7"/>
  </mergeCells>
  <hyperlinks>
    <hyperlink ref="L7" r:id="rId1" xr:uid="{CBD3A10E-03B9-4099-8884-A6FCA782B22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1_Instrucciones</vt:lpstr>
      <vt:lpstr>2_Glosario</vt:lpstr>
      <vt:lpstr>3_Diagnóstico SCOR</vt:lpstr>
      <vt:lpstr>4_Resumen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2026-09-24T19:35:21Z</dcterms:modified>
</cp:coreProperties>
</file>