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CD1CCDB-5358-4F8B-8D08-467F268F38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ciones" sheetId="1" r:id="rId1"/>
    <sheet name="02 Glosario" sheetId="2" r:id="rId2"/>
    <sheet name="03 Prueba acid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3" l="1"/>
  <c r="B31" i="3"/>
  <c r="C30" i="3"/>
  <c r="B30" i="3"/>
  <c r="C29" i="3"/>
  <c r="B29" i="3"/>
  <c r="C28" i="3"/>
  <c r="B28" i="3"/>
  <c r="C23" i="3"/>
  <c r="F21" i="3" s="1"/>
  <c r="B23" i="3"/>
  <c r="C22" i="3"/>
  <c r="B22" i="3"/>
  <c r="C21" i="3"/>
  <c r="B21" i="3"/>
  <c r="C17" i="3"/>
  <c r="A17" i="3"/>
  <c r="D7" i="3"/>
  <c r="D31" i="3" s="1"/>
  <c r="D21" i="3" l="1"/>
  <c r="D8" i="3"/>
  <c r="D9" i="3"/>
  <c r="D10" i="3"/>
  <c r="D29" i="3"/>
  <c r="D28" i="3"/>
  <c r="D11" i="3"/>
  <c r="D22" i="3"/>
  <c r="D30" i="3"/>
  <c r="F28" i="3" s="1"/>
  <c r="D12" i="3"/>
  <c r="D13" i="3"/>
  <c r="D23" i="3"/>
  <c r="C24" i="3"/>
  <c r="E17" i="3"/>
</calcChain>
</file>

<file path=xl/sharedStrings.xml><?xml version="1.0" encoding="utf-8"?>
<sst xmlns="http://schemas.openxmlformats.org/spreadsheetml/2006/main" count="163" uniqueCount="116">
  <si>
    <t>PLANTILLA DE PRUEBA ÁCIDA</t>
  </si>
  <si>
    <t>Guía rápida de uso | Nivel básico-intermedio</t>
  </si>
  <si>
    <t>Objetivo de la plantilla</t>
  </si>
  <si>
    <t>Esta plantilla te ayuda a calcular la prueba ácida de tu empresa, compararla con un período anterior e identificar qué componentes pueden explicar el cambio. La prueba ácida es una señal de liquidez de corto plazo; no reemplaza el análisis de flujo de caja, vencimientos ni la revisión de la calidad de las cuentas por cobrar.</t>
  </si>
  <si>
    <t>Cómo usarla</t>
  </si>
  <si>
    <t>1</t>
  </si>
  <si>
    <t>Ve a la hoja “03 Prueba acida” y revisa el ejemplo incluido. Todos los datos del ejemplo son ficticios y sirven solo para mostrar el funcionamiento.</t>
  </si>
  <si>
    <t>2</t>
  </si>
  <si>
    <t>Borra los importes y fechas del ejemplo en las celdas amarillas. Sustitúyelos por los datos de tu empresa. Usa una fecha anterior y una fecha actual posterior. No borres fórmulas ni cambies la estructura de la hoja.</t>
  </si>
  <si>
    <t>3</t>
  </si>
  <si>
    <t>Ingresa importes numéricos iguales o mayores que cero para efectivo, inversiones líquidas, cuentas por cobrar, inventario y otros activos corrientes poco líquidos. Los pasivos corrientes deben ser mayores que cero para calcular la prueba ácida.</t>
  </si>
  <si>
    <t>4</t>
  </si>
  <si>
    <t>Revisa la prueba ácida del período anterior y del período actual. La plantilla calcula automáticamente los activos líquidos, el indicador y sus variaciones cuando las fechas y los datos son válidos.</t>
  </si>
  <si>
    <t>5</t>
  </si>
  <si>
    <t>Usa el bloque “Qué cambió” para revisar señales en efectivo, inversiones líquidas, cuentas por cobrar y pasivos corrientes entre ambos períodos.</t>
  </si>
  <si>
    <t>6</t>
  </si>
  <si>
    <t>Interpreta el resultado con contexto. Un valor menor, cercano o superior a 1 no debe considerarse por sí solo como bueno o malo; revisa sector, vencimientos, cobros y tendencia.</t>
  </si>
  <si>
    <t>Qué debes tener a mano</t>
  </si>
  <si>
    <t>Dato</t>
  </si>
  <si>
    <t>Qué representa</t>
  </si>
  <si>
    <t>Efectivo y equivalentes</t>
  </si>
  <si>
    <t>Caja, bancos y recursos disponibles de alta liquidez.</t>
  </si>
  <si>
    <t>Inversiones líquidas de corto plazo</t>
  </si>
  <si>
    <t>Inversiones que pueden convertirse en efectivo con rapidez y sin dificultad material.</t>
  </si>
  <si>
    <t>Cuentas por cobrar recuperables</t>
  </si>
  <si>
    <t>Saldos de clientes que razonablemente esperas cobrar en el corto plazo.</t>
  </si>
  <si>
    <t>Inventario</t>
  </si>
  <si>
    <t>Mercancías o existencias. Se captura como referencia, pero se excluye del cálculo de prueba ácida.</t>
  </si>
  <si>
    <t>Otros activos corrientes poco líquidos</t>
  </si>
  <si>
    <t>Pagos anticipados u otras partidas corrientes que no están disponibles rápidamente para pagar obligaciones.</t>
  </si>
  <si>
    <t>Pasivos corrientes</t>
  </si>
  <si>
    <t>Obligaciones que vencen en el corto plazo: proveedores, deuda corriente, impuestos, nómina u otros compromisos.</t>
  </si>
  <si>
    <t>Importante</t>
  </si>
  <si>
    <t>La plantilla no emite un diagnóstico financiero ni define un valor universal como “bueno” o “malo”. Úsala para detectar cambios y formular preguntas. Si ves “FALTA INFORMACIÓN”, completa los datos requeridos; si ves “REVISAR”, verifica que los importes sean numéricos, no negativos y que los pasivos corrientes sean mayores que cero; “NO APLICA” indica que una comparación porcentual no puede calcularse con seguridad, por ejemplo cuando el valor anterior es cero. Si una parte importante de las cuentas por cobrar está vencida o es de difícil recuperación, revisa ese dato antes de interpretar el resultado.</t>
  </si>
  <si>
    <t>GLOSARIO DE LA PLANTILLA</t>
  </si>
  <si>
    <t>Consulta rápida de los términos utilizados en la calculadora</t>
  </si>
  <si>
    <t>Término</t>
  </si>
  <si>
    <t>Definición simple</t>
  </si>
  <si>
    <t>Uso dentro de la plantilla</t>
  </si>
  <si>
    <t>Prueba ácida</t>
  </si>
  <si>
    <t>Indicador que compara activos de corto plazo considerados más líquidos con los pasivos corrientes.</t>
  </si>
  <si>
    <t>Se calcula para el período anterior y el actual.</t>
  </si>
  <si>
    <t>Quick ratio</t>
  </si>
  <si>
    <t>Nombre en inglés de la prueba ácida. También puede encontrarse como razón rápida.</t>
  </si>
  <si>
    <t>Es el mismo indicador que la prueba ácida.</t>
  </si>
  <si>
    <t>Activo corriente</t>
  </si>
  <si>
    <t>Activo que se espera convertir en efectivo, vender o consumir dentro del ciclo normal del negocio o en el corto plazo.</t>
  </si>
  <si>
    <t>Sirve como marco para clasificar efectivo, cuentas por cobrar, inventarios y otras partidas.</t>
  </si>
  <si>
    <t>Activos líquidos de corto plazo</t>
  </si>
  <si>
    <t>Efectivo, inversiones líquidas y cuentas por cobrar recuperables incluidas en el cálculo.</t>
  </si>
  <si>
    <t>Es el numerador de la prueba ácida.</t>
  </si>
  <si>
    <t>Dinero disponible en caja y bancos, junto con equivalentes de efectivo de alta liquidez.</t>
  </si>
  <si>
    <t>Se incluye en los activos líquidos.</t>
  </si>
  <si>
    <t>Inversiones que pueden convertirse en efectivo rápidamente y sin una pérdida material de valor.</t>
  </si>
  <si>
    <t>Se incluyen cuando cumplen ese criterio.</t>
  </si>
  <si>
    <t>Importes pendientes de clientes que razonablemente se espera cobrar en el corto plazo.</t>
  </si>
  <si>
    <t>Se incluyen; conviene revisar su calidad y antigüedad.</t>
  </si>
  <si>
    <t>Mercancías, productos o existencias disponibles para venta o uso.</t>
  </si>
  <si>
    <t>Se captura como referencia, pero se excluye de la prueba ácida.</t>
  </si>
  <si>
    <t>Partidas corrientes que no están disponibles rápidamente para pagar obligaciones, como determinados pagos anticipados.</t>
  </si>
  <si>
    <t>Se capturan como referencia y se excluyen del cálculo.</t>
  </si>
  <si>
    <t>Obligaciones y deudas que deben pagarse en el corto plazo.</t>
  </si>
  <si>
    <t>Es el denominador de la prueba ácida.</t>
  </si>
  <si>
    <t>Período anterior</t>
  </si>
  <si>
    <t>Fecha o cierre previo utilizado como punto de comparación.</t>
  </si>
  <si>
    <t>Permite medir la tendencia del indicador.</t>
  </si>
  <si>
    <t>Período actual</t>
  </si>
  <si>
    <t>Fecha o cierre más reciente que deseas analizar.</t>
  </si>
  <si>
    <t>Es el período principal de lectura.</t>
  </si>
  <si>
    <t>Variación absoluta</t>
  </si>
  <si>
    <t>Diferencia entre el valor actual y el valor anterior.</t>
  </si>
  <si>
    <t>Muestra cuánto cambió un importe o indicador.</t>
  </si>
  <si>
    <t>Variación porcentual</t>
  </si>
  <si>
    <t>Cambio del período actual respecto al anterior expresado como porcentaje.</t>
  </si>
  <si>
    <t>Ayuda a dimensionar la magnitud del cambio.</t>
  </si>
  <si>
    <t>Cobertura de corto plazo</t>
  </si>
  <si>
    <t>Relación entre recursos relativamente líquidos y obligaciones corrientes.</t>
  </si>
  <si>
    <t>Es la idea económica que ayuda a interpretar la prueba ácida.</t>
  </si>
  <si>
    <t>Liquidez</t>
  </si>
  <si>
    <t>Capacidad de una empresa para disponer de recursos y atender obligaciones cuando vencen.</t>
  </si>
  <si>
    <t>La prueba ácida aporta una señal parcial de liquidez.</t>
  </si>
  <si>
    <t>Flujo de caja</t>
  </si>
  <si>
    <t>Entradas y salidas reales de dinero durante un período.</t>
  </si>
  <si>
    <t>No se calcula aquí; complementa la interpretación de la prueba ácida.</t>
  </si>
  <si>
    <t>FALTA INFORMACIÓN</t>
  </si>
  <si>
    <t>Alerta que aparece cuando falta al menos un dato requerido para calcular o comparar el indicador.</t>
  </si>
  <si>
    <t>Completa las celdas amarillas pendientes antes de interpretar el resultado.</t>
  </si>
  <si>
    <t>REVISAR</t>
  </si>
  <si>
    <t>Alerta que aparece cuando hay un dato no numérico, negativo o un pasivo corriente igual o menor que cero.</t>
  </si>
  <si>
    <t>Corrige la captura antes de usar el resultado para tomar decisiones.</t>
  </si>
  <si>
    <t>NO APLICA</t>
  </si>
  <si>
    <t>Mensaje que aparece cuando una variación porcentual no puede calcularse de forma válida, por ejemplo si el valor anterior es cero.</t>
  </si>
  <si>
    <t>No interpretes ese porcentaje; revisa los valores absolutos y el contexto.</t>
  </si>
  <si>
    <t>CALCULADORA DE PRUEBA ÁCIDA</t>
  </si>
  <si>
    <t>Ejemplo ficticio: Comercial Andina | Sustituye los datos amarillos por los de tu empresa</t>
  </si>
  <si>
    <t>1. INGRESA TUS DATOS</t>
  </si>
  <si>
    <t>Concepto</t>
  </si>
  <si>
    <t>Variación</t>
  </si>
  <si>
    <t>Cómo capturar los datos</t>
  </si>
  <si>
    <t>Fecha de cierre</t>
  </si>
  <si>
    <t>• Escribe solo en las celdas amarillas.
• Usa una fecha actual posterior a la fecha anterior.
• Usa la misma moneda en ambos períodos.
• En efectivo, inversiones, cuentas por cobrar, inventario y otros activos, usa importes iguales o mayores que cero.
• Los pasivos corrientes deben ser mayores que cero para calcular el indicador.
• En cuentas por cobrar, utiliza saldos que razonablemente esperas recuperar.
• Inventario y otros activos poco líquidos se muestran como referencia y no entran en la fórmula.
• No borres las fórmulas de la columna Variación ni de los bloques de resultados.</t>
  </si>
  <si>
    <t>2. RESULTADO PRINCIPAL</t>
  </si>
  <si>
    <t>Prueba ácida anterior</t>
  </si>
  <si>
    <t>Prueba ácida actual</t>
  </si>
  <si>
    <t>Cambio vs. período anterior</t>
  </si>
  <si>
    <t>Métrica</t>
  </si>
  <si>
    <t>Lectura orientativa del período actual</t>
  </si>
  <si>
    <t>Variación porcentual de la prueba ácida</t>
  </si>
  <si>
    <t>3. QUÉ CAMBIÓ ENTRE LOS DOS PERÍODOS</t>
  </si>
  <si>
    <t>Componente</t>
  </si>
  <si>
    <t>Anterior</t>
  </si>
  <si>
    <t>Actual</t>
  </si>
  <si>
    <t>Pregunta de gestión sugerida</t>
  </si>
  <si>
    <t>Uso recomendado: calcula la prueba ácida con la misma periodicidad, compárala con períodos anteriores y revisa qué componentes explican el cambio. Después contrasta el resultado con tus próximos vencimientos y flujo de caja. Esta plantilla es una herramienta educativa de apoyo y no sustituye asesoría contable o financiera.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</si>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</sst>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[Red]\(#,##0\);\-"/>
    <numFmt numFmtId="165" formatCode="0.00\x"/>
    <numFmt numFmtId="166" formatCode="0.00\x;[Red]\(0.00\x\);\-"/>
    <numFmt numFmtId="167" formatCode="0.0%;[Red]\(0.0%\);\-"/>
  </numFmts>
  <fonts count="27">
    <font>
      <sz val="11"/>
      <name val="Carlito"/>
    </font>
    <font>
      <b/>
      <sz val="20"/>
      <color rgb="FFFFFFFF"/>
      <name val="Carlito"/>
    </font>
    <font>
      <i/>
      <sz val="11"/>
      <color rgb="FFFFFFFF"/>
      <name val="Carlito"/>
    </font>
    <font>
      <b/>
      <sz val="12"/>
      <color rgb="FFFFFFFF"/>
      <name val="Carlito"/>
    </font>
    <font>
      <sz val="10"/>
      <color rgb="FF1F2937"/>
      <name val="Carlito"/>
    </font>
    <font>
      <b/>
      <sz val="11"/>
      <color rgb="FF0B1F3A"/>
      <name val="Carlito"/>
    </font>
    <font>
      <b/>
      <sz val="11"/>
      <color rgb="FFFFFFFF"/>
      <name val="Carlito"/>
    </font>
    <font>
      <sz val="11"/>
      <color rgb="FF1F2937"/>
      <name val="Carlito"/>
    </font>
    <font>
      <b/>
      <sz val="10"/>
      <color rgb="FF0B1F3A"/>
      <name val="Carlito"/>
    </font>
    <font>
      <b/>
      <sz val="10"/>
      <color rgb="FF1F2937"/>
      <name val="Aptos"/>
    </font>
    <font>
      <sz val="10"/>
      <color rgb="FF1F2937"/>
      <name val="Aptos"/>
    </font>
    <font>
      <b/>
      <sz val="20"/>
      <color rgb="FFFFFFFF"/>
      <name val="Aptos Display"/>
    </font>
    <font>
      <i/>
      <sz val="11"/>
      <color rgb="FFFFFFFF"/>
      <name val="Aptos"/>
    </font>
    <font>
      <b/>
      <sz val="12"/>
      <color rgb="FFFFFFFF"/>
      <name val="Aptos"/>
    </font>
    <font>
      <b/>
      <sz val="10"/>
      <color rgb="FFFFFFFF"/>
      <name val="Aptos"/>
    </font>
    <font>
      <b/>
      <sz val="10"/>
      <color rgb="FF0000FF"/>
      <name val="Aptos"/>
    </font>
    <font>
      <sz val="10"/>
      <color rgb="FF0000FF"/>
      <name val="Aptos"/>
    </font>
    <font>
      <sz val="10"/>
      <color rgb="FF000000"/>
      <name val="Aptos"/>
    </font>
    <font>
      <b/>
      <sz val="18"/>
      <color rgb="FF0B1F3A"/>
      <name val="Aptos Display"/>
    </font>
    <font>
      <sz val="10"/>
      <color rgb="FF5B6675"/>
      <name val="Aptos"/>
    </font>
    <font>
      <b/>
      <sz val="11"/>
      <color rgb="FF102A43"/>
      <name val="Carlito"/>
    </font>
    <font>
      <sz val="8"/>
      <color rgb="FF1F2937"/>
      <name val="Aptos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63A5F"/>
        <bgColor indexed="64"/>
      </patternFill>
    </fill>
    <fill>
      <patternFill patternType="solid">
        <fgColor rgb="FFF5F9FC"/>
        <bgColor indexed="64"/>
      </patternFill>
    </fill>
    <fill>
      <patternFill patternType="solid">
        <fgColor rgb="FFDCEAF7"/>
        <bgColor indexed="64"/>
      </patternFill>
    </fill>
    <fill>
      <patternFill patternType="solid">
        <fgColor rgb="FFFFF8D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AF2F8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80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2" fillId="4" borderId="0" xfId="0" applyFont="1" applyFill="1" applyAlignment="1">
      <alignment horizontal="left" vertical="center"/>
    </xf>
    <xf numFmtId="0" fontId="3" fillId="2" borderId="0" xfId="0" applyFont="1" applyFill="1"/>
    <xf numFmtId="0" fontId="4" fillId="5" borderId="0" xfId="0" applyFont="1" applyFill="1" applyAlignment="1">
      <alignment vertical="top" wrapText="1"/>
    </xf>
    <xf numFmtId="0" fontId="5" fillId="6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6" fillId="4" borderId="0" xfId="0" applyFont="1" applyFill="1"/>
    <xf numFmtId="0" fontId="6" fillId="4" borderId="0" xfId="0" applyFont="1" applyFill="1"/>
    <xf numFmtId="0" fontId="5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4" fillId="7" borderId="0" xfId="0" applyFont="1" applyFill="1" applyAlignment="1">
      <alignment vertical="top" wrapText="1"/>
    </xf>
    <xf numFmtId="0" fontId="23" fillId="8" borderId="9" xfId="0" applyFont="1" applyFill="1" applyBorder="1" applyAlignment="1">
      <alignment horizontal="center" vertical="center" wrapText="1"/>
    </xf>
    <xf numFmtId="0" fontId="23" fillId="8" borderId="10" xfId="0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horizontal="center" vertical="center" wrapText="1"/>
    </xf>
    <xf numFmtId="0" fontId="23" fillId="8" borderId="12" xfId="0" applyFont="1" applyFill="1" applyBorder="1" applyAlignment="1">
      <alignment horizontal="center" vertical="center" wrapText="1"/>
    </xf>
    <xf numFmtId="0" fontId="23" fillId="8" borderId="13" xfId="0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0" fontId="26" fillId="3" borderId="15" xfId="1" applyFont="1" applyFill="1" applyBorder="1" applyAlignment="1">
      <alignment horizontal="center" vertical="center"/>
    </xf>
    <xf numFmtId="0" fontId="26" fillId="3" borderId="16" xfId="1" applyFont="1" applyFill="1" applyBorder="1" applyAlignment="1">
      <alignment horizontal="center" vertical="center"/>
    </xf>
    <xf numFmtId="0" fontId="2" fillId="4" borderId="0" xfId="0" applyFont="1" applyFill="1"/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20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10" fillId="3" borderId="0" xfId="0" applyFont="1" applyFill="1" applyAlignment="1">
      <alignment vertical="center"/>
    </xf>
    <xf numFmtId="0" fontId="11" fillId="2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vertical="center"/>
      <protection locked="0"/>
    </xf>
    <xf numFmtId="0" fontId="10" fillId="3" borderId="0" xfId="0" applyFont="1" applyFill="1" applyAlignment="1" applyProtection="1">
      <alignment vertical="center"/>
      <protection locked="0"/>
    </xf>
    <xf numFmtId="0" fontId="13" fillId="2" borderId="0" xfId="0" applyFont="1" applyFill="1" applyAlignment="1" applyProtection="1">
      <alignment vertical="center"/>
      <protection locked="0"/>
    </xf>
    <xf numFmtId="0" fontId="14" fillId="4" borderId="0" xfId="0" applyFont="1" applyFill="1" applyAlignment="1" applyProtection="1">
      <alignment horizontal="center" vertical="center"/>
      <protection locked="0"/>
    </xf>
    <xf numFmtId="0" fontId="14" fillId="4" borderId="0" xfId="0" applyFont="1" applyFill="1" applyAlignment="1" applyProtection="1">
      <alignment vertical="center"/>
      <protection locked="0"/>
    </xf>
    <xf numFmtId="0" fontId="9" fillId="3" borderId="1" xfId="0" applyFont="1" applyFill="1" applyBorder="1" applyAlignment="1" applyProtection="1">
      <alignment vertical="center" wrapText="1"/>
      <protection locked="0"/>
    </xf>
    <xf numFmtId="17" fontId="15" fillId="7" borderId="2" xfId="0" applyNumberFormat="1" applyFont="1" applyFill="1" applyBorder="1" applyAlignment="1" applyProtection="1">
      <alignment horizontal="center" vertical="center"/>
      <protection locked="0"/>
    </xf>
    <xf numFmtId="1" fontId="19" fillId="3" borderId="3" xfId="0" applyNumberFormat="1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vertical="center" wrapText="1"/>
      <protection locked="0"/>
    </xf>
    <xf numFmtId="0" fontId="9" fillId="3" borderId="4" xfId="0" applyFont="1" applyFill="1" applyBorder="1" applyAlignment="1" applyProtection="1">
      <alignment vertical="center" wrapText="1"/>
      <protection locked="0"/>
    </xf>
    <xf numFmtId="164" fontId="16" fillId="7" borderId="0" xfId="0" applyNumberFormat="1" applyFont="1" applyFill="1" applyAlignment="1" applyProtection="1">
      <alignment vertical="center"/>
      <protection locked="0"/>
    </xf>
    <xf numFmtId="164" fontId="17" fillId="3" borderId="5" xfId="0" applyNumberFormat="1" applyFont="1" applyFill="1" applyBorder="1" applyAlignment="1" applyProtection="1">
      <alignment vertical="center"/>
      <protection locked="0"/>
    </xf>
    <xf numFmtId="0" fontId="9" fillId="3" borderId="6" xfId="0" applyFont="1" applyFill="1" applyBorder="1" applyAlignment="1" applyProtection="1">
      <alignment vertical="center" wrapText="1"/>
      <protection locked="0"/>
    </xf>
    <xf numFmtId="164" fontId="16" fillId="7" borderId="7" xfId="0" applyNumberFormat="1" applyFont="1" applyFill="1" applyBorder="1" applyAlignment="1" applyProtection="1">
      <alignment vertical="center"/>
      <protection locked="0"/>
    </xf>
    <xf numFmtId="164" fontId="17" fillId="3" borderId="8" xfId="0" applyNumberFormat="1" applyFont="1" applyFill="1" applyBorder="1" applyAlignment="1" applyProtection="1">
      <alignment vertical="center"/>
      <protection locked="0"/>
    </xf>
    <xf numFmtId="0" fontId="14" fillId="4" borderId="0" xfId="0" applyFont="1" applyFill="1" applyAlignment="1" applyProtection="1">
      <alignment horizontal="center" vertical="center"/>
      <protection locked="0"/>
    </xf>
    <xf numFmtId="165" fontId="18" fillId="9" borderId="0" xfId="0" applyNumberFormat="1" applyFont="1" applyFill="1" applyAlignment="1" applyProtection="1">
      <alignment horizontal="center" vertical="center"/>
      <protection locked="0"/>
    </xf>
    <xf numFmtId="0" fontId="18" fillId="9" borderId="0" xfId="0" applyFont="1" applyFill="1" applyAlignment="1" applyProtection="1">
      <alignment horizontal="center" vertical="center"/>
      <protection locked="0"/>
    </xf>
    <xf numFmtId="166" fontId="18" fillId="9" borderId="0" xfId="0" applyNumberFormat="1" applyFont="1" applyFill="1" applyAlignment="1" applyProtection="1">
      <alignment horizontal="center" vertical="center"/>
      <protection locked="0"/>
    </xf>
    <xf numFmtId="164" fontId="21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21" fillId="3" borderId="3" xfId="0" applyNumberFormat="1" applyFont="1" applyFill="1" applyBorder="1" applyAlignment="1" applyProtection="1">
      <alignment horizontal="center" vertical="center" wrapText="1"/>
      <protection locked="0"/>
    </xf>
    <xf numFmtId="164" fontId="21" fillId="3" borderId="0" xfId="0" applyNumberFormat="1" applyFont="1" applyFill="1" applyAlignment="1" applyProtection="1">
      <alignment horizontal="center" vertical="center" wrapText="1"/>
      <protection locked="0"/>
    </xf>
    <xf numFmtId="164" fontId="21" fillId="3" borderId="5" xfId="0" applyNumberFormat="1" applyFont="1" applyFill="1" applyBorder="1" applyAlignment="1" applyProtection="1">
      <alignment horizontal="center" vertical="center" wrapText="1"/>
      <protection locked="0"/>
    </xf>
    <xf numFmtId="166" fontId="21" fillId="3" borderId="0" xfId="0" applyNumberFormat="1" applyFont="1" applyFill="1" applyAlignment="1" applyProtection="1">
      <alignment horizontal="center" vertical="center" wrapText="1"/>
      <protection locked="0"/>
    </xf>
    <xf numFmtId="166" fontId="2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7" xfId="0" applyFont="1" applyFill="1" applyBorder="1" applyAlignment="1" applyProtection="1">
      <alignment horizontal="center" vertical="center" wrapText="1"/>
      <protection locked="0"/>
    </xf>
    <xf numFmtId="167" fontId="21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8" xfId="0" applyFont="1" applyFill="1" applyBorder="1" applyAlignment="1" applyProtection="1">
      <alignment horizontal="center" vertical="center" wrapText="1"/>
      <protection locked="0"/>
    </xf>
    <xf numFmtId="164" fontId="17" fillId="3" borderId="2" xfId="0" applyNumberFormat="1" applyFont="1" applyFill="1" applyBorder="1" applyAlignment="1" applyProtection="1">
      <alignment horizontal="right" vertical="center"/>
      <protection locked="0"/>
    </xf>
    <xf numFmtId="164" fontId="21" fillId="3" borderId="3" xfId="0" applyNumberFormat="1" applyFont="1" applyFill="1" applyBorder="1" applyAlignment="1" applyProtection="1">
      <alignment horizontal="right" vertical="center" wrapText="1"/>
      <protection locked="0"/>
    </xf>
    <xf numFmtId="164" fontId="17" fillId="3" borderId="0" xfId="0" applyNumberFormat="1" applyFont="1" applyFill="1" applyAlignment="1" applyProtection="1">
      <alignment horizontal="right" vertical="center"/>
      <protection locked="0"/>
    </xf>
    <xf numFmtId="164" fontId="21" fillId="3" borderId="5" xfId="0" applyNumberFormat="1" applyFont="1" applyFill="1" applyBorder="1" applyAlignment="1" applyProtection="1">
      <alignment horizontal="right" vertical="center" wrapText="1"/>
      <protection locked="0"/>
    </xf>
    <xf numFmtId="164" fontId="17" fillId="3" borderId="7" xfId="0" applyNumberFormat="1" applyFont="1" applyFill="1" applyBorder="1" applyAlignment="1" applyProtection="1">
      <alignment horizontal="right" vertical="center"/>
      <protection locked="0"/>
    </xf>
    <xf numFmtId="164" fontId="21" fillId="3" borderId="8" xfId="0" applyNumberFormat="1" applyFont="1" applyFill="1" applyBorder="1" applyAlignment="1" applyProtection="1">
      <alignment horizontal="right" vertical="center" wrapText="1"/>
      <protection locked="0"/>
    </xf>
    <xf numFmtId="164" fontId="10" fillId="3" borderId="0" xfId="0" applyNumberFormat="1" applyFont="1" applyFill="1" applyAlignment="1" applyProtection="1">
      <alignment horizontal="right" vertical="center"/>
      <protection locked="0"/>
    </xf>
    <xf numFmtId="164" fontId="21" fillId="3" borderId="0" xfId="0" applyNumberFormat="1" applyFont="1" applyFill="1" applyAlignment="1" applyProtection="1">
      <alignment horizontal="right" vertical="center" wrapText="1"/>
      <protection locked="0"/>
    </xf>
    <xf numFmtId="0" fontId="10" fillId="3" borderId="0" xfId="0" applyFont="1" applyFill="1" applyAlignment="1" applyProtection="1">
      <alignment vertical="center"/>
      <protection locked="0"/>
    </xf>
    <xf numFmtId="0" fontId="10" fillId="6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2091982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30CB4A-1176-4B3B-8ED3-8856BDA48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68225" y="0"/>
          <a:ext cx="209198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1693837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1B9DB8-60DC-41B9-AFA9-C0B9908B5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0"/>
          <a:ext cx="2091982" cy="619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1600492</xdr:colOff>
      <xdr:row>2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A7BE7F-7A24-4211-8DF1-9904248F2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0"/>
          <a:ext cx="2088172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J10" sqref="J10"/>
    </sheetView>
  </sheetViews>
  <sheetFormatPr baseColWidth="10" defaultColWidth="8.796875" defaultRowHeight="13.8"/>
  <cols>
    <col min="1" max="2" width="22" style="2" customWidth="1"/>
    <col min="3" max="3" width="20.796875" style="2" customWidth="1"/>
    <col min="4" max="4" width="19.8984375" style="2" customWidth="1"/>
    <col min="5" max="5" width="22.296875" style="2" customWidth="1"/>
    <col min="6" max="8" width="16" style="2" customWidth="1"/>
    <col min="9" max="9" width="3.19921875" style="2" customWidth="1"/>
    <col min="10" max="10" width="34.69921875" style="2" customWidth="1"/>
    <col min="11" max="11" width="35.09765625" style="2" customWidth="1"/>
    <col min="12" max="16384" width="8.796875" style="2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</row>
    <row r="2" spans="1:11">
      <c r="A2" s="1"/>
      <c r="B2" s="1"/>
      <c r="C2" s="1"/>
      <c r="D2" s="1"/>
      <c r="E2" s="1"/>
      <c r="F2" s="1"/>
      <c r="G2" s="1"/>
      <c r="H2" s="1"/>
    </row>
    <row r="3" spans="1:11" ht="14.4">
      <c r="A3" s="3" t="s">
        <v>1</v>
      </c>
      <c r="B3" s="3"/>
      <c r="C3" s="3"/>
      <c r="D3" s="3"/>
      <c r="E3" s="3"/>
      <c r="F3" s="3"/>
      <c r="G3" s="3"/>
      <c r="H3" s="3"/>
    </row>
    <row r="4" spans="1:11" ht="14.4" thickBot="1"/>
    <row r="5" spans="1:11" ht="19.2" customHeight="1">
      <c r="A5" s="4" t="s">
        <v>2</v>
      </c>
      <c r="B5" s="4"/>
      <c r="C5" s="4"/>
      <c r="D5" s="4"/>
      <c r="E5" s="4"/>
      <c r="F5" s="4"/>
      <c r="G5" s="4"/>
      <c r="H5" s="4"/>
      <c r="J5" s="20" t="s">
        <v>114</v>
      </c>
      <c r="K5" s="21"/>
    </row>
    <row r="6" spans="1:11" ht="22.2" customHeight="1">
      <c r="A6" s="5" t="s">
        <v>3</v>
      </c>
      <c r="B6" s="5"/>
      <c r="C6" s="5"/>
      <c r="D6" s="5"/>
      <c r="E6" s="5"/>
      <c r="F6" s="5"/>
      <c r="G6" s="5"/>
      <c r="H6" s="5"/>
      <c r="J6" s="22"/>
      <c r="K6" s="23"/>
    </row>
    <row r="7" spans="1:11" ht="22.35" customHeight="1" thickBot="1">
      <c r="A7" s="5"/>
      <c r="B7" s="5"/>
      <c r="C7" s="5"/>
      <c r="D7" s="5"/>
      <c r="E7" s="5"/>
      <c r="F7" s="5"/>
      <c r="G7" s="5"/>
      <c r="H7" s="5"/>
      <c r="J7" s="24"/>
      <c r="K7" s="25"/>
    </row>
    <row r="8" spans="1:11" ht="22.35" customHeight="1" thickBot="1">
      <c r="A8" s="5"/>
      <c r="B8" s="5"/>
      <c r="C8" s="5"/>
      <c r="D8" s="5"/>
      <c r="E8" s="5"/>
      <c r="F8" s="5"/>
      <c r="G8" s="5"/>
      <c r="H8" s="5"/>
      <c r="J8" s="26" t="s">
        <v>115</v>
      </c>
      <c r="K8" s="27"/>
    </row>
    <row r="10" spans="1:11" ht="15.6">
      <c r="A10" s="4" t="s">
        <v>4</v>
      </c>
      <c r="B10" s="4"/>
      <c r="C10" s="4"/>
      <c r="D10" s="4"/>
      <c r="E10" s="4"/>
      <c r="F10" s="4"/>
      <c r="G10" s="4"/>
      <c r="H10" s="4"/>
    </row>
    <row r="11" spans="1:11" ht="33.6" customHeight="1">
      <c r="A11" s="6" t="s">
        <v>5</v>
      </c>
      <c r="B11" s="7" t="s">
        <v>6</v>
      </c>
      <c r="C11" s="7"/>
      <c r="D11" s="7"/>
      <c r="E11" s="7"/>
      <c r="F11" s="7"/>
      <c r="G11" s="7"/>
      <c r="H11" s="8"/>
    </row>
    <row r="12" spans="1:11" ht="33.6" customHeight="1">
      <c r="A12" s="9" t="s">
        <v>7</v>
      </c>
      <c r="B12" s="10" t="s">
        <v>8</v>
      </c>
      <c r="C12" s="10"/>
      <c r="D12" s="10"/>
      <c r="E12" s="10"/>
      <c r="F12" s="10"/>
      <c r="G12" s="10"/>
      <c r="H12" s="11"/>
    </row>
    <row r="13" spans="1:11" ht="33.6" customHeight="1">
      <c r="A13" s="9" t="s">
        <v>9</v>
      </c>
      <c r="B13" s="10" t="s">
        <v>10</v>
      </c>
      <c r="C13" s="10"/>
      <c r="D13" s="10"/>
      <c r="E13" s="10"/>
      <c r="F13" s="10"/>
      <c r="G13" s="10"/>
      <c r="H13" s="11"/>
    </row>
    <row r="14" spans="1:11" ht="33.6" customHeight="1">
      <c r="A14" s="9" t="s">
        <v>11</v>
      </c>
      <c r="B14" s="10" t="s">
        <v>12</v>
      </c>
      <c r="C14" s="10"/>
      <c r="D14" s="10"/>
      <c r="E14" s="10"/>
      <c r="F14" s="10"/>
      <c r="G14" s="10"/>
      <c r="H14" s="11"/>
    </row>
    <row r="15" spans="1:11" ht="33.6" customHeight="1">
      <c r="A15" s="9" t="s">
        <v>13</v>
      </c>
      <c r="B15" s="10" t="s">
        <v>14</v>
      </c>
      <c r="C15" s="10"/>
      <c r="D15" s="10"/>
      <c r="E15" s="10"/>
      <c r="F15" s="10"/>
      <c r="G15" s="10"/>
      <c r="H15" s="11"/>
    </row>
    <row r="16" spans="1:11" ht="33.6" customHeight="1">
      <c r="A16" s="12" t="s">
        <v>15</v>
      </c>
      <c r="B16" s="13" t="s">
        <v>16</v>
      </c>
      <c r="C16" s="13"/>
      <c r="D16" s="13"/>
      <c r="E16" s="13"/>
      <c r="F16" s="13"/>
      <c r="G16" s="13"/>
      <c r="H16" s="14"/>
    </row>
    <row r="18" spans="1:8" ht="15.6">
      <c r="A18" s="4" t="s">
        <v>17</v>
      </c>
      <c r="B18" s="4"/>
      <c r="C18" s="4"/>
      <c r="D18" s="4"/>
      <c r="E18" s="4"/>
      <c r="F18" s="4"/>
      <c r="G18" s="4"/>
      <c r="H18" s="4"/>
    </row>
    <row r="19" spans="1:8">
      <c r="A19" s="15" t="s">
        <v>18</v>
      </c>
      <c r="B19" s="16" t="s">
        <v>19</v>
      </c>
      <c r="C19" s="16"/>
      <c r="D19" s="16"/>
      <c r="E19" s="16"/>
      <c r="F19" s="16"/>
      <c r="G19" s="16"/>
      <c r="H19" s="16"/>
    </row>
    <row r="20" spans="1:8" ht="28.8" customHeight="1">
      <c r="A20" s="17" t="s">
        <v>20</v>
      </c>
      <c r="B20" s="18" t="s">
        <v>21</v>
      </c>
      <c r="C20" s="18"/>
      <c r="D20" s="18"/>
      <c r="E20" s="18"/>
      <c r="F20" s="18"/>
      <c r="G20" s="18"/>
      <c r="H20" s="18"/>
    </row>
    <row r="21" spans="1:8" ht="28.8" customHeight="1">
      <c r="A21" s="17" t="s">
        <v>22</v>
      </c>
      <c r="B21" s="18" t="s">
        <v>23</v>
      </c>
      <c r="C21" s="18"/>
      <c r="D21" s="18"/>
      <c r="E21" s="18"/>
      <c r="F21" s="18"/>
      <c r="G21" s="18"/>
      <c r="H21" s="18"/>
    </row>
    <row r="22" spans="1:8" ht="28.8" customHeight="1">
      <c r="A22" s="17" t="s">
        <v>24</v>
      </c>
      <c r="B22" s="18" t="s">
        <v>25</v>
      </c>
      <c r="C22" s="18"/>
      <c r="D22" s="18"/>
      <c r="E22" s="18"/>
      <c r="F22" s="18"/>
      <c r="G22" s="18"/>
      <c r="H22" s="18"/>
    </row>
    <row r="23" spans="1:8" ht="28.8" customHeight="1">
      <c r="A23" s="17" t="s">
        <v>26</v>
      </c>
      <c r="B23" s="18" t="s">
        <v>27</v>
      </c>
      <c r="C23" s="18"/>
      <c r="D23" s="18"/>
      <c r="E23" s="18"/>
      <c r="F23" s="18"/>
      <c r="G23" s="18"/>
      <c r="H23" s="18"/>
    </row>
    <row r="24" spans="1:8" ht="28.8" customHeight="1">
      <c r="A24" s="17" t="s">
        <v>28</v>
      </c>
      <c r="B24" s="18" t="s">
        <v>29</v>
      </c>
      <c r="C24" s="18"/>
      <c r="D24" s="18"/>
      <c r="E24" s="18"/>
      <c r="F24" s="18"/>
      <c r="G24" s="18"/>
      <c r="H24" s="18"/>
    </row>
    <row r="25" spans="1:8" ht="28.8" customHeight="1">
      <c r="A25" s="17" t="s">
        <v>30</v>
      </c>
      <c r="B25" s="18" t="s">
        <v>31</v>
      </c>
      <c r="C25" s="18"/>
      <c r="D25" s="18"/>
      <c r="E25" s="18"/>
      <c r="F25" s="18"/>
      <c r="G25" s="18"/>
      <c r="H25" s="18"/>
    </row>
    <row r="27" spans="1:8" ht="15.6">
      <c r="A27" s="4" t="s">
        <v>32</v>
      </c>
      <c r="B27" s="4"/>
      <c r="C27" s="4"/>
      <c r="D27" s="4"/>
      <c r="E27" s="4"/>
      <c r="F27" s="4"/>
      <c r="G27" s="4"/>
      <c r="H27" s="4"/>
    </row>
    <row r="28" spans="1:8">
      <c r="A28" s="19" t="s">
        <v>33</v>
      </c>
      <c r="B28" s="19"/>
      <c r="C28" s="19"/>
      <c r="D28" s="19"/>
      <c r="E28" s="19"/>
      <c r="F28" s="19"/>
      <c r="G28" s="19"/>
      <c r="H28" s="19"/>
    </row>
    <row r="29" spans="1:8">
      <c r="A29" s="19"/>
      <c r="B29" s="19"/>
      <c r="C29" s="19"/>
      <c r="D29" s="19"/>
      <c r="E29" s="19"/>
      <c r="F29" s="19"/>
      <c r="G29" s="19"/>
      <c r="H29" s="19"/>
    </row>
    <row r="30" spans="1:8">
      <c r="A30" s="19"/>
      <c r="B30" s="19"/>
      <c r="C30" s="19"/>
      <c r="D30" s="19"/>
      <c r="E30" s="19"/>
      <c r="F30" s="19"/>
      <c r="G30" s="19"/>
      <c r="H30" s="19"/>
    </row>
    <row r="31" spans="1:8">
      <c r="A31" s="19"/>
      <c r="B31" s="19"/>
      <c r="C31" s="19"/>
      <c r="D31" s="19"/>
      <c r="E31" s="19"/>
      <c r="F31" s="19"/>
      <c r="G31" s="19"/>
      <c r="H31" s="19"/>
    </row>
  </sheetData>
  <sheetProtection algorithmName="SHA-512" hashValue="7IAEtFjarIQISDhZ6XpMQjxcJ/O1LUKF/KYTrbIlX9QTyonE/QGUgE42OPWXEiDkHVYwW15D+JxtGq3VDXyqLw==" saltValue="dNWI24N/fUHBBAqgj+y9Jg==" spinCount="100000" sheet="1" objects="1" scenarios="1" formatCells="0" formatColumns="0" formatRows="0" insertColumns="0" sort="0" autoFilter="0" pivotTables="0"/>
  <mergeCells count="23">
    <mergeCell ref="A28:H31"/>
    <mergeCell ref="J5:K7"/>
    <mergeCell ref="J8:K8"/>
    <mergeCell ref="B22:H22"/>
    <mergeCell ref="B23:H23"/>
    <mergeCell ref="B24:H24"/>
    <mergeCell ref="B25:H25"/>
    <mergeCell ref="A27:H27"/>
    <mergeCell ref="B16:H16"/>
    <mergeCell ref="A18:H18"/>
    <mergeCell ref="B19:H19"/>
    <mergeCell ref="B20:H20"/>
    <mergeCell ref="B21:H21"/>
    <mergeCell ref="B11:H11"/>
    <mergeCell ref="B12:H12"/>
    <mergeCell ref="B13:H13"/>
    <mergeCell ref="B14:H14"/>
    <mergeCell ref="B15:H15"/>
    <mergeCell ref="A1:H2"/>
    <mergeCell ref="A3:H3"/>
    <mergeCell ref="A5:H5"/>
    <mergeCell ref="A6:H8"/>
    <mergeCell ref="A10:H10"/>
  </mergeCells>
  <hyperlinks>
    <hyperlink ref="J8" r:id="rId1" xr:uid="{25B6DF82-6A78-4483-A31F-DEEB02B9E5E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>
      <selection activeCell="H10" sqref="H10"/>
    </sheetView>
  </sheetViews>
  <sheetFormatPr baseColWidth="10" defaultColWidth="23.8984375" defaultRowHeight="13.8"/>
  <cols>
    <col min="1" max="6" width="23.8984375" style="2"/>
    <col min="7" max="7" width="5.09765625" style="2" customWidth="1"/>
    <col min="8" max="8" width="26.8984375" style="2" customWidth="1"/>
    <col min="9" max="9" width="33.5" style="2" customWidth="1"/>
    <col min="10" max="16384" width="23.8984375" style="2"/>
  </cols>
  <sheetData>
    <row r="1" spans="1:9">
      <c r="A1" s="1" t="s">
        <v>34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 ht="14.4">
      <c r="A3" s="28" t="s">
        <v>35</v>
      </c>
      <c r="B3" s="28"/>
      <c r="C3" s="28"/>
      <c r="D3" s="28"/>
      <c r="E3" s="28"/>
      <c r="F3" s="28"/>
    </row>
    <row r="4" spans="1:9" ht="14.4" thickBot="1"/>
    <row r="5" spans="1:9">
      <c r="A5" s="29" t="s">
        <v>36</v>
      </c>
      <c r="B5" s="30" t="s">
        <v>37</v>
      </c>
      <c r="C5" s="30" t="s">
        <v>38</v>
      </c>
      <c r="D5" s="30" t="s">
        <v>38</v>
      </c>
      <c r="E5" s="30"/>
      <c r="F5" s="31"/>
      <c r="H5" s="20" t="s">
        <v>114</v>
      </c>
      <c r="I5" s="21"/>
    </row>
    <row r="6" spans="1:9" ht="36.75" customHeight="1">
      <c r="A6" s="32" t="s">
        <v>39</v>
      </c>
      <c r="B6" s="33" t="s">
        <v>40</v>
      </c>
      <c r="C6" s="33" t="s">
        <v>41</v>
      </c>
      <c r="D6" s="33" t="s">
        <v>41</v>
      </c>
      <c r="E6" s="33"/>
      <c r="F6" s="34"/>
      <c r="H6" s="22"/>
      <c r="I6" s="23"/>
    </row>
    <row r="7" spans="1:9" ht="36.75" customHeight="1" thickBot="1">
      <c r="A7" s="32" t="s">
        <v>42</v>
      </c>
      <c r="B7" s="33" t="s">
        <v>43</v>
      </c>
      <c r="C7" s="33" t="s">
        <v>44</v>
      </c>
      <c r="D7" s="33" t="s">
        <v>44</v>
      </c>
      <c r="E7" s="33"/>
      <c r="F7" s="34"/>
      <c r="H7" s="24"/>
      <c r="I7" s="25"/>
    </row>
    <row r="8" spans="1:9" ht="36.75" customHeight="1" thickBot="1">
      <c r="A8" s="32" t="s">
        <v>45</v>
      </c>
      <c r="B8" s="33" t="s">
        <v>46</v>
      </c>
      <c r="C8" s="33" t="s">
        <v>47</v>
      </c>
      <c r="D8" s="33" t="s">
        <v>47</v>
      </c>
      <c r="E8" s="33"/>
      <c r="F8" s="34"/>
      <c r="H8" s="26" t="s">
        <v>115</v>
      </c>
      <c r="I8" s="27"/>
    </row>
    <row r="9" spans="1:9" ht="36.75" customHeight="1">
      <c r="A9" s="32" t="s">
        <v>48</v>
      </c>
      <c r="B9" s="33" t="s">
        <v>49</v>
      </c>
      <c r="C9" s="33" t="s">
        <v>50</v>
      </c>
      <c r="D9" s="33" t="s">
        <v>50</v>
      </c>
      <c r="E9" s="33"/>
      <c r="F9" s="34"/>
    </row>
    <row r="10" spans="1:9" ht="36.75" customHeight="1">
      <c r="A10" s="32" t="s">
        <v>20</v>
      </c>
      <c r="B10" s="33" t="s">
        <v>51</v>
      </c>
      <c r="C10" s="33" t="s">
        <v>52</v>
      </c>
      <c r="D10" s="33" t="s">
        <v>52</v>
      </c>
      <c r="E10" s="33"/>
      <c r="F10" s="34"/>
    </row>
    <row r="11" spans="1:9" ht="36.75" customHeight="1">
      <c r="A11" s="32" t="s">
        <v>22</v>
      </c>
      <c r="B11" s="33" t="s">
        <v>53</v>
      </c>
      <c r="C11" s="33" t="s">
        <v>54</v>
      </c>
      <c r="D11" s="33" t="s">
        <v>54</v>
      </c>
      <c r="E11" s="33"/>
      <c r="F11" s="34"/>
    </row>
    <row r="12" spans="1:9" ht="36.75" customHeight="1">
      <c r="A12" s="32" t="s">
        <v>24</v>
      </c>
      <c r="B12" s="33" t="s">
        <v>55</v>
      </c>
      <c r="C12" s="33" t="s">
        <v>56</v>
      </c>
      <c r="D12" s="33" t="s">
        <v>56</v>
      </c>
      <c r="E12" s="33"/>
      <c r="F12" s="34"/>
    </row>
    <row r="13" spans="1:9" ht="36.75" customHeight="1">
      <c r="A13" s="32" t="s">
        <v>26</v>
      </c>
      <c r="B13" s="33" t="s">
        <v>57</v>
      </c>
      <c r="C13" s="33" t="s">
        <v>58</v>
      </c>
      <c r="D13" s="33" t="s">
        <v>58</v>
      </c>
      <c r="E13" s="33"/>
      <c r="F13" s="34"/>
    </row>
    <row r="14" spans="1:9" ht="36.75" customHeight="1">
      <c r="A14" s="32" t="s">
        <v>28</v>
      </c>
      <c r="B14" s="33" t="s">
        <v>59</v>
      </c>
      <c r="C14" s="33" t="s">
        <v>60</v>
      </c>
      <c r="D14" s="33" t="s">
        <v>60</v>
      </c>
      <c r="E14" s="33"/>
      <c r="F14" s="34"/>
    </row>
    <row r="15" spans="1:9" ht="36.75" customHeight="1">
      <c r="A15" s="32" t="s">
        <v>30</v>
      </c>
      <c r="B15" s="33" t="s">
        <v>61</v>
      </c>
      <c r="C15" s="33" t="s">
        <v>62</v>
      </c>
      <c r="D15" s="33" t="s">
        <v>62</v>
      </c>
      <c r="E15" s="33"/>
      <c r="F15" s="34"/>
    </row>
    <row r="16" spans="1:9" ht="36.75" customHeight="1">
      <c r="A16" s="32" t="s">
        <v>63</v>
      </c>
      <c r="B16" s="33" t="s">
        <v>64</v>
      </c>
      <c r="C16" s="33" t="s">
        <v>65</v>
      </c>
      <c r="D16" s="33" t="s">
        <v>65</v>
      </c>
      <c r="E16" s="33"/>
      <c r="F16" s="34"/>
    </row>
    <row r="17" spans="1:6" ht="36.75" customHeight="1">
      <c r="A17" s="32" t="s">
        <v>66</v>
      </c>
      <c r="B17" s="33" t="s">
        <v>67</v>
      </c>
      <c r="C17" s="33" t="s">
        <v>68</v>
      </c>
      <c r="D17" s="33" t="s">
        <v>68</v>
      </c>
      <c r="E17" s="33"/>
      <c r="F17" s="34"/>
    </row>
    <row r="18" spans="1:6" ht="36.75" customHeight="1">
      <c r="A18" s="32" t="s">
        <v>69</v>
      </c>
      <c r="B18" s="33" t="s">
        <v>70</v>
      </c>
      <c r="C18" s="33" t="s">
        <v>71</v>
      </c>
      <c r="D18" s="33" t="s">
        <v>71</v>
      </c>
      <c r="E18" s="33"/>
      <c r="F18" s="34"/>
    </row>
    <row r="19" spans="1:6" ht="36.75" customHeight="1">
      <c r="A19" s="32" t="s">
        <v>72</v>
      </c>
      <c r="B19" s="33" t="s">
        <v>73</v>
      </c>
      <c r="C19" s="33" t="s">
        <v>74</v>
      </c>
      <c r="D19" s="33" t="s">
        <v>74</v>
      </c>
      <c r="E19" s="33"/>
      <c r="F19" s="34"/>
    </row>
    <row r="20" spans="1:6" ht="36.75" customHeight="1">
      <c r="A20" s="32" t="s">
        <v>75</v>
      </c>
      <c r="B20" s="33" t="s">
        <v>76</v>
      </c>
      <c r="C20" s="33" t="s">
        <v>77</v>
      </c>
      <c r="D20" s="33" t="s">
        <v>77</v>
      </c>
      <c r="E20" s="33"/>
      <c r="F20" s="34"/>
    </row>
    <row r="21" spans="1:6" ht="36.75" customHeight="1">
      <c r="A21" s="32" t="s">
        <v>78</v>
      </c>
      <c r="B21" s="33" t="s">
        <v>79</v>
      </c>
      <c r="C21" s="33" t="s">
        <v>80</v>
      </c>
      <c r="D21" s="33" t="s">
        <v>80</v>
      </c>
      <c r="E21" s="33"/>
      <c r="F21" s="34"/>
    </row>
    <row r="22" spans="1:6" ht="36.75" customHeight="1">
      <c r="A22" s="35" t="s">
        <v>81</v>
      </c>
      <c r="B22" s="36" t="s">
        <v>82</v>
      </c>
      <c r="C22" s="36" t="s">
        <v>83</v>
      </c>
      <c r="D22" s="36" t="s">
        <v>83</v>
      </c>
      <c r="E22" s="36"/>
      <c r="F22" s="37"/>
    </row>
    <row r="23" spans="1:6" ht="33.6" customHeight="1">
      <c r="A23" s="38" t="s">
        <v>84</v>
      </c>
      <c r="B23" s="39" t="s">
        <v>85</v>
      </c>
      <c r="C23" s="39"/>
      <c r="D23" s="39" t="s">
        <v>86</v>
      </c>
      <c r="E23" s="39"/>
      <c r="F23" s="39"/>
    </row>
    <row r="24" spans="1:6" ht="33.6" customHeight="1">
      <c r="A24" s="38" t="s">
        <v>87</v>
      </c>
      <c r="B24" s="39" t="s">
        <v>88</v>
      </c>
      <c r="C24" s="39"/>
      <c r="D24" s="39" t="s">
        <v>89</v>
      </c>
      <c r="E24" s="39"/>
      <c r="F24" s="39"/>
    </row>
    <row r="25" spans="1:6" ht="33.6" customHeight="1">
      <c r="A25" s="38" t="s">
        <v>90</v>
      </c>
      <c r="B25" s="39" t="s">
        <v>91</v>
      </c>
      <c r="C25" s="39"/>
      <c r="D25" s="39" t="s">
        <v>92</v>
      </c>
      <c r="E25" s="39"/>
      <c r="F25" s="39"/>
    </row>
  </sheetData>
  <sheetProtection algorithmName="SHA-512" hashValue="Yw+KkiaGekJgldue4fWYB1lImVSNl/aH4SqMtV+jQA4c34qMEKl3Ir0P76EJwzxhC0H9x3jxP6azTyqhDRBitQ==" saltValue="pOmOMg9Jowq56Ix9bqK2ww==" spinCount="100000" sheet="1" objects="1" scenarios="1" formatCells="0" formatColumns="0" formatRows="0" insertColumns="0" insertRows="0" sort="0" autoFilter="0" pivotTables="0"/>
  <mergeCells count="46">
    <mergeCell ref="B25:C25"/>
    <mergeCell ref="D25:F25"/>
    <mergeCell ref="H5:I7"/>
    <mergeCell ref="H8:I8"/>
    <mergeCell ref="B22:C22"/>
    <mergeCell ref="D22:F22"/>
    <mergeCell ref="B23:C23"/>
    <mergeCell ref="D23:F23"/>
    <mergeCell ref="B24:C24"/>
    <mergeCell ref="D24:F24"/>
    <mergeCell ref="B19:C19"/>
    <mergeCell ref="D19:F19"/>
    <mergeCell ref="B20:C20"/>
    <mergeCell ref="D20:F20"/>
    <mergeCell ref="B21:C21"/>
    <mergeCell ref="D21:F21"/>
    <mergeCell ref="B16:C16"/>
    <mergeCell ref="D16:F16"/>
    <mergeCell ref="B17:C17"/>
    <mergeCell ref="D17:F17"/>
    <mergeCell ref="B18:C18"/>
    <mergeCell ref="D18:F18"/>
    <mergeCell ref="B13:C13"/>
    <mergeCell ref="D13:F13"/>
    <mergeCell ref="B14:C14"/>
    <mergeCell ref="D14:F14"/>
    <mergeCell ref="B15:C15"/>
    <mergeCell ref="D15:F15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A1:F2"/>
    <mergeCell ref="A3:F3"/>
    <mergeCell ref="B5:C5"/>
    <mergeCell ref="D5:F5"/>
    <mergeCell ref="B6:C6"/>
    <mergeCell ref="D6:F6"/>
  </mergeCells>
  <hyperlinks>
    <hyperlink ref="H8" r:id="rId1" xr:uid="{4BFAF73D-35E2-402A-9FE4-CD70E3B5EA14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"/>
  <sheetViews>
    <sheetView workbookViewId="0">
      <selection activeCell="K13" sqref="K13"/>
    </sheetView>
  </sheetViews>
  <sheetFormatPr baseColWidth="10" defaultColWidth="8.796875" defaultRowHeight="13.8"/>
  <cols>
    <col min="1" max="1" width="34" style="2" customWidth="1"/>
    <col min="2" max="4" width="18" style="2" customWidth="1"/>
    <col min="5" max="5" width="4" style="2" customWidth="1"/>
    <col min="6" max="7" width="18" style="2" customWidth="1"/>
    <col min="8" max="8" width="21" style="2" customWidth="1"/>
    <col min="9" max="9" width="6.5" style="2" customWidth="1"/>
    <col min="10" max="10" width="36.296875" style="2" customWidth="1"/>
    <col min="11" max="11" width="37.796875" style="2" customWidth="1"/>
    <col min="12" max="16384" width="8.796875" style="2"/>
  </cols>
  <sheetData>
    <row r="1" spans="1:11" ht="20.85" customHeight="1">
      <c r="A1" s="41" t="s">
        <v>93</v>
      </c>
      <c r="B1" s="41"/>
      <c r="C1" s="41"/>
      <c r="D1" s="41"/>
      <c r="E1" s="41"/>
      <c r="F1" s="41"/>
      <c r="G1" s="41"/>
      <c r="H1" s="41"/>
    </row>
    <row r="2" spans="1:11" ht="20.85" customHeight="1">
      <c r="A2" s="41"/>
      <c r="B2" s="41"/>
      <c r="C2" s="41"/>
      <c r="D2" s="41"/>
      <c r="E2" s="41"/>
      <c r="F2" s="41"/>
      <c r="G2" s="41"/>
      <c r="H2" s="41"/>
    </row>
    <row r="3" spans="1:11" ht="17.55" customHeight="1" thickBot="1">
      <c r="A3" s="42" t="s">
        <v>94</v>
      </c>
      <c r="B3" s="42"/>
      <c r="C3" s="42"/>
      <c r="D3" s="42"/>
      <c r="E3" s="42"/>
      <c r="F3" s="42"/>
      <c r="G3" s="42"/>
      <c r="H3" s="42"/>
    </row>
    <row r="4" spans="1:11" ht="19.2" customHeight="1">
      <c r="A4" s="43"/>
      <c r="B4" s="43"/>
      <c r="C4" s="43"/>
      <c r="D4" s="43"/>
      <c r="E4" s="43"/>
      <c r="F4" s="43"/>
      <c r="G4" s="43"/>
      <c r="H4" s="43"/>
      <c r="J4" s="20" t="s">
        <v>114</v>
      </c>
      <c r="K4" s="21"/>
    </row>
    <row r="5" spans="1:11" ht="19.2" customHeight="1">
      <c r="A5" s="44" t="s">
        <v>95</v>
      </c>
      <c r="B5" s="44"/>
      <c r="C5" s="44"/>
      <c r="D5" s="44"/>
      <c r="E5" s="44"/>
      <c r="F5" s="44"/>
      <c r="G5" s="44"/>
      <c r="H5" s="44"/>
      <c r="J5" s="22"/>
      <c r="K5" s="23"/>
    </row>
    <row r="6" spans="1:11" ht="30" customHeight="1" thickBot="1">
      <c r="A6" s="45" t="s">
        <v>96</v>
      </c>
      <c r="B6" s="45" t="s">
        <v>63</v>
      </c>
      <c r="C6" s="45" t="s">
        <v>66</v>
      </c>
      <c r="D6" s="45" t="s">
        <v>97</v>
      </c>
      <c r="E6" s="43"/>
      <c r="F6" s="46" t="s">
        <v>98</v>
      </c>
      <c r="G6" s="46"/>
      <c r="H6" s="46"/>
      <c r="J6" s="24"/>
      <c r="K6" s="25"/>
    </row>
    <row r="7" spans="1:11" ht="22.35" customHeight="1" thickBot="1">
      <c r="A7" s="47" t="s">
        <v>99</v>
      </c>
      <c r="B7" s="48">
        <v>46203</v>
      </c>
      <c r="C7" s="48">
        <v>46234</v>
      </c>
      <c r="D7" s="49" t="str">
        <f>IF(COUNTA(B7,C7)&lt;2,"FALTA INFORMACIÓN",IF(COUNT(B7,C7)&lt;2,"REVISAR",IF(C7&lt;=B7,"REVISAR","OK")))</f>
        <v>OK</v>
      </c>
      <c r="E7" s="43"/>
      <c r="F7" s="50" t="s">
        <v>100</v>
      </c>
      <c r="G7" s="50"/>
      <c r="H7" s="50"/>
      <c r="J7" s="26" t="s">
        <v>115</v>
      </c>
      <c r="K7" s="27"/>
    </row>
    <row r="8" spans="1:11" ht="22.35" customHeight="1">
      <c r="A8" s="51" t="s">
        <v>20</v>
      </c>
      <c r="B8" s="52">
        <v>14000</v>
      </c>
      <c r="C8" s="52">
        <v>11000</v>
      </c>
      <c r="D8" s="53">
        <f t="shared" ref="D8:D13" si="0">IF($D$7&lt;&gt;"OK",$D$7,IF(COUNTA(B8,C8)&lt;2,"FALTA INFORMACIÓN",IF(COUNT(B8,C8)&lt;2,"REVISAR",IF(OR(B8&lt;0,C8&lt;0),"REVISAR",C8-B8))))</f>
        <v>-3000</v>
      </c>
      <c r="E8" s="43"/>
      <c r="F8" s="50"/>
      <c r="G8" s="50"/>
      <c r="H8" s="50"/>
    </row>
    <row r="9" spans="1:11" ht="22.35" customHeight="1">
      <c r="A9" s="51" t="s">
        <v>22</v>
      </c>
      <c r="B9" s="52">
        <v>3000</v>
      </c>
      <c r="C9" s="52">
        <v>2500</v>
      </c>
      <c r="D9" s="53">
        <f t="shared" si="0"/>
        <v>-500</v>
      </c>
      <c r="E9" s="43"/>
      <c r="F9" s="50"/>
      <c r="G9" s="50"/>
      <c r="H9" s="50"/>
    </row>
    <row r="10" spans="1:11" ht="22.35" customHeight="1">
      <c r="A10" s="51" t="s">
        <v>24</v>
      </c>
      <c r="B10" s="52">
        <v>18000</v>
      </c>
      <c r="C10" s="52">
        <v>23000</v>
      </c>
      <c r="D10" s="53">
        <f t="shared" si="0"/>
        <v>5000</v>
      </c>
      <c r="E10" s="43"/>
      <c r="F10" s="50"/>
      <c r="G10" s="50"/>
      <c r="H10" s="50"/>
    </row>
    <row r="11" spans="1:11" ht="22.35" customHeight="1">
      <c r="A11" s="51" t="s">
        <v>26</v>
      </c>
      <c r="B11" s="52">
        <v>32000</v>
      </c>
      <c r="C11" s="52">
        <v>38000</v>
      </c>
      <c r="D11" s="53">
        <f t="shared" si="0"/>
        <v>6000</v>
      </c>
      <c r="E11" s="43"/>
      <c r="F11" s="50"/>
      <c r="G11" s="50"/>
      <c r="H11" s="50"/>
    </row>
    <row r="12" spans="1:11" ht="22.35" customHeight="1">
      <c r="A12" s="51" t="s">
        <v>28</v>
      </c>
      <c r="B12" s="52">
        <v>4000</v>
      </c>
      <c r="C12" s="52">
        <v>5000</v>
      </c>
      <c r="D12" s="53">
        <f t="shared" si="0"/>
        <v>1000</v>
      </c>
      <c r="E12" s="43"/>
      <c r="F12" s="50"/>
      <c r="G12" s="50"/>
      <c r="H12" s="50"/>
    </row>
    <row r="13" spans="1:11" ht="22.35" customHeight="1">
      <c r="A13" s="54" t="s">
        <v>30</v>
      </c>
      <c r="B13" s="55">
        <v>31000</v>
      </c>
      <c r="C13" s="55">
        <v>39000</v>
      </c>
      <c r="D13" s="56">
        <f t="shared" si="0"/>
        <v>8000</v>
      </c>
      <c r="E13" s="43"/>
      <c r="F13" s="50"/>
      <c r="G13" s="50"/>
      <c r="H13" s="50"/>
    </row>
    <row r="14" spans="1:11">
      <c r="A14" s="43"/>
      <c r="B14" s="43"/>
      <c r="C14" s="43"/>
      <c r="D14" s="43"/>
      <c r="E14" s="43"/>
      <c r="F14" s="43"/>
      <c r="G14" s="43"/>
      <c r="H14" s="43"/>
    </row>
    <row r="15" spans="1:11" ht="15.6">
      <c r="A15" s="44" t="s">
        <v>101</v>
      </c>
      <c r="B15" s="44"/>
      <c r="C15" s="44"/>
      <c r="D15" s="44"/>
      <c r="E15" s="44"/>
      <c r="F15" s="44"/>
      <c r="G15" s="44"/>
      <c r="H15" s="44"/>
    </row>
    <row r="16" spans="1:11" ht="22.35" customHeight="1">
      <c r="A16" s="57" t="s">
        <v>102</v>
      </c>
      <c r="B16" s="57"/>
      <c r="C16" s="57" t="s">
        <v>103</v>
      </c>
      <c r="D16" s="57"/>
      <c r="E16" s="57" t="s">
        <v>104</v>
      </c>
      <c r="F16" s="57"/>
      <c r="G16" s="57"/>
      <c r="H16" s="57"/>
    </row>
    <row r="17" spans="1:8" ht="22.35" customHeight="1">
      <c r="A17" s="58">
        <f>IF(COUNTA(B8:B10,B13)&lt;4,"FALTA INFORMACIÓN",IF(COUNT(B8:B10,B13)&lt;4,"REVISAR",IF(OR(MIN(B8:B10)&lt;0,B13&lt;=0),"REVISAR",SUM(B8:B10)/B13)))</f>
        <v>1.1290322580645162</v>
      </c>
      <c r="B17" s="59"/>
      <c r="C17" s="58">
        <f>IF(COUNTA(C8:C10,C13)&lt;4,"FALTA INFORMACIÓN",IF(COUNT(C8:C10,C13)&lt;4,"REVISAR",IF(OR(MIN(C8:C10)&lt;0,C13&lt;=0),"REVISAR",SUM(C8:C10)/C13)))</f>
        <v>0.9358974358974359</v>
      </c>
      <c r="D17" s="59"/>
      <c r="E17" s="60">
        <f>IF($D$7&lt;&gt;"OK",$D$7,IF(OR(A17="FALTA INFORMACIÓN",C17="FALTA INFORMACIÓN"),"FALTA INFORMACIÓN",IF(OR(NOT(ISNUMBER(A17)),NOT(ISNUMBER(C17))),"REVISAR",C17-A17)))</f>
        <v>-0.19313482216708033</v>
      </c>
      <c r="F17" s="59"/>
      <c r="G17" s="59"/>
      <c r="H17" s="59"/>
    </row>
    <row r="18" spans="1:8" ht="22.35" customHeight="1">
      <c r="A18" s="59"/>
      <c r="B18" s="59"/>
      <c r="C18" s="59"/>
      <c r="D18" s="59"/>
      <c r="E18" s="59"/>
      <c r="F18" s="59"/>
      <c r="G18" s="59"/>
      <c r="H18" s="59"/>
    </row>
    <row r="19" spans="1:8">
      <c r="A19" s="43"/>
      <c r="B19" s="43"/>
      <c r="C19" s="43"/>
      <c r="D19" s="43"/>
      <c r="E19" s="43"/>
      <c r="F19" s="43"/>
      <c r="G19" s="43"/>
      <c r="H19" s="43"/>
    </row>
    <row r="20" spans="1:8">
      <c r="A20" s="45" t="s">
        <v>105</v>
      </c>
      <c r="B20" s="45" t="s">
        <v>63</v>
      </c>
      <c r="C20" s="45" t="s">
        <v>66</v>
      </c>
      <c r="D20" s="45" t="s">
        <v>97</v>
      </c>
      <c r="E20" s="43"/>
      <c r="F20" s="46" t="s">
        <v>106</v>
      </c>
      <c r="G20" s="46"/>
      <c r="H20" s="46"/>
    </row>
    <row r="21" spans="1:8" ht="27.15" customHeight="1">
      <c r="A21" s="47" t="s">
        <v>48</v>
      </c>
      <c r="B21" s="61">
        <f>IF(COUNTA(B8:B10)&lt;3,"FALTA INFORMACIÓN",IF(COUNT(B8:B10)&lt;3,"REVISAR",IF(MIN(B8:B10)&lt;0,"REVISAR",SUM(B8:B10))))</f>
        <v>35000</v>
      </c>
      <c r="C21" s="61">
        <f>IF(COUNTA(C8:C10)&lt;3,"FALTA INFORMACIÓN",IF(COUNT(C8:C10)&lt;3,"REVISAR",IF(MIN(C8:C10)&lt;0,"REVISAR",SUM(C8:C10))))</f>
        <v>36500</v>
      </c>
      <c r="D21" s="62">
        <f>IF($D$7&lt;&gt;"OK",$D$7,IF(OR(B21="FALTA INFORMACIÓN",C21="FALTA INFORMACIÓN"),"FALTA INFORMACIÓN",IF(OR(NOT(ISNUMBER(B21)),NOT(ISNUMBER(C21))),"REVISAR",C21-B21)))</f>
        <v>1500</v>
      </c>
      <c r="E21" s="43"/>
      <c r="F21" s="50" t="str">
        <f>IF(C23="FALTA INFORMACIÓN","FALTA INFORMACIÓN: completa los datos requeridos del período actual.",IF(C23="REVISAR","REVISAR: verifica que los importes sean numéricos, no negativos y que los pasivos corrientes sean mayores que cero.",IF(C23&lt;1,"Los activos líquidos son inferiores a los pasivos corrientes. Revisa efectivo, cobros y vencimientos próximos; interpreta el resultado según tu sector y operación.",IF(C23&lt;=1.2,"Los activos líquidos están cerca de cubrir los pasivos corrientes. Revisa la calidad de las cuentas por cobrar y el calendario de pagos antes de concluir.","Los activos líquidos superan los pasivos corrientes. Confirma que las cuentas por cobrar sean recuperables y revisa la evolución del indicador, no solo el valor actual."))))</f>
        <v>Los activos líquidos son inferiores a los pasivos corrientes. Revisa efectivo, cobros y vencimientos próximos; interpreta el resultado según tu sector y operación.</v>
      </c>
      <c r="G21" s="50"/>
      <c r="H21" s="50"/>
    </row>
    <row r="22" spans="1:8" ht="27.15" customHeight="1">
      <c r="A22" s="51" t="s">
        <v>30</v>
      </c>
      <c r="B22" s="63">
        <f>IF(COUNTA(B13)&lt;1,"FALTA INFORMACIÓN",IF(COUNT(B13)&lt;1,"REVISAR",IF(B13&lt;=0,"REVISAR",B13)))</f>
        <v>31000</v>
      </c>
      <c r="C22" s="63">
        <f>IF(COUNTA(C13)&lt;1,"FALTA INFORMACIÓN",IF(COUNT(C13)&lt;1,"REVISAR",IF(C13&lt;=0,"REVISAR",C13)))</f>
        <v>39000</v>
      </c>
      <c r="D22" s="64">
        <f>IF($D$7&lt;&gt;"OK",$D$7,IF(OR(B22="FALTA INFORMACIÓN",C22="FALTA INFORMACIÓN"),"FALTA INFORMACIÓN",IF(OR(NOT(ISNUMBER(B22)),NOT(ISNUMBER(C22))),"REVISAR",C22-B22)))</f>
        <v>8000</v>
      </c>
      <c r="E22" s="43"/>
      <c r="F22" s="50"/>
      <c r="G22" s="50"/>
      <c r="H22" s="50"/>
    </row>
    <row r="23" spans="1:8" ht="27.15" customHeight="1">
      <c r="A23" s="51" t="s">
        <v>39</v>
      </c>
      <c r="B23" s="65">
        <f>IF(COUNTA(B8:B10,B13)&lt;4,"FALTA INFORMACIÓN",IF(COUNT(B8:B10,B13)&lt;4,"REVISAR",IF(OR(MIN(B8:B10)&lt;0,B13&lt;=0),"REVISAR",SUM(B8:B10)/B13)))</f>
        <v>1.1290322580645162</v>
      </c>
      <c r="C23" s="65">
        <f>IF(COUNTA(C8:C10,C13)&lt;4,"FALTA INFORMACIÓN",IF(COUNT(C8:C10,C13)&lt;4,"REVISAR",IF(OR(MIN(C8:C10)&lt;0,C13&lt;=0),"REVISAR",SUM(C8:C10)/C13)))</f>
        <v>0.9358974358974359</v>
      </c>
      <c r="D23" s="66">
        <f>IF($D$7&lt;&gt;"OK",$D$7,IF(OR(B23="FALTA INFORMACIÓN",C23="FALTA INFORMACIÓN"),"FALTA INFORMACIÓN",IF(OR(NOT(ISNUMBER(B23)),NOT(ISNUMBER(C23))),"REVISAR",C23-B23)))</f>
        <v>-0.19313482216708033</v>
      </c>
      <c r="E23" s="43"/>
      <c r="F23" s="50"/>
      <c r="G23" s="50"/>
      <c r="H23" s="50"/>
    </row>
    <row r="24" spans="1:8" ht="27.15" customHeight="1">
      <c r="A24" s="54" t="s">
        <v>107</v>
      </c>
      <c r="B24" s="67"/>
      <c r="C24" s="68">
        <f>IF($D$7&lt;&gt;"OK",$D$7,IF(OR(B23="FALTA INFORMACIÓN",C23="FALTA INFORMACIÓN"),"FALTA INFORMACIÓN",IF(OR(NOT(ISNUMBER(B23)),NOT(ISNUMBER(C23))),"REVISAR",IF(B23=0,"NO APLICA",(C23/B23)-1))))</f>
        <v>-0.17106227106227112</v>
      </c>
      <c r="D24" s="69"/>
      <c r="E24" s="43"/>
      <c r="F24" s="50"/>
      <c r="G24" s="50"/>
      <c r="H24" s="50"/>
    </row>
    <row r="25" spans="1:8">
      <c r="A25" s="43"/>
      <c r="B25" s="43"/>
      <c r="C25" s="43"/>
      <c r="D25" s="43"/>
      <c r="E25" s="43"/>
      <c r="F25" s="43"/>
      <c r="G25" s="43"/>
      <c r="H25" s="43"/>
    </row>
    <row r="26" spans="1:8" ht="15.6">
      <c r="A26" s="44" t="s">
        <v>108</v>
      </c>
      <c r="B26" s="44"/>
      <c r="C26" s="44"/>
      <c r="D26" s="44"/>
      <c r="E26" s="44"/>
      <c r="F26" s="44"/>
      <c r="G26" s="44"/>
      <c r="H26" s="44"/>
    </row>
    <row r="27" spans="1:8">
      <c r="A27" s="45" t="s">
        <v>109</v>
      </c>
      <c r="B27" s="45" t="s">
        <v>110</v>
      </c>
      <c r="C27" s="45" t="s">
        <v>111</v>
      </c>
      <c r="D27" s="45" t="s">
        <v>97</v>
      </c>
      <c r="E27" s="43"/>
      <c r="F27" s="46" t="s">
        <v>112</v>
      </c>
      <c r="G27" s="46"/>
      <c r="H27" s="46"/>
    </row>
    <row r="28" spans="1:8" ht="24" customHeight="1">
      <c r="A28" s="47" t="s">
        <v>20</v>
      </c>
      <c r="B28" s="70">
        <f t="shared" ref="B28:C30" si="1">IF(COUNTA(B8)&lt;1,"",B8)</f>
        <v>14000</v>
      </c>
      <c r="C28" s="70">
        <f t="shared" si="1"/>
        <v>11000</v>
      </c>
      <c r="D28" s="71">
        <f>IF($D$7&lt;&gt;"OK",$D$7,IF(COUNTA(B8,C8)&lt;2,"FALTA INFORMACIÓN",IF(COUNT(B8,C8)&lt;2,"REVISAR",IF(OR(B8&lt;0,C8&lt;0),"REVISAR",C8-B8))))</f>
        <v>-3000</v>
      </c>
      <c r="E28" s="43"/>
      <c r="F28" s="50" t="str">
        <f>IF($D$7="FALTA INFORMACIÓN","FALTA INFORMACIÓN: completa las fechas de ambos períodos.",IF($D$7="REVISAR","REVISAR: la fecha del período actual debe ser posterior a la del período anterior.",IF(COUNTA(B8,C8,B9,C9,B10,C10,B13,C13)&lt;8,"FALTA INFORMACIÓN: completa efectivo, inversiones líquidas, cuentas por cobrar y pasivos corrientes en ambos períodos.",IF(COUNT(B8,C8,B9,C9,B10,C10,B13,C13)&lt;8,"REVISAR: verifica que los datos capturados sean numéricos.",IF(OR(MIN(B8,C8,B9,C9,B10,C10)&lt;0,B13&lt;=0,C13&lt;=0),"REVISAR: verifica que los importes no sean negativos y que los pasivos corrientes sean mayores que cero.",IF(AND(C8&gt;=B8,C9&gt;=B9,C10&lt;=B10,C13&lt;=B13),"No se observan señales adversas en estos cuatro componentes.",IF(D28&lt;0,"El efectivo disminuyó. ","")&amp;IF(D29&lt;0,"Las inversiones líquidas disminuyeron. ","")&amp;IF(D30&gt;0,"Las cuentas por cobrar aumentaron. ","")&amp;IF(D31&gt;0,"Los pasivos corrientes aumentaron. ","")&amp;"Revisa estos movimientos junto con los vencimientos próximos."))))))</f>
        <v>El efectivo disminuyó. Las inversiones líquidas disminuyeron. Las cuentas por cobrar aumentaron. Los pasivos corrientes aumentaron. Revisa estos movimientos junto con los vencimientos próximos.</v>
      </c>
      <c r="G28" s="50"/>
      <c r="H28" s="50"/>
    </row>
    <row r="29" spans="1:8" ht="24" customHeight="1">
      <c r="A29" s="51" t="s">
        <v>22</v>
      </c>
      <c r="B29" s="72">
        <f t="shared" si="1"/>
        <v>3000</v>
      </c>
      <c r="C29" s="72">
        <f t="shared" si="1"/>
        <v>2500</v>
      </c>
      <c r="D29" s="73">
        <f>IF($D$7&lt;&gt;"OK",$D$7,IF(COUNTA(B9,C9)&lt;2,"FALTA INFORMACIÓN",IF(COUNT(B9,C9)&lt;2,"REVISAR",IF(OR(B9&lt;0,C9&lt;0),"REVISAR",C9-B9))))</f>
        <v>-500</v>
      </c>
      <c r="E29" s="43"/>
      <c r="F29" s="50"/>
      <c r="G29" s="50"/>
      <c r="H29" s="50"/>
    </row>
    <row r="30" spans="1:8" ht="24" customHeight="1">
      <c r="A30" s="54" t="s">
        <v>24</v>
      </c>
      <c r="B30" s="74">
        <f t="shared" si="1"/>
        <v>18000</v>
      </c>
      <c r="C30" s="74">
        <f t="shared" si="1"/>
        <v>23000</v>
      </c>
      <c r="D30" s="75">
        <f>IF($D$7&lt;&gt;"OK",$D$7,IF(COUNTA(B10,C10)&lt;2,"FALTA INFORMACIÓN",IF(COUNT(B10,C10)&lt;2,"REVISAR",IF(OR(B10&lt;0,C10&lt;0),"REVISAR",C10-B10))))</f>
        <v>5000</v>
      </c>
      <c r="E30" s="43"/>
      <c r="F30" s="50"/>
      <c r="G30" s="50"/>
      <c r="H30" s="50"/>
    </row>
    <row r="31" spans="1:8">
      <c r="A31" s="43" t="s">
        <v>30</v>
      </c>
      <c r="B31" s="76">
        <f>IF(COUNTA(B13)&lt;1,"",B13)</f>
        <v>31000</v>
      </c>
      <c r="C31" s="76">
        <f>IF(COUNTA(C13)&lt;1,"",C13)</f>
        <v>39000</v>
      </c>
      <c r="D31" s="77">
        <f>IF($D$7&lt;&gt;"OK",$D$7,IF(COUNTA(B13,C13)&lt;2,"FALTA INFORMACIÓN",IF(COUNT(B13,C13)&lt;2,"REVISAR",IF(OR(B13&lt;0,C13&lt;0),"REVISAR",C13-B13))))</f>
        <v>8000</v>
      </c>
      <c r="E31" s="43"/>
      <c r="F31" s="78"/>
      <c r="G31" s="78"/>
      <c r="H31" s="78"/>
    </row>
    <row r="32" spans="1:8" ht="22.35" customHeight="1">
      <c r="A32" s="79" t="s">
        <v>113</v>
      </c>
      <c r="B32" s="79"/>
      <c r="C32" s="79"/>
      <c r="D32" s="79"/>
      <c r="E32" s="79"/>
      <c r="F32" s="79"/>
      <c r="G32" s="79"/>
      <c r="H32" s="79"/>
    </row>
    <row r="33" spans="1:8" ht="22.35" customHeight="1">
      <c r="A33" s="79"/>
      <c r="B33" s="79"/>
      <c r="C33" s="79"/>
      <c r="D33" s="79"/>
      <c r="E33" s="79"/>
      <c r="F33" s="79"/>
      <c r="G33" s="79"/>
      <c r="H33" s="79"/>
    </row>
    <row r="34" spans="1:8" ht="22.35" customHeight="1">
      <c r="A34" s="79"/>
      <c r="B34" s="79"/>
      <c r="C34" s="79"/>
      <c r="D34" s="79"/>
      <c r="E34" s="79"/>
      <c r="F34" s="79"/>
      <c r="G34" s="79"/>
      <c r="H34" s="79"/>
    </row>
    <row r="35" spans="1:8">
      <c r="A35" s="43"/>
      <c r="B35" s="43"/>
      <c r="C35" s="43"/>
      <c r="D35" s="43"/>
      <c r="E35" s="43"/>
      <c r="F35" s="43"/>
      <c r="G35" s="43"/>
      <c r="H35" s="43"/>
    </row>
    <row r="36" spans="1:8">
      <c r="A36" s="40"/>
      <c r="B36" s="40"/>
      <c r="C36" s="40"/>
      <c r="D36" s="40"/>
      <c r="E36" s="40"/>
      <c r="F36" s="40"/>
      <c r="G36" s="40"/>
      <c r="H36" s="40"/>
    </row>
    <row r="37" spans="1:8">
      <c r="A37" s="40"/>
      <c r="B37" s="40"/>
      <c r="C37" s="40"/>
      <c r="D37" s="40"/>
      <c r="E37" s="40"/>
      <c r="F37" s="40"/>
      <c r="G37" s="40"/>
      <c r="H37" s="40"/>
    </row>
    <row r="38" spans="1:8">
      <c r="A38" s="40"/>
      <c r="B38" s="40"/>
      <c r="C38" s="40"/>
      <c r="D38" s="40"/>
      <c r="E38" s="40"/>
      <c r="F38" s="40"/>
      <c r="G38" s="40"/>
      <c r="H38" s="40"/>
    </row>
    <row r="39" spans="1:8">
      <c r="A39" s="40"/>
      <c r="B39" s="40"/>
      <c r="C39" s="40"/>
      <c r="D39" s="40"/>
      <c r="E39" s="40"/>
      <c r="F39" s="40"/>
      <c r="G39" s="40"/>
      <c r="H39" s="40"/>
    </row>
    <row r="40" spans="1:8">
      <c r="A40" s="40"/>
      <c r="B40" s="40"/>
      <c r="C40" s="40"/>
      <c r="D40" s="40"/>
      <c r="E40" s="40"/>
      <c r="F40" s="40"/>
      <c r="G40" s="40"/>
      <c r="H40" s="40"/>
    </row>
  </sheetData>
  <sheetProtection algorithmName="SHA-512" hashValue="qOXoTzdrISHllsMOKh7UcqM6Q0GBU0UFQIg8WaCzBNrewe09VCdcaAiV5qcin+acvANffas4sEarAlygQk5FgQ==" saltValue="a6+EfDRLycAgoUpm4d8QmA==" spinCount="100000" sheet="1" objects="1" scenarios="1" formatCells="0" formatColumns="0" formatRows="0" insertColumns="0" sort="0" autoFilter="0" pivotTables="0"/>
  <mergeCells count="20">
    <mergeCell ref="J4:K6"/>
    <mergeCell ref="J7:K7"/>
    <mergeCell ref="F20:H20"/>
    <mergeCell ref="F21:H24"/>
    <mergeCell ref="A26:H26"/>
    <mergeCell ref="F27:H27"/>
    <mergeCell ref="A32:H34"/>
    <mergeCell ref="F28:H31"/>
    <mergeCell ref="A15:H15"/>
    <mergeCell ref="A16:B16"/>
    <mergeCell ref="A17:B18"/>
    <mergeCell ref="C16:D16"/>
    <mergeCell ref="C17:D18"/>
    <mergeCell ref="E16:H16"/>
    <mergeCell ref="E17:H18"/>
    <mergeCell ref="A1:H2"/>
    <mergeCell ref="A3:H3"/>
    <mergeCell ref="A5:H5"/>
    <mergeCell ref="F6:H6"/>
    <mergeCell ref="F7:H13"/>
  </mergeCells>
  <dataValidations count="3">
    <dataValidation type="decimal" operator="greaterThanOrEqual" sqref="B8:C12" xr:uid="{00000000-0002-0000-0200-000000000000}">
      <formula1>0</formula1>
    </dataValidation>
    <dataValidation type="decimal" operator="greaterThan" sqref="B13:C13" xr:uid="{00000000-0002-0000-0200-000001000000}">
      <formula1>0</formula1>
    </dataValidation>
    <dataValidation type="date" sqref="B7:C7" xr:uid="{00000000-0002-0000-0200-000002000000}">
      <formula1>1</formula1>
      <formula2>2958465</formula2>
    </dataValidation>
  </dataValidations>
  <hyperlinks>
    <hyperlink ref="J7" r:id="rId1" xr:uid="{9196FD2F-0E9D-44DB-8707-823D349652C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01 Instrucciones</vt:lpstr>
      <vt:lpstr>02 Glosario</vt:lpstr>
      <vt:lpstr>03 Prueba acida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2026-09-21T12:14:11Z</dcterms:modified>
</cp:coreProperties>
</file>