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16401798-B800-4116-A12B-DBF5160E53A8}" xr6:coauthVersionLast="47" xr6:coauthVersionMax="47" xr10:uidLastSave="{00000000-0000-0000-0000-000000000000}"/>
  <bookViews>
    <workbookView xWindow="28680" yWindow="-120" windowWidth="29040" windowHeight="15720" activeTab="5" xr2:uid="{00000000-000D-0000-FFFF-FFFF00000000}"/>
  </bookViews>
  <sheets>
    <sheet name="Instructions" sheetId="1" r:id="rId1"/>
    <sheet name="Glossary" sheetId="2" r:id="rId2"/>
    <sheet name="Categories" sheetId="3" r:id="rId3"/>
    <sheet name="Transactions" sheetId="4" r:id="rId4"/>
    <sheet name="Summary" sheetId="5" r:id="rId5"/>
    <sheet name="Yearly Review"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 l="1"/>
  <c r="A16" i="6" s="1"/>
  <c r="B33" i="5"/>
  <c r="C33" i="5" s="1"/>
  <c r="B32" i="5"/>
  <c r="C32" i="5" s="1"/>
  <c r="B31" i="5"/>
  <c r="C31" i="5" s="1"/>
  <c r="B30" i="5"/>
  <c r="C30" i="5" s="1"/>
  <c r="B29" i="5"/>
  <c r="C29" i="5" s="1"/>
  <c r="A28" i="5"/>
  <c r="A27" i="5"/>
  <c r="A26" i="5"/>
  <c r="A25" i="5"/>
  <c r="A24" i="5"/>
  <c r="A23" i="5"/>
  <c r="A22" i="5"/>
  <c r="A21" i="5"/>
  <c r="A20" i="5"/>
  <c r="A19" i="5"/>
  <c r="A18" i="5"/>
  <c r="B5" i="5"/>
  <c r="B18" i="5" l="1"/>
  <c r="B21" i="5"/>
  <c r="B23" i="5"/>
  <c r="B28" i="5"/>
  <c r="B20" i="5"/>
  <c r="E16" i="6"/>
  <c r="C16" i="6"/>
  <c r="B16" i="6"/>
  <c r="D16" i="6" s="1"/>
  <c r="F16" i="6"/>
  <c r="B26" i="5"/>
  <c r="A7" i="6"/>
  <c r="A9" i="6"/>
  <c r="A11" i="6"/>
  <c r="A13" i="6"/>
  <c r="A15" i="6"/>
  <c r="A17" i="6"/>
  <c r="B12" i="5"/>
  <c r="A6" i="6"/>
  <c r="A8" i="6"/>
  <c r="A10" i="6"/>
  <c r="A12" i="6"/>
  <c r="A14" i="6"/>
  <c r="B6" i="5"/>
  <c r="B25" i="5" s="1"/>
  <c r="B22" i="5"/>
  <c r="B8" i="5"/>
  <c r="F15" i="6" l="1"/>
  <c r="E15" i="6"/>
  <c r="C15" i="6"/>
  <c r="B15" i="6"/>
  <c r="E6" i="6"/>
  <c r="C6" i="6"/>
  <c r="B6" i="6"/>
  <c r="F6" i="6"/>
  <c r="C28" i="5"/>
  <c r="C23" i="5"/>
  <c r="F11" i="6"/>
  <c r="E11" i="6"/>
  <c r="C11" i="6"/>
  <c r="B11" i="6"/>
  <c r="C18" i="5"/>
  <c r="C21" i="5"/>
  <c r="C22" i="5"/>
  <c r="F9" i="6"/>
  <c r="E9" i="6"/>
  <c r="C9" i="6"/>
  <c r="B9" i="6"/>
  <c r="F7" i="6"/>
  <c r="E7" i="6"/>
  <c r="C7" i="6"/>
  <c r="B7" i="6"/>
  <c r="B24" i="5"/>
  <c r="C24" i="5" s="1"/>
  <c r="E14" i="6"/>
  <c r="C14" i="6"/>
  <c r="F14" i="6"/>
  <c r="B14" i="6"/>
  <c r="B11" i="5"/>
  <c r="B19" i="5"/>
  <c r="C19" i="5" s="1"/>
  <c r="C26" i="5"/>
  <c r="B9" i="5"/>
  <c r="C20" i="5" s="1"/>
  <c r="F17" i="6"/>
  <c r="E17" i="6"/>
  <c r="C17" i="6"/>
  <c r="B17" i="6"/>
  <c r="D17" i="6" s="1"/>
  <c r="E12" i="6"/>
  <c r="C12" i="6"/>
  <c r="B12" i="6"/>
  <c r="F12" i="6"/>
  <c r="E10" i="6"/>
  <c r="C10" i="6"/>
  <c r="B10" i="6"/>
  <c r="F10" i="6"/>
  <c r="B27" i="5"/>
  <c r="C27" i="5" s="1"/>
  <c r="F13" i="6"/>
  <c r="E13" i="6"/>
  <c r="C13" i="6"/>
  <c r="B13" i="6"/>
  <c r="E8" i="6"/>
  <c r="C8" i="6"/>
  <c r="B8" i="6"/>
  <c r="F8" i="6"/>
  <c r="D9" i="6" l="1"/>
  <c r="C18" i="6"/>
  <c r="D12" i="6"/>
  <c r="D13" i="6"/>
  <c r="D7" i="6"/>
  <c r="D10" i="6"/>
  <c r="D8" i="6"/>
  <c r="D14" i="6"/>
  <c r="F18" i="6"/>
  <c r="D6" i="6"/>
  <c r="B18" i="6"/>
  <c r="E18" i="6"/>
  <c r="D11" i="6"/>
  <c r="D15" i="6"/>
  <c r="F19" i="5"/>
  <c r="G19" i="5" s="1"/>
  <c r="F24" i="5"/>
  <c r="F18" i="5"/>
  <c r="G18" i="5" s="1"/>
  <c r="F20" i="5"/>
  <c r="G20" i="5" s="1"/>
  <c r="B10" i="5"/>
  <c r="C25" i="5"/>
  <c r="F22" i="5" l="1"/>
  <c r="D18" i="6"/>
</calcChain>
</file>

<file path=xl/sharedStrings.xml><?xml version="1.0" encoding="utf-8"?>
<sst xmlns="http://schemas.openxmlformats.org/spreadsheetml/2006/main" count="1530" uniqueCount="215">
  <si>
    <t>2026-01</t>
  </si>
  <si>
    <t>Instructions — Income and Expense Tracker (for Small Businesses, no accounting required)</t>
  </si>
  <si>
    <t>Goal: with one simple record, know each month (1) how much money came in, (2) how much went out, (3) what was left, and (4) what is still waiting to be paid or collected.</t>
  </si>
  <si>
    <t>Example included: the 'Transactions' sheet contains 3 months of sample restaurant data in rows 2 to 200. To start with a blank file, delete ONLY rows 2 to 200. Do not delete row 1.</t>
  </si>
  <si>
    <t>1) Recommended workflow (keep it simple)</t>
  </si>
  <si>
    <t>Use the template with this routine:
• Daily (2–5 min): record the day's sales and main expenses.
• Weekly (15 min): review 'Summary' and check your Top 3 expense categories.
• Monthly (10 min): review outstanding amounts and use 'Yearly Review' to compare months.</t>
  </si>
  <si>
    <t>2) What to enter in 'Transactions' (one row at a time)</t>
  </si>
  <si>
    <t>Each row is one transaction. Complete it as follows:
• Date: the date of the transaction (or the expected date if it is still pending; see section 3).
• Type: Income or Expense (drop-down).
• Category: choose a category (drop-down).
• Description: use a clear label (for example, "Daily sales", "Food supplies", "Rent").
• Payment method: Cash, Bank transfer, Card, QR (drop-down).
• Customer / Vendor: optional, but useful for pending amounts.
• Status: Paid or Pending (drop-down).
• Amount: transaction amount.
Tip: if you are unsure what to enter, at minimum complete Date + Type + Category + Status + Amount.</t>
  </si>
  <si>
    <t>3) What 'Pending' means (and how it appears in the summary)</t>
  </si>
  <si>
    <t>Pending = the money has not actually moved yet.
• Pending income: a customer still owes you money (for example, a sale on credit).
• Pending expense: you still need to pay it (for example, a vendor invoice or unpaid rent).
How to record it (pending expense example):
1) You receive a $500 vendor invoice due on the 10th.
2) Enter one row: Date=10 (expected payment date), Type=Expense, Category=Vendors, Status=Pending, Amount=500.
3) When you pay it, change Status to Paid. If you paid on a different date, update the Date to the actual payment date.
This helps 'Summary' and 'Yearly Review' reflect your cash position more accurately.</t>
  </si>
  <si>
    <t>4) What 'Pending expenses (month)' and 'Pending income (month)' mean</t>
  </si>
  <si>
    <t>In the monthly Summary:
Pending expenses = bills you still need to pay for that month (for example, an unpaid vendor invoice).
Pending income = money customers still owe you for that month.
If your business pays and collects everything immediately, use Paid and these amounts will remain at 0.</t>
  </si>
  <si>
    <t>5) How to use 'Summary' month by month and what the Top Expenses section tells you</t>
  </si>
  <si>
    <t>1) In 'Summary', change the month in 'Month (YYYY-MM)'.
2) Review:
   - Total income (Paid)
   - Total expenses (Paid)
   - Net balance (Income - Expenses)
   - Pending amounts (to pay / to collect)
3) Top 3 expenses for the month:
   - Shows which categories had the highest paid expenses.
   - Use it to choose one action: control the #1 expense or renegotiate it.</t>
  </si>
  <si>
    <t>6) Template alert for pending expenses — and how to adjust it</t>
  </si>
  <si>
    <t>The template only flags pending expenses when they are high.
• In 'Summary' you will see:
  - Pending-expense threshold: 20% by default
  - Pending-expense alert
When does ⚠ appear and when does OK appear?
If you have no paid expenses in that month, the alert stays blank to avoid a division-by-zero error.
If the ratio is greater than or equal to the threshold → ⚠ High pending expenses appears.
If the ratio is lower → OK appears.
How it works:
• If (Pending expenses / Paid expenses) ≥ Threshold → the warning appears.
What to do:
1) Review 'Transactions' and identify which expenses are still Pending.
2) Organize upcoming payments so they do not put unnecessary pressure on cash.
3) If your business normally carries more unpaid bills, increase the threshold (for example, 30% or 40%).</t>
  </si>
  <si>
    <t>7) How to read 'Yearly Review' (annual trend) and why some months show 0</t>
  </si>
  <si>
    <t>'Yearly Review' summarizes the selected year month by month.
• If a month has no transactions, it will show 0. That is correct.
• The chart shows the trend so you can compare months and see whether results are improving.
Tip: if you see a low or negative net balance, review the Top Expenses section in 'Summary'.</t>
  </si>
  <si>
    <t>8) What each sheet is for (quick map)</t>
  </si>
  <si>
    <t>• Yearly Review: month-by-month comparison for the selected year + chart.
• Sample currency note: dollar amounts are illustrative examples only. They are not a currency conversion from the Spanish version.</t>
  </si>
  <si>
    <t>Glossary (plain English)</t>
  </si>
  <si>
    <t>If these concepts are new to you, use these definitions. The goal is clarity without unnecessary jargon.</t>
  </si>
  <si>
    <t>Term</t>
  </si>
  <si>
    <t>What it means</t>
  </si>
  <si>
    <t>Example</t>
  </si>
  <si>
    <t>Transaction</t>
  </si>
  <si>
    <t>One row in the 'Transactions' sheet that records something that happened (income or expense).</t>
  </si>
  <si>
    <t>Daily sale / vendor payment / rent.</t>
  </si>
  <si>
    <t>Transactions</t>
  </si>
  <si>
    <t>The sheet where you record EVERYTHING: each income and expense item, one row per transaction.</t>
  </si>
  <si>
    <t>Record daily sales and supply purchases.</t>
  </si>
  <si>
    <t>Date</t>
  </si>
  <si>
    <t>The date money comes in or goes out, or the expected date if the transaction is still pending.</t>
  </si>
  <si>
    <t>2026-02-10.</t>
  </si>
  <si>
    <t>Month (YYYY-MM)</t>
  </si>
  <si>
    <t>The month selected in 'Summary' so the workbook can calculate that month's results.</t>
  </si>
  <si>
    <t>2026-03.</t>
  </si>
  <si>
    <t>Start of month</t>
  </si>
  <si>
    <t>The first day of the selected month; used by the Summary filters.</t>
  </si>
  <si>
    <t>2026-03-01.</t>
  </si>
  <si>
    <t>End of month</t>
  </si>
  <si>
    <t>The last day of the selected month; used by the Summary filters.</t>
  </si>
  <si>
    <t>2026-03-31.</t>
  </si>
  <si>
    <t>Type</t>
  </si>
  <si>
    <t>Shows whether the transaction is Income or Expense.</t>
  </si>
  <si>
    <t>Income: sale / Expense: supplies.</t>
  </si>
  <si>
    <t>Income</t>
  </si>
  <si>
    <t>Money coming into the business.</t>
  </si>
  <si>
    <t>Daily sales, services, other income.</t>
  </si>
  <si>
    <t>Expense</t>
  </si>
  <si>
    <t>Money going out of the business.</t>
  </si>
  <si>
    <t>Rent, payroll, supplies, fees.</t>
  </si>
  <si>
    <t>Status</t>
  </si>
  <si>
    <t>Shows whether the amount has already been paid/collected or is still pending.</t>
  </si>
  <si>
    <t>Paid / Pending.</t>
  </si>
  <si>
    <t>Paid</t>
  </si>
  <si>
    <t>The expense has been paid or the income has been collected.</t>
  </si>
  <si>
    <t>Bank transfer sent or cash received.</t>
  </si>
  <si>
    <t>Pending</t>
  </si>
  <si>
    <t>The expense has not been paid yet or the income has not been collected yet.</t>
  </si>
  <si>
    <t>Vendor invoice due next week.</t>
  </si>
  <si>
    <t>Pending income</t>
  </si>
  <si>
    <t>Money customers still owe you.</t>
  </si>
  <si>
    <t>Customer payment due on Friday.</t>
  </si>
  <si>
    <t>Pending expense</t>
  </si>
  <si>
    <t>Money you still need to pay.</t>
  </si>
  <si>
    <t>Unpaid supply invoice.</t>
  </si>
  <si>
    <t>Pending expenses (month)</t>
  </si>
  <si>
    <t>Total expenses for the month with Status=Pending.</t>
  </si>
  <si>
    <t>Bills still due for that month.</t>
  </si>
  <si>
    <t>Pending income (month)</t>
  </si>
  <si>
    <t>Total income for the month with Status=Pending.</t>
  </si>
  <si>
    <t>Credit sales that have not been collected yet.</t>
  </si>
  <si>
    <t>Paid expenses (month)</t>
  </si>
  <si>
    <t>Expenses for the month with Status=Paid; money that actually went out.</t>
  </si>
  <si>
    <t>Vendor and payroll payments already made.</t>
  </si>
  <si>
    <t>Paid income (month)</t>
  </si>
  <si>
    <t>Income for the month with Status=Paid; money that actually came in.</t>
  </si>
  <si>
    <t>Sales already collected.</t>
  </si>
  <si>
    <t>Pending-expense threshold</t>
  </si>
  <si>
    <t>The percentage used to determine when pending expenses are considered high.</t>
  </si>
  <si>
    <t>20% (0.20).</t>
  </si>
  <si>
    <t>Pending-expense alert</t>
  </si>
  <si>
    <t>Warning shown when (Pending expenses / Paid expenses) reaches the threshold.</t>
  </si>
  <si>
    <t>⚠ when pending expenses are high; OK otherwise.</t>
  </si>
  <si>
    <t>Pending percentage</t>
  </si>
  <si>
    <t>Relationship between pending amounts and what has already been paid; useful for keeping debt under control.</t>
  </si>
  <si>
    <t>If it is 30%, you still owe $0.30 for every $1.00 already paid.</t>
  </si>
  <si>
    <t>Category</t>
  </si>
  <si>
    <t>Group used to organize transactions and understand where money is going.</t>
  </si>
  <si>
    <t>Vendors, Payroll, Rent.</t>
  </si>
  <si>
    <t>Categories</t>
  </si>
  <si>
    <t>Sheet where you edit the lists used by the drop-downs: categories, payment methods, type and status.</t>
  </si>
  <si>
    <t>Change or add categories.</t>
  </si>
  <si>
    <t>All categories</t>
  </si>
  <si>
    <t>General category list available in the category drop-down.</t>
  </si>
  <si>
    <t>Use a broad category if you need to classify something later.</t>
  </si>
  <si>
    <t>Description</t>
  </si>
  <si>
    <t>Short description of the transaction so you can understand it later.</t>
  </si>
  <si>
    <t>'Daily sales', 'Vegetable purchase'.</t>
  </si>
  <si>
    <t>Customer / Vendor</t>
  </si>
  <si>
    <t>Who pays you (customer) or who you pay (vendor).</t>
  </si>
  <si>
    <t>Fresh Foods LLC.</t>
  </si>
  <si>
    <t>Payment method</t>
  </si>
  <si>
    <t>How the transaction was paid or collected.</t>
  </si>
  <si>
    <t>Cash, Bank transfer, Card, QR.</t>
  </si>
  <si>
    <t>Amount</t>
  </si>
  <si>
    <t>Value of the income or expense.</t>
  </si>
  <si>
    <t>$350.00.</t>
  </si>
  <si>
    <t>Notes (optional)</t>
  </si>
  <si>
    <t>Extra information such as invoice number, reference or comment.</t>
  </si>
  <si>
    <t>Invoice #1234.</t>
  </si>
  <si>
    <t>Summary</t>
  </si>
  <si>
    <t>Sheet showing totals for the selected month.</t>
  </si>
  <si>
    <t>Review income, expenses, net balance and pending amounts.</t>
  </si>
  <si>
    <t>Total income (Paid)</t>
  </si>
  <si>
    <t>Income for the month with Status=Paid.</t>
  </si>
  <si>
    <t>Total sales collected during the month.</t>
  </si>
  <si>
    <t>Total expenses (Paid)</t>
  </si>
  <si>
    <t>Expenses for the month with Status=Paid.</t>
  </si>
  <si>
    <t>Total paid to vendors, payroll, etc.</t>
  </si>
  <si>
    <t>Net balance</t>
  </si>
  <si>
    <t>Paid income minus paid expenses for the month.</t>
  </si>
  <si>
    <t>If positive, the month generated more cash in than cash out.</t>
  </si>
  <si>
    <t>Top expenses for the month</t>
  </si>
  <si>
    <t>Expense categories with the highest paid amounts for the month (Top 1, 2 and 3).</t>
  </si>
  <si>
    <t>1) Vendors 2) Payroll 3) Rent.</t>
  </si>
  <si>
    <t>Largest expense for the month</t>
  </si>
  <si>
    <t>The category with the highest paid expense and its share of total paid expenses.</t>
  </si>
  <si>
    <t>Vendors (45% of total expenses).</t>
  </si>
  <si>
    <t>Monthly review</t>
  </si>
  <si>
    <t>A quick monthly check to support decisions.</t>
  </si>
  <si>
    <t>Review pending amounts, top expenses and choose one action.</t>
  </si>
  <si>
    <t>Yearly Review</t>
  </si>
  <si>
    <t>Sheet that summarizes the selected year month by month.</t>
  </si>
  <si>
    <t>January–December totals.</t>
  </si>
  <si>
    <t>Year</t>
  </si>
  <si>
    <t>The year selected in 'Yearly Review'.</t>
  </si>
  <si>
    <t>2026.</t>
  </si>
  <si>
    <t>Monthly trend</t>
  </si>
  <si>
    <t>Month-to-month comparison of income, expenses and net balance.</t>
  </si>
  <si>
    <t>February performed better than January.</t>
  </si>
  <si>
    <t>Chart</t>
  </si>
  <si>
    <t>Line chart showing the trend for the selected year.</t>
  </si>
  <si>
    <t>Income and expenses by month.</t>
  </si>
  <si>
    <t>Filter</t>
  </si>
  <si>
    <t>Excel feature used to display only certain transactions.</t>
  </si>
  <si>
    <t>Show only 'Pending' transactions or only 'Expense' transactions.</t>
  </si>
  <si>
    <t>Lists for drop-down menus (you can edit)</t>
  </si>
  <si>
    <t>Types</t>
  </si>
  <si>
    <t>Statuses</t>
  </si>
  <si>
    <t>Payment methods</t>
  </si>
  <si>
    <t>Suggested categories (edit for your business)</t>
  </si>
  <si>
    <t>Expenses</t>
  </si>
  <si>
    <t>Cash</t>
  </si>
  <si>
    <t>Sales</t>
  </si>
  <si>
    <t>Rent</t>
  </si>
  <si>
    <t>Bank transfer</t>
  </si>
  <si>
    <t>Services</t>
  </si>
  <si>
    <t>Payroll</t>
  </si>
  <si>
    <t>Card</t>
  </si>
  <si>
    <t>Interest / other</t>
  </si>
  <si>
    <t>Utilities</t>
  </si>
  <si>
    <t>QR</t>
  </si>
  <si>
    <t>Other income</t>
  </si>
  <si>
    <t>Vendors</t>
  </si>
  <si>
    <t>Other</t>
  </si>
  <si>
    <t>Marketing</t>
  </si>
  <si>
    <t>Transportation</t>
  </si>
  <si>
    <t>Taxes</t>
  </si>
  <si>
    <t>Fees &amp; commissions</t>
  </si>
  <si>
    <t>Software / SaaS</t>
  </si>
  <si>
    <t>Maintenance</t>
  </si>
  <si>
    <t>Other expenses</t>
  </si>
  <si>
    <t>Date (YYYY-MM-DD)</t>
  </si>
  <si>
    <t>Type (Income/Expense)</t>
  </si>
  <si>
    <t>Status (Paid/Pending)</t>
  </si>
  <si>
    <t>Daily sales (restaurant)</t>
  </si>
  <si>
    <t>Customers</t>
  </si>
  <si>
    <t>Food and supplies</t>
  </si>
  <si>
    <t>Food vendor</t>
  </si>
  <si>
    <t>Delivery / transportation</t>
  </si>
  <si>
    <t>Delivery app fees (weekly)</t>
  </si>
  <si>
    <t>Delivery apps</t>
  </si>
  <si>
    <t>Advertising / promotions (weekly)</t>
  </si>
  <si>
    <t>Ad platform</t>
  </si>
  <si>
    <t>Rent (monthly)</t>
  </si>
  <si>
    <t>Landlord</t>
  </si>
  <si>
    <t>Payroll (monthly)</t>
  </si>
  <si>
    <t>Utilities (monthly)</t>
  </si>
  <si>
    <t>Taxes (monthly)</t>
  </si>
  <si>
    <t>Repairs / maintenance</t>
  </si>
  <si>
    <t>Technician</t>
  </si>
  <si>
    <t>Monthly Summary (choose a month and review your totals)</t>
  </si>
  <si>
    <t>Metric</t>
  </si>
  <si>
    <t>Value</t>
  </si>
  <si>
    <t>Key metrics</t>
  </si>
  <si>
    <t>Net balance (Income - Expenses)</t>
  </si>
  <si>
    <t>Tip: record EVERYTHING (even small amounts) and close out the month in 10 minutes.</t>
  </si>
  <si>
    <t>Expenses by category (Paid) — Top expenses for the month</t>
  </si>
  <si>
    <t>Expense category</t>
  </si>
  <si>
    <t>% of total expenses</t>
  </si>
  <si>
    <t>Rank</t>
  </si>
  <si>
    <t>Example: 20%</t>
  </si>
  <si>
    <t>Yearly Review (month-by-month tracking)</t>
  </si>
  <si>
    <t>Track your results month by month. Enter transactions only in the 'Transactions' sheet and this summary will update automatically.</t>
  </si>
  <si>
    <t>Tip:</t>
  </si>
  <si>
    <t>Use this sheet to compare months and spot which categories are taking the largest share of your money.</t>
  </si>
  <si>
    <t>Month</t>
  </si>
  <si>
    <t>Income (Paid)</t>
  </si>
  <si>
    <t>Expenses (Paid)</t>
  </si>
  <si>
    <t>Income (Pending)</t>
  </si>
  <si>
    <t>Expenses (Pending)</t>
  </si>
  <si>
    <t>Year total</t>
  </si>
  <si>
    <t>Recommendation: if a month is negative, review 'Expenses (Paid)' first and then check the largest expense category in 'Transactions'.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</si>
</sst>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6" formatCode="\$#,##0.00"/>
    <numFmt numFmtId="167" formatCode="mmm\ d\,\ yyyy"/>
    <numFmt numFmtId="168" formatCode="mmm"/>
  </numFmts>
  <fonts count="15" x14ac:knownFonts="1">
    <font>
      <sz val="11"/>
      <color theme="1"/>
      <name val="Calibri"/>
    </font>
    <font>
      <b/>
      <sz val="11"/>
      <color rgb="FFFFFFFF"/>
      <name val="Calibri"/>
    </font>
    <font>
      <sz val="11"/>
      <color rgb="FF0000FF"/>
      <name val="Calibri"/>
    </font>
    <font>
      <b/>
      <sz val="11"/>
      <color rgb="FF000000"/>
      <name val="Calibri"/>
    </font>
    <font>
      <b/>
      <sz val="14"/>
      <name val="Calibri"/>
    </font>
    <font>
      <sz val="11"/>
      <color rgb="FF000000"/>
      <name val="Calibri"/>
    </font>
    <font>
      <i/>
      <sz val="11"/>
      <color rgb="FF6B7280"/>
      <name val="Calibri"/>
    </font>
    <font>
      <i/>
      <sz val="10"/>
      <name val="Calibri"/>
    </font>
    <font>
      <b/>
      <sz val="11"/>
      <name val="Calibri"/>
    </font>
    <font>
      <sz val="11"/>
      <color theme="0"/>
      <name val="Calibri"/>
    </font>
    <font>
      <b/>
      <sz val="14"/>
      <color theme="0"/>
      <name val="Calibri"/>
    </font>
    <font>
      <b/>
      <sz val="12"/>
      <color theme="0"/>
      <name val="Calibri"/>
    </font>
    <font>
      <b/>
      <sz val="11"/>
      <color theme="0"/>
      <name val="Calibri"/>
    </font>
    <font>
      <b/>
      <sz val="11"/>
      <name val="Calibri"/>
    </font>
    <font>
      <b/>
      <sz val="11"/>
      <color theme="0"/>
      <name val="Calibri"/>
    </font>
  </fonts>
  <fills count="7">
    <fill>
      <patternFill patternType="none"/>
    </fill>
    <fill>
      <patternFill patternType="gray125"/>
    </fill>
    <fill>
      <patternFill patternType="solid">
        <fgColor indexed="65"/>
      </patternFill>
    </fill>
    <fill>
      <patternFill patternType="solid">
        <fgColor theme="3" tint="-0.49995422223578601"/>
        <bgColor indexed="65"/>
      </patternFill>
    </fill>
    <fill>
      <patternFill patternType="solid">
        <fgColor rgb="FF1F2937"/>
      </patternFill>
    </fill>
    <fill>
      <patternFill patternType="solid">
        <fgColor rgb="FFF2F2F2"/>
      </patternFill>
    </fill>
    <fill>
      <patternFill patternType="solid">
        <fgColor theme="0" tint="-0.14999847407452621"/>
        <bgColor indexed="65"/>
      </patternFill>
    </fill>
  </fills>
  <borders count="2">
    <border>
      <left/>
      <right/>
      <top/>
      <bottom/>
      <diagonal/>
    </border>
    <border>
      <left style="thin">
        <color rgb="FFD1D5DB"/>
      </left>
      <right style="thin">
        <color rgb="FFD1D5DB"/>
      </right>
      <top style="thin">
        <color rgb="FFD1D5DB"/>
      </top>
      <bottom style="thin">
        <color rgb="FFD1D5DB"/>
      </bottom>
      <diagonal/>
    </border>
  </borders>
  <cellStyleXfs count="1">
    <xf numFmtId="0" fontId="0" fillId="0" borderId="0"/>
  </cellStyleXfs>
  <cellXfs count="52">
    <xf numFmtId="0" fontId="0" fillId="0" borderId="0" xfId="0"/>
    <xf numFmtId="0" fontId="0" fillId="0" borderId="0" xfId="0" applyAlignment="1">
      <alignment vertical="top" wrapText="1"/>
    </xf>
    <xf numFmtId="0" fontId="0" fillId="2" borderId="0" xfId="0" applyFill="1"/>
    <xf numFmtId="0" fontId="10" fillId="3" borderId="0" xfId="0" applyFont="1" applyFill="1"/>
    <xf numFmtId="0" fontId="9" fillId="3" borderId="0" xfId="0" applyFont="1" applyFill="1"/>
    <xf numFmtId="0" fontId="12" fillId="3" borderId="0" xfId="0" applyFont="1" applyFill="1" applyAlignment="1">
      <alignment horizontal="center" vertical="center"/>
    </xf>
    <xf numFmtId="164" fontId="2" fillId="2" borderId="1" xfId="0" applyNumberFormat="1" applyFont="1" applyFill="1" applyBorder="1" applyAlignment="1">
      <alignment vertical="top" wrapText="1"/>
    </xf>
    <xf numFmtId="0" fontId="2" fillId="2" borderId="1" xfId="0" applyFont="1" applyFill="1" applyBorder="1" applyAlignment="1">
      <alignment vertical="top" wrapText="1"/>
    </xf>
    <xf numFmtId="0" fontId="4" fillId="2" borderId="0" xfId="0" applyFont="1" applyFill="1"/>
    <xf numFmtId="0" fontId="3" fillId="2" borderId="1" xfId="0" applyFont="1" applyFill="1" applyBorder="1" applyAlignment="1">
      <alignment vertical="center" wrapText="1"/>
    </xf>
    <xf numFmtId="0" fontId="2" fillId="2" borderId="1" xfId="0" applyFont="1" applyFill="1" applyBorder="1" applyAlignment="1">
      <alignment vertical="center" wrapText="1"/>
    </xf>
    <xf numFmtId="0" fontId="0" fillId="2" borderId="1" xfId="0" applyFill="1" applyBorder="1" applyAlignment="1">
      <alignment vertical="center" wrapText="1"/>
    </xf>
    <xf numFmtId="0" fontId="5" fillId="2" borderId="1" xfId="0" applyFont="1" applyFill="1" applyBorder="1" applyAlignment="1">
      <alignment vertical="center" wrapText="1"/>
    </xf>
    <xf numFmtId="0" fontId="6" fillId="2" borderId="0" xfId="0" applyFont="1" applyFill="1"/>
    <xf numFmtId="0" fontId="8" fillId="2" borderId="0" xfId="0" applyFont="1" applyFill="1"/>
    <xf numFmtId="0" fontId="0" fillId="2" borderId="0" xfId="0" applyFill="1" applyAlignment="1">
      <alignment vertical="center"/>
    </xf>
    <xf numFmtId="9" fontId="0" fillId="2" borderId="0" xfId="0" applyNumberFormat="1" applyFill="1" applyAlignment="1">
      <alignment vertical="center"/>
    </xf>
    <xf numFmtId="0" fontId="0" fillId="2" borderId="0" xfId="0" applyFill="1" applyAlignment="1">
      <alignment horizontal="center" vertical="center"/>
    </xf>
    <xf numFmtId="9" fontId="0" fillId="2" borderId="0" xfId="0" applyNumberFormat="1" applyFill="1" applyAlignment="1">
      <alignment horizontal="center" vertical="center"/>
    </xf>
    <xf numFmtId="0" fontId="7" fillId="2" borderId="0" xfId="0" applyFont="1" applyFill="1" applyAlignment="1">
      <alignment horizontal="left" vertical="center"/>
    </xf>
    <xf numFmtId="0" fontId="8" fillId="2" borderId="0" xfId="0" applyFont="1" applyFill="1" applyAlignment="1">
      <alignment horizontal="left" vertical="center"/>
    </xf>
    <xf numFmtId="0" fontId="14" fillId="3" borderId="0" xfId="0" applyFont="1" applyFill="1" applyAlignment="1">
      <alignment horizontal="center"/>
    </xf>
    <xf numFmtId="0" fontId="8" fillId="6" borderId="0" xfId="0" applyFont="1" applyFill="1"/>
    <xf numFmtId="0" fontId="13" fillId="0" borderId="0" xfId="0" applyFont="1" applyAlignment="1">
      <alignment vertical="top" wrapText="1"/>
    </xf>
    <xf numFmtId="1" fontId="0" fillId="2" borderId="0" xfId="0" applyNumberFormat="1" applyFill="1"/>
    <xf numFmtId="0" fontId="8" fillId="2" borderId="0" xfId="0" applyFont="1" applyFill="1" applyAlignment="1">
      <alignment horizontal="left" vertical="center" wrapText="1"/>
    </xf>
    <xf numFmtId="166" fontId="2" fillId="2" borderId="1" xfId="0" applyNumberFormat="1" applyFont="1" applyFill="1" applyBorder="1" applyAlignment="1">
      <alignment vertical="top" wrapText="1"/>
    </xf>
    <xf numFmtId="166" fontId="0" fillId="0" borderId="0" xfId="0" applyNumberFormat="1"/>
    <xf numFmtId="164" fontId="0" fillId="0" borderId="0" xfId="0" applyNumberFormat="1"/>
    <xf numFmtId="166" fontId="5" fillId="2" borderId="1" xfId="0" applyNumberFormat="1" applyFont="1" applyFill="1" applyBorder="1" applyAlignment="1">
      <alignment vertical="center" wrapText="1"/>
    </xf>
    <xf numFmtId="166" fontId="0" fillId="2" borderId="0" xfId="0" applyNumberFormat="1" applyFill="1" applyAlignment="1">
      <alignment vertical="center"/>
    </xf>
    <xf numFmtId="166" fontId="0" fillId="2" borderId="0" xfId="0" applyNumberFormat="1" applyFill="1" applyAlignment="1">
      <alignment horizontal="center" vertical="center"/>
    </xf>
    <xf numFmtId="167" fontId="5" fillId="2" borderId="1" xfId="0" applyNumberFormat="1" applyFont="1" applyFill="1" applyBorder="1" applyAlignment="1">
      <alignment vertical="center" wrapText="1"/>
    </xf>
    <xf numFmtId="166" fontId="8" fillId="5" borderId="0" xfId="0" applyNumberFormat="1" applyFont="1" applyFill="1" applyAlignment="1">
      <alignment horizontal="center" vertical="center"/>
    </xf>
    <xf numFmtId="168" fontId="0" fillId="2" borderId="0" xfId="0" applyNumberFormat="1" applyFill="1" applyAlignment="1">
      <alignment horizontal="center" vertical="center"/>
    </xf>
    <xf numFmtId="0" fontId="0" fillId="2" borderId="0" xfId="0" applyFill="1" applyAlignment="1">
      <alignment vertical="top" wrapText="1"/>
    </xf>
    <xf numFmtId="0" fontId="0" fillId="2" borderId="0" xfId="0" applyFill="1"/>
    <xf numFmtId="0" fontId="11" fillId="3" borderId="0" xfId="0" applyFont="1" applyFill="1"/>
    <xf numFmtId="0" fontId="9" fillId="3" borderId="0" xfId="0" applyFont="1" applyFill="1"/>
    <xf numFmtId="0" fontId="10" fillId="3" borderId="0" xfId="0" applyFont="1" applyFill="1"/>
    <xf numFmtId="0" fontId="7" fillId="2" borderId="0" xfId="0" applyFont="1" applyFill="1" applyAlignment="1">
      <alignment vertical="top" wrapText="1"/>
    </xf>
    <xf numFmtId="9" fontId="0" fillId="2" borderId="0" xfId="0" applyNumberFormat="1" applyFill="1" applyAlignment="1">
      <alignment horizontal="center" vertical="center"/>
    </xf>
    <xf numFmtId="0" fontId="13" fillId="6" borderId="0" xfId="0" applyFont="1" applyFill="1" applyAlignment="1">
      <alignment horizontal="center"/>
    </xf>
    <xf numFmtId="0" fontId="7" fillId="2" borderId="0" xfId="0" applyFont="1" applyFill="1" applyAlignment="1">
      <alignment horizontal="left" vertical="center" wrapText="1"/>
    </xf>
    <xf numFmtId="0" fontId="0" fillId="2" borderId="0" xfId="0" applyFill="1" applyAlignment="1">
      <alignment horizontal="left" vertical="center" wrapText="1"/>
    </xf>
    <xf numFmtId="0" fontId="12" fillId="3" borderId="0" xfId="0" applyFont="1" applyFill="1" applyProtection="1">
      <protection locked="0"/>
    </xf>
    <xf numFmtId="0" fontId="9" fillId="2" borderId="0" xfId="0" applyFont="1" applyFill="1" applyProtection="1">
      <protection locked="0"/>
    </xf>
    <xf numFmtId="0" fontId="0" fillId="2" borderId="0" xfId="0" applyFill="1" applyProtection="1">
      <protection locked="0"/>
    </xf>
    <xf numFmtId="0" fontId="1" fillId="4" borderId="1" xfId="0" applyFont="1" applyFill="1" applyBorder="1" applyAlignment="1" applyProtection="1">
      <alignment horizontal="center" vertical="center" wrapText="1"/>
      <protection locked="0"/>
    </xf>
    <xf numFmtId="164" fontId="2" fillId="2" borderId="1" xfId="0" applyNumberFormat="1"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166" fontId="2" fillId="2" borderId="1" xfId="0" applyNumberFormat="1" applyFont="1" applyFill="1" applyBorder="1" applyAlignment="1" applyProtection="1">
      <alignment vertical="top" wrapText="1"/>
      <protection locked="0"/>
    </xf>
  </cellXfs>
  <cellStyles count="1">
    <cellStyle name="Normal" xfId="0" builtinId="0"/>
  </cellStyles>
  <dxfs count="3">
    <dxf>
      <fill>
        <patternFill>
          <bgColor rgb="FFF8D7DA"/>
        </patternFill>
      </fill>
    </dxf>
    <dxf>
      <fill>
        <patternFill>
          <bgColor rgb="FFD4EDDA"/>
        </patternFill>
      </fill>
    </dxf>
    <dxf>
      <fill>
        <patternFill>
          <bgColor rgb="FFF8D7D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c:style val="2"/>
  <c:chart>
    <c:title>
      <c:tx>
        <c:rich>
          <a:bodyPr/>
          <a:lstStyle/>
          <a:p>
            <a:r>
              <a:rPr lang="es-CO"/>
              <a:t>Monthly Trend (Selected Year)</a:t>
            </a:r>
          </a:p>
        </c:rich>
      </c:tx>
      <c:overlay val="1"/>
    </c:title>
    <c:autoTitleDeleted val="0"/>
    <c:plotArea>
      <c:layout/>
      <c:lineChart>
        <c:grouping val="standard"/>
        <c:varyColors val="0"/>
        <c:ser>
          <c:idx val="0"/>
          <c:order val="0"/>
          <c:tx>
            <c:v>Income (Paid)</c:v>
          </c:tx>
          <c:marker>
            <c:symbol val="none"/>
          </c:marker>
          <c:cat>
            <c:numRef>
              <c:f>'Yearly Review'!$A$6:$A$17</c:f>
              <c:numCache>
                <c:formatCode>mmm</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'Yearly Review'!$B$6:$B$17</c:f>
              <c:numCache>
                <c:formatCode>\$#,##0.00</c:formatCode>
                <c:ptCount val="12"/>
                <c:pt idx="0">
                  <c:v>50141.33</c:v>
                </c:pt>
                <c:pt idx="1">
                  <c:v>46368.37</c:v>
                </c:pt>
                <c:pt idx="2">
                  <c:v>54171.5</c:v>
                </c:pt>
                <c:pt idx="3">
                  <c:v>0</c:v>
                </c:pt>
                <c:pt idx="4">
                  <c:v>0</c:v>
                </c:pt>
                <c:pt idx="5">
                  <c:v>0</c:v>
                </c:pt>
                <c:pt idx="6">
                  <c:v>0</c:v>
                </c:pt>
                <c:pt idx="7">
                  <c:v>0</c:v>
                </c:pt>
                <c:pt idx="8">
                  <c:v>0</c:v>
                </c:pt>
                <c:pt idx="9">
                  <c:v>0</c:v>
                </c:pt>
                <c:pt idx="10">
                  <c:v>0</c:v>
                </c:pt>
                <c:pt idx="11">
                  <c:v>0</c:v>
                </c:pt>
              </c:numCache>
            </c:numRef>
          </c:val>
          <c:smooth val="1"/>
          <c:extLst>
            <c:ext xmlns:c16="http://schemas.microsoft.com/office/drawing/2014/chart" uri="{C3380CC4-5D6E-409C-BE32-E72D297353CC}">
              <c16:uniqueId val="{00000000-0898-4956-993B-258C4C6C13BB}"/>
            </c:ext>
          </c:extLst>
        </c:ser>
        <c:ser>
          <c:idx val="1"/>
          <c:order val="1"/>
          <c:tx>
            <c:v>Expenses (Paid)</c:v>
          </c:tx>
          <c:marker>
            <c:symbol val="none"/>
          </c:marker>
          <c:cat>
            <c:numRef>
              <c:f>'Yearly Review'!$A$6:$A$17</c:f>
              <c:numCache>
                <c:formatCode>mmm</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'Yearly Review'!$C$6:$C$17</c:f>
              <c:numCache>
                <c:formatCode>\$#,##0.00</c:formatCode>
                <c:ptCount val="12"/>
                <c:pt idx="0">
                  <c:v>14973.55</c:v>
                </c:pt>
                <c:pt idx="1">
                  <c:v>13315.75</c:v>
                </c:pt>
                <c:pt idx="2">
                  <c:v>15229.969999999996</c:v>
                </c:pt>
                <c:pt idx="3">
                  <c:v>0</c:v>
                </c:pt>
                <c:pt idx="4">
                  <c:v>0</c:v>
                </c:pt>
                <c:pt idx="5">
                  <c:v>0</c:v>
                </c:pt>
                <c:pt idx="6">
                  <c:v>0</c:v>
                </c:pt>
                <c:pt idx="7">
                  <c:v>0</c:v>
                </c:pt>
                <c:pt idx="8">
                  <c:v>0</c:v>
                </c:pt>
                <c:pt idx="9">
                  <c:v>0</c:v>
                </c:pt>
                <c:pt idx="10">
                  <c:v>0</c:v>
                </c:pt>
                <c:pt idx="11">
                  <c:v>0</c:v>
                </c:pt>
              </c:numCache>
            </c:numRef>
          </c:val>
          <c:smooth val="1"/>
          <c:extLst>
            <c:ext xmlns:c16="http://schemas.microsoft.com/office/drawing/2014/chart" uri="{C3380CC4-5D6E-409C-BE32-E72D297353CC}">
              <c16:uniqueId val="{00000001-0898-4956-993B-258C4C6C13BB}"/>
            </c:ext>
          </c:extLst>
        </c:ser>
        <c:ser>
          <c:idx val="2"/>
          <c:order val="2"/>
          <c:tx>
            <c:v>Net balance</c:v>
          </c:tx>
          <c:marker>
            <c:symbol val="none"/>
          </c:marker>
          <c:cat>
            <c:numRef>
              <c:f>'Yearly Review'!$A$6:$A$17</c:f>
              <c:numCache>
                <c:formatCode>mmm</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'Yearly Review'!$D$6:$D$17</c:f>
              <c:numCache>
                <c:formatCode>\$#,##0.00</c:formatCode>
                <c:ptCount val="12"/>
                <c:pt idx="0">
                  <c:v>35167.78</c:v>
                </c:pt>
                <c:pt idx="1">
                  <c:v>33052.620000000003</c:v>
                </c:pt>
                <c:pt idx="2">
                  <c:v>38941.530000000006</c:v>
                </c:pt>
                <c:pt idx="3">
                  <c:v>0</c:v>
                </c:pt>
                <c:pt idx="4">
                  <c:v>0</c:v>
                </c:pt>
                <c:pt idx="5">
                  <c:v>0</c:v>
                </c:pt>
                <c:pt idx="6">
                  <c:v>0</c:v>
                </c:pt>
                <c:pt idx="7">
                  <c:v>0</c:v>
                </c:pt>
                <c:pt idx="8">
                  <c:v>0</c:v>
                </c:pt>
                <c:pt idx="9">
                  <c:v>0</c:v>
                </c:pt>
                <c:pt idx="10">
                  <c:v>0</c:v>
                </c:pt>
                <c:pt idx="11">
                  <c:v>0</c:v>
                </c:pt>
              </c:numCache>
            </c:numRef>
          </c:val>
          <c:smooth val="1"/>
          <c:extLst>
            <c:ext xmlns:c16="http://schemas.microsoft.com/office/drawing/2014/chart" uri="{C3380CC4-5D6E-409C-BE32-E72D297353CC}">
              <c16:uniqueId val="{00000002-0898-4956-993B-258C4C6C13BB}"/>
            </c:ext>
          </c:extLst>
        </c:ser>
        <c:dLbls>
          <c:showLegendKey val="0"/>
          <c:showVal val="0"/>
          <c:showCatName val="0"/>
          <c:showSerName val="0"/>
          <c:showPercent val="0"/>
          <c:showBubbleSize val="0"/>
        </c:dLbls>
        <c:smooth val="0"/>
        <c:axId val="48650112"/>
        <c:axId val="48672768"/>
      </c:lineChart>
      <c:dateAx>
        <c:axId val="48650112"/>
        <c:scaling>
          <c:orientation val="minMax"/>
        </c:scaling>
        <c:delete val="0"/>
        <c:axPos val="b"/>
        <c:majorGridlines>
          <c:spPr>
            <a:ln w="9525">
              <a:solidFill>
                <a:srgbClr val="CCCCCC"/>
              </a:solidFill>
              <a:prstDash val="dash"/>
            </a:ln>
          </c:spPr>
        </c:majorGridlines>
        <c:numFmt formatCode="mmm" sourceLinked="1"/>
        <c:majorTickMark val="none"/>
        <c:minorTickMark val="none"/>
        <c:tickLblPos val="nextTo"/>
        <c:crossAx val="48672768"/>
        <c:crosses val="autoZero"/>
        <c:auto val="1"/>
        <c:lblOffset val="100"/>
        <c:baseTimeUnit val="months"/>
      </c:dateAx>
      <c:valAx>
        <c:axId val="48672768"/>
        <c:scaling>
          <c:orientation val="minMax"/>
        </c:scaling>
        <c:delete val="0"/>
        <c:axPos val="l"/>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6</xdr:col>
      <xdr:colOff>236220</xdr:colOff>
      <xdr:row>0</xdr:row>
      <xdr:rowOff>0</xdr:rowOff>
    </xdr:from>
    <xdr:to>
      <xdr:col>9</xdr:col>
      <xdr:colOff>526072</xdr:colOff>
      <xdr:row>2</xdr:row>
      <xdr:rowOff>104775</xdr:rowOff>
    </xdr:to>
    <xdr:pic>
      <xdr:nvPicPr>
        <xdr:cNvPr id="2" name="/xl/media/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278422</xdr:colOff>
      <xdr:row>2</xdr:row>
      <xdr:rowOff>100965</xdr:rowOff>
    </xdr:to>
    <xdr:pic>
      <xdr:nvPicPr>
        <xdr:cNvPr id="2" name="/xl/media/image2.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15</xdr:col>
      <xdr:colOff>278422</xdr:colOff>
      <xdr:row>2</xdr:row>
      <xdr:rowOff>148590</xdr:rowOff>
    </xdr:to>
    <xdr:pic>
      <xdr:nvPicPr>
        <xdr:cNvPr id="2" name="/xl/media/image3.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14</xdr:col>
      <xdr:colOff>278422</xdr:colOff>
      <xdr:row>1</xdr:row>
      <xdr:rowOff>158115</xdr:rowOff>
    </xdr:to>
    <xdr:pic>
      <xdr:nvPicPr>
        <xdr:cNvPr id="2" name="/xl/media/image4.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2107222</xdr:colOff>
      <xdr:row>2</xdr:row>
      <xdr:rowOff>53340</xdr:rowOff>
    </xdr:to>
    <xdr:pic>
      <xdr:nvPicPr>
        <xdr:cNvPr id="2" name="/xl/media/image5.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0</xdr:colOff>
      <xdr:row>2</xdr:row>
      <xdr:rowOff>0</xdr:rowOff>
    </xdr:from>
    <xdr:to>
      <xdr:col>16</xdr:col>
      <xdr:colOff>0</xdr:colOff>
      <xdr:row>18</xdr:row>
      <xdr:rowOff>0</xdr:rowOff>
    </xdr:to>
    <xdr:graphicFrame macro="">
      <xdr:nvGraphicFramePr>
        <xdr:cNvPr id="2" name="Chart">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0</xdr:colOff>
      <xdr:row>0</xdr:row>
      <xdr:rowOff>0</xdr:rowOff>
    </xdr:from>
    <xdr:to>
      <xdr:col>14</xdr:col>
      <xdr:colOff>278422</xdr:colOff>
      <xdr:row>2</xdr:row>
      <xdr:rowOff>100965</xdr:rowOff>
    </xdr:to>
    <xdr:pic>
      <xdr:nvPicPr>
        <xdr:cNvPr id="3" name="/xl/media/image6.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
  <sheetViews>
    <sheetView workbookViewId="0">
      <selection sqref="A1:XFD1048576"/>
    </sheetView>
  </sheetViews>
  <sheetFormatPr baseColWidth="10" defaultColWidth="8.88671875" defaultRowHeight="14.4" x14ac:dyDescent="0.3"/>
  <cols>
    <col min="1" max="6" width="24" style="2" customWidth="1"/>
    <col min="7" max="16384" width="8.88671875" style="2"/>
  </cols>
  <sheetData>
    <row r="1" spans="1:6" ht="18" x14ac:dyDescent="0.35">
      <c r="A1" s="39" t="s">
        <v>1</v>
      </c>
      <c r="B1" s="38"/>
      <c r="C1" s="38"/>
      <c r="D1" s="38"/>
      <c r="E1" s="38"/>
      <c r="F1" s="38"/>
    </row>
    <row r="2" spans="1:6" x14ac:dyDescent="0.3">
      <c r="A2" s="40" t="s">
        <v>2</v>
      </c>
      <c r="B2" s="36"/>
      <c r="C2" s="36"/>
      <c r="D2" s="36"/>
      <c r="E2" s="36"/>
      <c r="F2" s="36"/>
    </row>
    <row r="3" spans="1:6" x14ac:dyDescent="0.3">
      <c r="A3" s="35" t="s">
        <v>3</v>
      </c>
      <c r="B3" s="36"/>
      <c r="C3" s="36"/>
      <c r="D3" s="36"/>
      <c r="E3" s="36"/>
      <c r="F3" s="36"/>
    </row>
    <row r="4" spans="1:6" x14ac:dyDescent="0.3">
      <c r="A4"/>
    </row>
    <row r="5" spans="1:6" ht="15.6" x14ac:dyDescent="0.3">
      <c r="A5" s="37" t="s">
        <v>4</v>
      </c>
      <c r="B5" s="38"/>
      <c r="C5" s="38"/>
      <c r="D5" s="38"/>
      <c r="E5" s="38"/>
      <c r="F5" s="38"/>
    </row>
    <row r="6" spans="1:6" x14ac:dyDescent="0.3">
      <c r="A6" s="35" t="s">
        <v>5</v>
      </c>
      <c r="B6" s="36"/>
      <c r="C6" s="36"/>
      <c r="D6" s="36"/>
      <c r="E6" s="36"/>
      <c r="F6" s="36"/>
    </row>
    <row r="7" spans="1:6" x14ac:dyDescent="0.3">
      <c r="A7" s="36"/>
      <c r="B7" s="36"/>
      <c r="C7" s="36"/>
      <c r="D7" s="36"/>
      <c r="E7" s="36"/>
      <c r="F7" s="36"/>
    </row>
    <row r="8" spans="1:6" x14ac:dyDescent="0.3">
      <c r="A8" s="36"/>
      <c r="B8" s="36"/>
      <c r="C8" s="36"/>
      <c r="D8" s="36"/>
      <c r="E8" s="36"/>
      <c r="F8" s="36"/>
    </row>
    <row r="9" spans="1:6" x14ac:dyDescent="0.3">
      <c r="A9" s="36"/>
      <c r="B9" s="36"/>
      <c r="C9" s="36"/>
      <c r="D9" s="36"/>
      <c r="E9" s="36"/>
      <c r="F9" s="36"/>
    </row>
    <row r="10" spans="1:6" x14ac:dyDescent="0.3">
      <c r="A10" s="36"/>
      <c r="B10" s="36"/>
      <c r="C10" s="36"/>
      <c r="D10" s="36"/>
      <c r="E10" s="36"/>
      <c r="F10" s="36"/>
    </row>
    <row r="11" spans="1:6" x14ac:dyDescent="0.3">
      <c r="A11"/>
    </row>
    <row r="12" spans="1:6" ht="15.6" x14ac:dyDescent="0.3">
      <c r="A12" s="37" t="s">
        <v>6</v>
      </c>
      <c r="B12" s="38"/>
      <c r="C12" s="38"/>
      <c r="D12" s="38"/>
      <c r="E12" s="38"/>
      <c r="F12" s="38"/>
    </row>
    <row r="13" spans="1:6" x14ac:dyDescent="0.3">
      <c r="A13" s="35" t="s">
        <v>7</v>
      </c>
      <c r="B13" s="36"/>
      <c r="C13" s="36"/>
      <c r="D13" s="36"/>
      <c r="E13" s="36"/>
      <c r="F13" s="36"/>
    </row>
    <row r="14" spans="1:6" x14ac:dyDescent="0.3">
      <c r="A14" s="36"/>
      <c r="B14" s="36"/>
      <c r="C14" s="36"/>
      <c r="D14" s="36"/>
      <c r="E14" s="36"/>
      <c r="F14" s="36"/>
    </row>
    <row r="15" spans="1:6" x14ac:dyDescent="0.3">
      <c r="A15" s="36"/>
      <c r="B15" s="36"/>
      <c r="C15" s="36"/>
      <c r="D15" s="36"/>
      <c r="E15" s="36"/>
      <c r="F15" s="36"/>
    </row>
    <row r="16" spans="1:6" x14ac:dyDescent="0.3">
      <c r="A16" s="36"/>
      <c r="B16" s="36"/>
      <c r="C16" s="36"/>
      <c r="D16" s="36"/>
      <c r="E16" s="36"/>
      <c r="F16" s="36"/>
    </row>
    <row r="17" spans="1:6" x14ac:dyDescent="0.3">
      <c r="A17" s="36"/>
      <c r="B17" s="36"/>
      <c r="C17" s="36"/>
      <c r="D17" s="36"/>
      <c r="E17" s="36"/>
      <c r="F17" s="36"/>
    </row>
    <row r="18" spans="1:6" x14ac:dyDescent="0.3">
      <c r="A18"/>
    </row>
    <row r="19" spans="1:6" ht="15.6" x14ac:dyDescent="0.3">
      <c r="A19" s="37" t="s">
        <v>8</v>
      </c>
      <c r="B19" s="38"/>
      <c r="C19" s="38"/>
      <c r="D19" s="38"/>
      <c r="E19" s="38"/>
      <c r="F19" s="38"/>
    </row>
    <row r="20" spans="1:6" x14ac:dyDescent="0.3">
      <c r="A20" s="35" t="s">
        <v>9</v>
      </c>
      <c r="B20" s="36"/>
      <c r="C20" s="36"/>
      <c r="D20" s="36"/>
      <c r="E20" s="36"/>
      <c r="F20" s="36"/>
    </row>
    <row r="21" spans="1:6" x14ac:dyDescent="0.3">
      <c r="A21" s="36"/>
      <c r="B21" s="36"/>
      <c r="C21" s="36"/>
      <c r="D21" s="36"/>
      <c r="E21" s="36"/>
      <c r="F21" s="36"/>
    </row>
    <row r="22" spans="1:6" x14ac:dyDescent="0.3">
      <c r="A22" s="36"/>
      <c r="B22" s="36"/>
      <c r="C22" s="36"/>
      <c r="D22" s="36"/>
      <c r="E22" s="36"/>
      <c r="F22" s="36"/>
    </row>
    <row r="23" spans="1:6" x14ac:dyDescent="0.3">
      <c r="A23" s="36"/>
      <c r="B23" s="36"/>
      <c r="C23" s="36"/>
      <c r="D23" s="36"/>
      <c r="E23" s="36"/>
      <c r="F23" s="36"/>
    </row>
    <row r="24" spans="1:6" ht="75.3" customHeight="1" x14ac:dyDescent="0.3">
      <c r="A24" s="36"/>
      <c r="B24" s="36"/>
      <c r="C24" s="36"/>
      <c r="D24" s="36"/>
      <c r="E24" s="36"/>
      <c r="F24" s="36"/>
    </row>
    <row r="25" spans="1:6" x14ac:dyDescent="0.3">
      <c r="A25"/>
    </row>
    <row r="26" spans="1:6" ht="15.6" x14ac:dyDescent="0.3">
      <c r="A26" s="37" t="s">
        <v>10</v>
      </c>
      <c r="B26" s="38"/>
      <c r="C26" s="38"/>
      <c r="D26" s="38"/>
      <c r="E26" s="38"/>
      <c r="F26" s="38"/>
    </row>
    <row r="27" spans="1:6" x14ac:dyDescent="0.3">
      <c r="A27" s="35" t="s">
        <v>11</v>
      </c>
      <c r="B27" s="36"/>
      <c r="C27" s="36"/>
      <c r="D27" s="36"/>
      <c r="E27" s="36"/>
      <c r="F27" s="36"/>
    </row>
    <row r="28" spans="1:6" x14ac:dyDescent="0.3">
      <c r="A28" s="36"/>
      <c r="B28" s="36"/>
      <c r="C28" s="36"/>
      <c r="D28" s="36"/>
      <c r="E28" s="36"/>
      <c r="F28" s="36"/>
    </row>
    <row r="29" spans="1:6" x14ac:dyDescent="0.3">
      <c r="A29" s="36"/>
      <c r="B29" s="36"/>
      <c r="C29" s="36"/>
      <c r="D29" s="36"/>
      <c r="E29" s="36"/>
      <c r="F29" s="36"/>
    </row>
    <row r="30" spans="1:6" ht="49.35" customHeight="1" x14ac:dyDescent="0.3">
      <c r="A30" s="36"/>
      <c r="B30" s="36"/>
      <c r="C30" s="36"/>
      <c r="D30" s="36"/>
      <c r="E30" s="36"/>
      <c r="F30" s="36"/>
    </row>
    <row r="31" spans="1:6" ht="26.4" customHeight="1" x14ac:dyDescent="0.3">
      <c r="A31"/>
    </row>
    <row r="32" spans="1:6" ht="15.6" x14ac:dyDescent="0.3">
      <c r="A32" s="37" t="s">
        <v>12</v>
      </c>
      <c r="B32" s="38"/>
      <c r="C32" s="38"/>
      <c r="D32" s="38"/>
      <c r="E32" s="38"/>
      <c r="F32" s="38"/>
    </row>
    <row r="33" spans="1:6" x14ac:dyDescent="0.3">
      <c r="A33" s="35" t="s">
        <v>13</v>
      </c>
      <c r="B33" s="36"/>
      <c r="C33" s="36"/>
      <c r="D33" s="36"/>
      <c r="E33" s="36"/>
      <c r="F33" s="36"/>
    </row>
    <row r="34" spans="1:6" x14ac:dyDescent="0.3">
      <c r="A34" s="36"/>
      <c r="B34" s="36"/>
      <c r="C34" s="36"/>
      <c r="D34" s="36"/>
      <c r="E34" s="36"/>
      <c r="F34" s="36"/>
    </row>
    <row r="35" spans="1:6" x14ac:dyDescent="0.3">
      <c r="A35" s="36"/>
      <c r="B35" s="36"/>
      <c r="C35" s="36"/>
      <c r="D35" s="36"/>
      <c r="E35" s="36"/>
      <c r="F35" s="36"/>
    </row>
    <row r="36" spans="1:6" x14ac:dyDescent="0.3">
      <c r="A36" s="36"/>
      <c r="B36" s="36"/>
      <c r="C36" s="36"/>
      <c r="D36" s="36"/>
      <c r="E36" s="36"/>
      <c r="F36" s="36"/>
    </row>
    <row r="37" spans="1:6" ht="69.599999999999994" customHeight="1" x14ac:dyDescent="0.3">
      <c r="A37" s="36"/>
      <c r="B37" s="36"/>
      <c r="C37" s="36"/>
      <c r="D37" s="36"/>
      <c r="E37" s="36"/>
      <c r="F37" s="36"/>
    </row>
    <row r="38" spans="1:6" x14ac:dyDescent="0.3">
      <c r="A38"/>
    </row>
    <row r="39" spans="1:6" ht="15.6" x14ac:dyDescent="0.3">
      <c r="A39" s="37" t="s">
        <v>14</v>
      </c>
      <c r="B39" s="38"/>
      <c r="C39" s="38"/>
      <c r="D39" s="38"/>
      <c r="E39" s="38"/>
      <c r="F39" s="38"/>
    </row>
    <row r="40" spans="1:6" x14ac:dyDescent="0.3">
      <c r="A40" s="35" t="s">
        <v>15</v>
      </c>
      <c r="B40" s="36"/>
      <c r="C40" s="36"/>
      <c r="D40" s="36"/>
      <c r="E40" s="36"/>
      <c r="F40" s="36"/>
    </row>
    <row r="41" spans="1:6" x14ac:dyDescent="0.3">
      <c r="A41" s="36"/>
      <c r="B41" s="36"/>
      <c r="C41" s="36"/>
      <c r="D41" s="36"/>
      <c r="E41" s="36"/>
      <c r="F41" s="36"/>
    </row>
    <row r="42" spans="1:6" x14ac:dyDescent="0.3">
      <c r="A42" s="36"/>
      <c r="B42" s="36"/>
      <c r="C42" s="36"/>
      <c r="D42" s="36"/>
      <c r="E42" s="36"/>
      <c r="F42" s="36"/>
    </row>
    <row r="43" spans="1:6" x14ac:dyDescent="0.3">
      <c r="A43" s="36"/>
      <c r="B43" s="36"/>
      <c r="C43" s="36"/>
      <c r="D43" s="36"/>
      <c r="E43" s="36"/>
      <c r="F43" s="36"/>
    </row>
    <row r="44" spans="1:6" ht="148.35" customHeight="1" x14ac:dyDescent="0.3">
      <c r="A44" s="36"/>
      <c r="B44" s="36"/>
      <c r="C44" s="36"/>
      <c r="D44" s="36"/>
      <c r="E44" s="36"/>
      <c r="F44" s="36"/>
    </row>
    <row r="45" spans="1:6" x14ac:dyDescent="0.3">
      <c r="A45"/>
    </row>
    <row r="46" spans="1:6" ht="15.6" x14ac:dyDescent="0.3">
      <c r="A46" s="37" t="s">
        <v>16</v>
      </c>
      <c r="B46" s="38"/>
      <c r="C46" s="38"/>
      <c r="D46" s="38"/>
      <c r="E46" s="38"/>
      <c r="F46" s="38"/>
    </row>
    <row r="47" spans="1:6" x14ac:dyDescent="0.3">
      <c r="A47" s="35" t="s">
        <v>17</v>
      </c>
      <c r="B47" s="36"/>
      <c r="C47" s="36"/>
      <c r="D47" s="36"/>
      <c r="E47" s="36"/>
      <c r="F47" s="36"/>
    </row>
    <row r="48" spans="1:6" x14ac:dyDescent="0.3">
      <c r="A48" s="36"/>
      <c r="B48" s="36"/>
      <c r="C48" s="36"/>
      <c r="D48" s="36"/>
      <c r="E48" s="36"/>
      <c r="F48" s="36"/>
    </row>
    <row r="49" spans="1:6" x14ac:dyDescent="0.3">
      <c r="A49" s="36"/>
      <c r="B49" s="36"/>
      <c r="C49" s="36"/>
      <c r="D49" s="36"/>
      <c r="E49" s="36"/>
      <c r="F49" s="36"/>
    </row>
    <row r="50" spans="1:6" x14ac:dyDescent="0.3">
      <c r="A50" s="36"/>
      <c r="B50" s="36"/>
      <c r="C50" s="36"/>
      <c r="D50" s="36"/>
      <c r="E50" s="36"/>
      <c r="F50" s="36"/>
    </row>
    <row r="51" spans="1:6" x14ac:dyDescent="0.3">
      <c r="A51" s="36"/>
      <c r="B51" s="36"/>
      <c r="C51" s="36"/>
      <c r="D51" s="36"/>
      <c r="E51" s="36"/>
      <c r="F51" s="36"/>
    </row>
    <row r="52" spans="1:6" x14ac:dyDescent="0.3">
      <c r="A52"/>
    </row>
    <row r="53" spans="1:6" ht="15.6" x14ac:dyDescent="0.3">
      <c r="A53" s="37" t="s">
        <v>18</v>
      </c>
      <c r="B53" s="38"/>
      <c r="C53" s="38"/>
      <c r="D53" s="38"/>
      <c r="E53" s="38"/>
      <c r="F53" s="38"/>
    </row>
    <row r="54" spans="1:6" x14ac:dyDescent="0.3">
      <c r="A54" s="35" t="s">
        <v>19</v>
      </c>
      <c r="B54" s="36"/>
      <c r="C54" s="36"/>
      <c r="D54" s="36"/>
      <c r="E54" s="36"/>
      <c r="F54" s="36"/>
    </row>
    <row r="55" spans="1:6" x14ac:dyDescent="0.3">
      <c r="A55" s="36"/>
      <c r="B55" s="36"/>
      <c r="C55" s="36"/>
      <c r="D55" s="36"/>
      <c r="E55" s="36"/>
      <c r="F55" s="36"/>
    </row>
    <row r="56" spans="1:6" x14ac:dyDescent="0.3">
      <c r="A56" s="36"/>
      <c r="B56" s="36"/>
      <c r="C56" s="36"/>
      <c r="D56" s="36"/>
      <c r="E56" s="36"/>
      <c r="F56" s="36"/>
    </row>
    <row r="57" spans="1:6" x14ac:dyDescent="0.3">
      <c r="A57" s="36"/>
      <c r="B57" s="36"/>
      <c r="C57" s="36"/>
      <c r="D57" s="36"/>
      <c r="E57" s="36"/>
      <c r="F57" s="36"/>
    </row>
    <row r="58" spans="1:6" x14ac:dyDescent="0.3">
      <c r="A58" s="36"/>
      <c r="B58" s="36"/>
      <c r="C58" s="36"/>
      <c r="D58" s="36"/>
      <c r="E58" s="36"/>
      <c r="F58" s="36"/>
    </row>
  </sheetData>
  <sheetProtection algorithmName="SHA-512" hashValue="IrFawc7Z1ORrGMDITEPTOTV59DHkBBTjGO5H9D76zrgf2I3C6gQImaBe9dHXrRouVJdE1MIh5YvhVnK6YkA73A==" saltValue="qbXJ6FUqjJ5Zqp8Pz0w2bQ==" spinCount="100000" sheet="1" objects="1" scenarios="1" formatCells="0" formatColumns="0" formatRows="0" insertColumns="0" insertRows="0" sort="0" autoFilter="0" pivotTables="0"/>
  <mergeCells count="19">
    <mergeCell ref="A1:F1"/>
    <mergeCell ref="A33:F37"/>
    <mergeCell ref="A47:F51"/>
    <mergeCell ref="A2:F2"/>
    <mergeCell ref="A32:F32"/>
    <mergeCell ref="A46:F46"/>
    <mergeCell ref="A3:F3"/>
    <mergeCell ref="A54:F58"/>
    <mergeCell ref="A5:F5"/>
    <mergeCell ref="A20:F24"/>
    <mergeCell ref="A19:F19"/>
    <mergeCell ref="A39:F39"/>
    <mergeCell ref="A13:F17"/>
    <mergeCell ref="A53:F53"/>
    <mergeCell ref="A6:F10"/>
    <mergeCell ref="A12:F12"/>
    <mergeCell ref="A26:F26"/>
    <mergeCell ref="A27:F30"/>
    <mergeCell ref="A40:F4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5"/>
  <sheetViews>
    <sheetView workbookViewId="0">
      <selection activeCell="C10" sqref="C10"/>
    </sheetView>
  </sheetViews>
  <sheetFormatPr baseColWidth="10" defaultColWidth="8.88671875" defaultRowHeight="14.4" x14ac:dyDescent="0.3"/>
  <cols>
    <col min="1" max="1" width="18" style="2" customWidth="1"/>
    <col min="2" max="2" width="52" style="2" customWidth="1"/>
    <col min="3" max="3" width="40" style="2" customWidth="1"/>
    <col min="4" max="16384" width="8.88671875" style="2"/>
  </cols>
  <sheetData>
    <row r="1" spans="1:4" ht="18" x14ac:dyDescent="0.35">
      <c r="A1" s="3" t="s">
        <v>20</v>
      </c>
      <c r="B1" s="4"/>
      <c r="C1" s="4"/>
      <c r="D1" s="4"/>
    </row>
    <row r="2" spans="1:4" x14ac:dyDescent="0.3">
      <c r="A2" s="40" t="s">
        <v>21</v>
      </c>
      <c r="B2" s="36"/>
      <c r="C2" s="36"/>
      <c r="D2" s="36"/>
    </row>
    <row r="3" spans="1:4" x14ac:dyDescent="0.3">
      <c r="A3"/>
      <c r="B3"/>
      <c r="C3"/>
    </row>
    <row r="4" spans="1:4" x14ac:dyDescent="0.3">
      <c r="A4" s="5" t="s">
        <v>22</v>
      </c>
      <c r="B4" s="5" t="s">
        <v>23</v>
      </c>
      <c r="C4" s="5" t="s">
        <v>24</v>
      </c>
    </row>
    <row r="5" spans="1:4" ht="28.8" x14ac:dyDescent="0.3">
      <c r="A5" s="23" t="s">
        <v>25</v>
      </c>
      <c r="B5" s="1" t="s">
        <v>26</v>
      </c>
      <c r="C5" s="1" t="s">
        <v>27</v>
      </c>
    </row>
    <row r="6" spans="1:4" ht="28.8" x14ac:dyDescent="0.3">
      <c r="A6" s="23" t="s">
        <v>28</v>
      </c>
      <c r="B6" s="1" t="s">
        <v>29</v>
      </c>
      <c r="C6" s="1" t="s">
        <v>30</v>
      </c>
    </row>
    <row r="7" spans="1:4" ht="28.8" x14ac:dyDescent="0.3">
      <c r="A7" s="23" t="s">
        <v>31</v>
      </c>
      <c r="B7" s="1" t="s">
        <v>32</v>
      </c>
      <c r="C7" s="1" t="s">
        <v>33</v>
      </c>
    </row>
    <row r="8" spans="1:4" ht="28.8" x14ac:dyDescent="0.3">
      <c r="A8" s="23" t="s">
        <v>34</v>
      </c>
      <c r="B8" s="1" t="s">
        <v>35</v>
      </c>
      <c r="C8" s="1" t="s">
        <v>36</v>
      </c>
    </row>
    <row r="9" spans="1:4" ht="28.8" x14ac:dyDescent="0.3">
      <c r="A9" s="23" t="s">
        <v>37</v>
      </c>
      <c r="B9" s="1" t="s">
        <v>38</v>
      </c>
      <c r="C9" s="1" t="s">
        <v>39</v>
      </c>
    </row>
    <row r="10" spans="1:4" ht="28.8" x14ac:dyDescent="0.3">
      <c r="A10" s="23" t="s">
        <v>40</v>
      </c>
      <c r="B10" s="1" t="s">
        <v>41</v>
      </c>
      <c r="C10" s="1" t="s">
        <v>42</v>
      </c>
    </row>
    <row r="11" spans="1:4" x14ac:dyDescent="0.3">
      <c r="A11" s="23" t="s">
        <v>43</v>
      </c>
      <c r="B11" s="1" t="s">
        <v>44</v>
      </c>
      <c r="C11" s="1" t="s">
        <v>45</v>
      </c>
    </row>
    <row r="12" spans="1:4" x14ac:dyDescent="0.3">
      <c r="A12" s="23" t="s">
        <v>46</v>
      </c>
      <c r="B12" s="1" t="s">
        <v>47</v>
      </c>
      <c r="C12" s="1" t="s">
        <v>48</v>
      </c>
    </row>
    <row r="13" spans="1:4" x14ac:dyDescent="0.3">
      <c r="A13" s="23" t="s">
        <v>49</v>
      </c>
      <c r="B13" s="1" t="s">
        <v>50</v>
      </c>
      <c r="C13" s="1" t="s">
        <v>51</v>
      </c>
    </row>
    <row r="14" spans="1:4" ht="28.8" x14ac:dyDescent="0.3">
      <c r="A14" s="23" t="s">
        <v>52</v>
      </c>
      <c r="B14" s="1" t="s">
        <v>53</v>
      </c>
      <c r="C14" s="1" t="s">
        <v>54</v>
      </c>
    </row>
    <row r="15" spans="1:4" x14ac:dyDescent="0.3">
      <c r="A15" s="23" t="s">
        <v>55</v>
      </c>
      <c r="B15" s="1" t="s">
        <v>56</v>
      </c>
      <c r="C15" s="1" t="s">
        <v>57</v>
      </c>
    </row>
    <row r="16" spans="1:4" ht="28.8" x14ac:dyDescent="0.3">
      <c r="A16" s="23" t="s">
        <v>58</v>
      </c>
      <c r="B16" s="1" t="s">
        <v>59</v>
      </c>
      <c r="C16" s="1" t="s">
        <v>60</v>
      </c>
    </row>
    <row r="17" spans="1:3" x14ac:dyDescent="0.3">
      <c r="A17" s="23" t="s">
        <v>61</v>
      </c>
      <c r="B17" s="1" t="s">
        <v>62</v>
      </c>
      <c r="C17" s="1" t="s">
        <v>63</v>
      </c>
    </row>
    <row r="18" spans="1:3" x14ac:dyDescent="0.3">
      <c r="A18" s="23" t="s">
        <v>64</v>
      </c>
      <c r="B18" s="1" t="s">
        <v>65</v>
      </c>
      <c r="C18" s="1" t="s">
        <v>66</v>
      </c>
    </row>
    <row r="19" spans="1:3" ht="28.8" x14ac:dyDescent="0.3">
      <c r="A19" s="23" t="s">
        <v>67</v>
      </c>
      <c r="B19" s="1" t="s">
        <v>68</v>
      </c>
      <c r="C19" s="1" t="s">
        <v>69</v>
      </c>
    </row>
    <row r="20" spans="1:3" ht="28.8" x14ac:dyDescent="0.3">
      <c r="A20" s="23" t="s">
        <v>70</v>
      </c>
      <c r="B20" s="1" t="s">
        <v>71</v>
      </c>
      <c r="C20" s="1" t="s">
        <v>72</v>
      </c>
    </row>
    <row r="21" spans="1:3" ht="28.8" x14ac:dyDescent="0.3">
      <c r="A21" s="23" t="s">
        <v>73</v>
      </c>
      <c r="B21" s="1" t="s">
        <v>74</v>
      </c>
      <c r="C21" s="1" t="s">
        <v>75</v>
      </c>
    </row>
    <row r="22" spans="1:3" ht="28.8" x14ac:dyDescent="0.3">
      <c r="A22" s="23" t="s">
        <v>76</v>
      </c>
      <c r="B22" s="1" t="s">
        <v>77</v>
      </c>
      <c r="C22" s="1" t="s">
        <v>78</v>
      </c>
    </row>
    <row r="23" spans="1:3" ht="28.8" x14ac:dyDescent="0.3">
      <c r="A23" s="23" t="s">
        <v>79</v>
      </c>
      <c r="B23" s="1" t="s">
        <v>80</v>
      </c>
      <c r="C23" s="1" t="s">
        <v>81</v>
      </c>
    </row>
    <row r="24" spans="1:3" ht="28.8" x14ac:dyDescent="0.3">
      <c r="A24" s="23" t="s">
        <v>82</v>
      </c>
      <c r="B24" s="1" t="s">
        <v>83</v>
      </c>
      <c r="C24" s="1" t="s">
        <v>84</v>
      </c>
    </row>
    <row r="25" spans="1:3" ht="28.8" x14ac:dyDescent="0.3">
      <c r="A25" s="23" t="s">
        <v>85</v>
      </c>
      <c r="B25" s="1" t="s">
        <v>86</v>
      </c>
      <c r="C25" s="1" t="s">
        <v>87</v>
      </c>
    </row>
    <row r="26" spans="1:3" ht="28.8" x14ac:dyDescent="0.3">
      <c r="A26" s="23" t="s">
        <v>88</v>
      </c>
      <c r="B26" s="1" t="s">
        <v>89</v>
      </c>
      <c r="C26" s="1" t="s">
        <v>90</v>
      </c>
    </row>
    <row r="27" spans="1:3" ht="28.8" x14ac:dyDescent="0.3">
      <c r="A27" s="23" t="s">
        <v>91</v>
      </c>
      <c r="B27" s="1" t="s">
        <v>92</v>
      </c>
      <c r="C27" s="1" t="s">
        <v>93</v>
      </c>
    </row>
    <row r="28" spans="1:3" ht="28.8" x14ac:dyDescent="0.3">
      <c r="A28" s="23" t="s">
        <v>94</v>
      </c>
      <c r="B28" s="1" t="s">
        <v>95</v>
      </c>
      <c r="C28" s="1" t="s">
        <v>96</v>
      </c>
    </row>
    <row r="29" spans="1:3" ht="28.8" x14ac:dyDescent="0.3">
      <c r="A29" s="23" t="s">
        <v>97</v>
      </c>
      <c r="B29" s="1" t="s">
        <v>98</v>
      </c>
      <c r="C29" s="1" t="s">
        <v>99</v>
      </c>
    </row>
    <row r="30" spans="1:3" x14ac:dyDescent="0.3">
      <c r="A30" s="23" t="s">
        <v>100</v>
      </c>
      <c r="B30" s="1" t="s">
        <v>101</v>
      </c>
      <c r="C30" s="1" t="s">
        <v>102</v>
      </c>
    </row>
    <row r="31" spans="1:3" x14ac:dyDescent="0.3">
      <c r="A31" s="23" t="s">
        <v>103</v>
      </c>
      <c r="B31" s="1" t="s">
        <v>104</v>
      </c>
      <c r="C31" s="1" t="s">
        <v>105</v>
      </c>
    </row>
    <row r="32" spans="1:3" x14ac:dyDescent="0.3">
      <c r="A32" s="23" t="s">
        <v>106</v>
      </c>
      <c r="B32" s="1" t="s">
        <v>107</v>
      </c>
      <c r="C32" s="1" t="s">
        <v>108</v>
      </c>
    </row>
    <row r="33" spans="1:3" ht="28.8" x14ac:dyDescent="0.3">
      <c r="A33" s="23" t="s">
        <v>109</v>
      </c>
      <c r="B33" s="1" t="s">
        <v>110</v>
      </c>
      <c r="C33" s="1" t="s">
        <v>111</v>
      </c>
    </row>
    <row r="34" spans="1:3" ht="28.8" x14ac:dyDescent="0.3">
      <c r="A34" s="23" t="s">
        <v>112</v>
      </c>
      <c r="B34" s="1" t="s">
        <v>113</v>
      </c>
      <c r="C34" s="1" t="s">
        <v>114</v>
      </c>
    </row>
    <row r="35" spans="1:3" x14ac:dyDescent="0.3">
      <c r="A35" s="23" t="s">
        <v>115</v>
      </c>
      <c r="B35" s="1" t="s">
        <v>116</v>
      </c>
      <c r="C35" s="1" t="s">
        <v>117</v>
      </c>
    </row>
    <row r="36" spans="1:3" ht="28.8" x14ac:dyDescent="0.3">
      <c r="A36" s="23" t="s">
        <v>118</v>
      </c>
      <c r="B36" s="1" t="s">
        <v>119</v>
      </c>
      <c r="C36" s="1" t="s">
        <v>120</v>
      </c>
    </row>
    <row r="37" spans="1:3" ht="28.8" x14ac:dyDescent="0.3">
      <c r="A37" s="23" t="s">
        <v>121</v>
      </c>
      <c r="B37" s="1" t="s">
        <v>122</v>
      </c>
      <c r="C37" s="1" t="s">
        <v>123</v>
      </c>
    </row>
    <row r="38" spans="1:3" ht="28.8" x14ac:dyDescent="0.3">
      <c r="A38" s="23" t="s">
        <v>124</v>
      </c>
      <c r="B38" s="1" t="s">
        <v>125</v>
      </c>
      <c r="C38" s="1" t="s">
        <v>126</v>
      </c>
    </row>
    <row r="39" spans="1:3" ht="28.8" x14ac:dyDescent="0.3">
      <c r="A39" s="23" t="s">
        <v>127</v>
      </c>
      <c r="B39" s="1" t="s">
        <v>128</v>
      </c>
      <c r="C39" s="1" t="s">
        <v>129</v>
      </c>
    </row>
    <row r="40" spans="1:3" ht="28.8" x14ac:dyDescent="0.3">
      <c r="A40" s="23" t="s">
        <v>130</v>
      </c>
      <c r="B40" s="1" t="s">
        <v>131</v>
      </c>
      <c r="C40" s="1" t="s">
        <v>132</v>
      </c>
    </row>
    <row r="41" spans="1:3" x14ac:dyDescent="0.3">
      <c r="A41" s="23" t="s">
        <v>133</v>
      </c>
      <c r="B41" s="1" t="s">
        <v>134</v>
      </c>
      <c r="C41" s="1" t="s">
        <v>135</v>
      </c>
    </row>
    <row r="42" spans="1:3" x14ac:dyDescent="0.3">
      <c r="A42" s="23" t="s">
        <v>136</v>
      </c>
      <c r="B42" s="1" t="s">
        <v>137</v>
      </c>
      <c r="C42" s="1" t="s">
        <v>138</v>
      </c>
    </row>
    <row r="43" spans="1:3" ht="28.8" x14ac:dyDescent="0.3">
      <c r="A43" s="23" t="s">
        <v>139</v>
      </c>
      <c r="B43" s="1" t="s">
        <v>140</v>
      </c>
      <c r="C43" s="1" t="s">
        <v>141</v>
      </c>
    </row>
    <row r="44" spans="1:3" x14ac:dyDescent="0.3">
      <c r="A44" s="23" t="s">
        <v>142</v>
      </c>
      <c r="B44" s="1" t="s">
        <v>143</v>
      </c>
      <c r="C44" s="1" t="s">
        <v>144</v>
      </c>
    </row>
    <row r="45" spans="1:3" ht="28.8" x14ac:dyDescent="0.3">
      <c r="A45" s="23" t="s">
        <v>145</v>
      </c>
      <c r="B45" s="1" t="s">
        <v>146</v>
      </c>
      <c r="C45" s="1" t="s">
        <v>147</v>
      </c>
    </row>
  </sheetData>
  <sheetProtection algorithmName="SHA-512" hashValue="MuCK2KFkOuOoSFadYFDsrNcCiBES3GHoNLYkgoOp3KPQRp3jGCidqvdQ6/VBxirdE+Ft5v7PTuhJxMXuaP0cgQ==" saltValue="t4GHc05kXnvKb1AHFFAzjg==" spinCount="100000" sheet="1" objects="1" scenarios="1" formatCells="0" formatColumns="0" formatRows="0" insertColumns="0" insertRows="0" sort="0" autoFilter="0" pivotTables="0"/>
  <mergeCells count="1">
    <mergeCell ref="A2:D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7"/>
  <sheetViews>
    <sheetView workbookViewId="0">
      <selection activeCell="I2" sqref="I2"/>
    </sheetView>
  </sheetViews>
  <sheetFormatPr baseColWidth="10" defaultColWidth="8.88671875" defaultRowHeight="14.4" x14ac:dyDescent="0.3"/>
  <cols>
    <col min="1" max="1" width="38.77734375" style="2" customWidth="1"/>
    <col min="2" max="2" width="2" style="2" customWidth="1"/>
    <col min="3" max="3" width="16.33203125" style="2" customWidth="1"/>
    <col min="4" max="4" width="2" style="2" customWidth="1"/>
    <col min="5" max="5" width="14.6640625" style="2" customWidth="1"/>
    <col min="6" max="6" width="1.88671875" style="2" customWidth="1"/>
    <col min="7" max="7" width="18" style="2" customWidth="1"/>
    <col min="8" max="8" width="1.5546875" style="2" customWidth="1"/>
    <col min="9" max="9" width="38.77734375" style="2" customWidth="1"/>
    <col min="10" max="10" width="2.44140625" style="2" customWidth="1"/>
    <col min="11" max="11" width="16.33203125" style="2" customWidth="1"/>
    <col min="12" max="16384" width="8.88671875" style="2"/>
  </cols>
  <sheetData>
    <row r="1" spans="1:11" x14ac:dyDescent="0.3">
      <c r="A1" s="45" t="s">
        <v>148</v>
      </c>
      <c r="B1" s="46"/>
      <c r="C1" s="46"/>
      <c r="D1" s="47"/>
      <c r="E1" s="47"/>
      <c r="F1" s="47"/>
      <c r="G1" s="47"/>
      <c r="H1" s="47"/>
      <c r="I1" s="47"/>
      <c r="J1" s="47"/>
      <c r="K1" s="47"/>
    </row>
    <row r="2" spans="1:11" x14ac:dyDescent="0.3">
      <c r="A2" s="47"/>
      <c r="B2" s="47"/>
      <c r="C2" s="47"/>
      <c r="D2" s="47"/>
      <c r="E2" s="47"/>
      <c r="F2" s="47"/>
      <c r="G2" s="47"/>
      <c r="H2" s="47"/>
      <c r="I2" s="47"/>
      <c r="J2" s="47"/>
      <c r="K2" s="47"/>
    </row>
    <row r="3" spans="1:11" x14ac:dyDescent="0.3">
      <c r="A3" s="45" t="s">
        <v>149</v>
      </c>
      <c r="B3" s="47"/>
      <c r="C3" s="45" t="s">
        <v>150</v>
      </c>
      <c r="D3" s="47"/>
      <c r="E3" s="45" t="s">
        <v>151</v>
      </c>
      <c r="F3" s="47"/>
      <c r="G3" s="45" t="s">
        <v>94</v>
      </c>
      <c r="H3" s="47"/>
      <c r="I3" s="45" t="s">
        <v>152</v>
      </c>
      <c r="J3" s="47"/>
      <c r="K3" s="45" t="s">
        <v>153</v>
      </c>
    </row>
    <row r="4" spans="1:11" x14ac:dyDescent="0.3">
      <c r="A4" s="47" t="s">
        <v>46</v>
      </c>
      <c r="B4" s="47"/>
      <c r="C4" s="47" t="s">
        <v>55</v>
      </c>
      <c r="D4" s="47"/>
      <c r="E4" s="47" t="s">
        <v>154</v>
      </c>
      <c r="F4" s="47"/>
      <c r="G4" s="47" t="s">
        <v>155</v>
      </c>
      <c r="H4" s="47"/>
      <c r="I4" s="47" t="s">
        <v>46</v>
      </c>
      <c r="J4" s="47"/>
      <c r="K4" s="47" t="s">
        <v>156</v>
      </c>
    </row>
    <row r="5" spans="1:11" x14ac:dyDescent="0.3">
      <c r="A5" s="47" t="s">
        <v>49</v>
      </c>
      <c r="B5" s="47"/>
      <c r="C5" s="47" t="s">
        <v>58</v>
      </c>
      <c r="D5" s="47"/>
      <c r="E5" s="47" t="s">
        <v>157</v>
      </c>
      <c r="F5" s="47"/>
      <c r="G5" s="47" t="s">
        <v>158</v>
      </c>
      <c r="H5" s="47"/>
      <c r="I5" s="47" t="s">
        <v>155</v>
      </c>
      <c r="J5" s="47"/>
      <c r="K5" s="47" t="s">
        <v>159</v>
      </c>
    </row>
    <row r="6" spans="1:11" x14ac:dyDescent="0.3">
      <c r="A6" s="47"/>
      <c r="B6" s="47"/>
      <c r="C6" s="47"/>
      <c r="D6" s="47"/>
      <c r="E6" s="47" t="s">
        <v>160</v>
      </c>
      <c r="F6" s="47"/>
      <c r="G6" s="47" t="s">
        <v>161</v>
      </c>
      <c r="H6" s="47"/>
      <c r="I6" s="47" t="s">
        <v>158</v>
      </c>
      <c r="J6" s="47"/>
      <c r="K6" s="47" t="s">
        <v>162</v>
      </c>
    </row>
    <row r="7" spans="1:11" x14ac:dyDescent="0.3">
      <c r="A7" s="47"/>
      <c r="B7" s="47"/>
      <c r="C7" s="47"/>
      <c r="D7" s="47"/>
      <c r="E7" s="47" t="s">
        <v>163</v>
      </c>
      <c r="F7" s="47"/>
      <c r="G7" s="47" t="s">
        <v>164</v>
      </c>
      <c r="H7" s="47"/>
      <c r="I7" s="47" t="s">
        <v>161</v>
      </c>
      <c r="J7" s="47"/>
      <c r="K7" s="47" t="s">
        <v>165</v>
      </c>
    </row>
    <row r="8" spans="1:11" x14ac:dyDescent="0.3">
      <c r="A8" s="47"/>
      <c r="B8" s="47"/>
      <c r="C8" s="47"/>
      <c r="D8" s="47"/>
      <c r="E8" s="47" t="s">
        <v>166</v>
      </c>
      <c r="F8" s="47"/>
      <c r="G8" s="47" t="s">
        <v>156</v>
      </c>
      <c r="H8" s="47"/>
      <c r="I8" s="47" t="s">
        <v>164</v>
      </c>
      <c r="J8" s="47"/>
      <c r="K8" s="47" t="s">
        <v>167</v>
      </c>
    </row>
    <row r="9" spans="1:11" x14ac:dyDescent="0.3">
      <c r="A9" s="47"/>
      <c r="B9" s="47"/>
      <c r="C9" s="47"/>
      <c r="D9" s="47"/>
      <c r="E9" s="47"/>
      <c r="F9" s="47"/>
      <c r="G9" s="47" t="s">
        <v>159</v>
      </c>
      <c r="H9" s="47"/>
      <c r="I9" s="47"/>
      <c r="J9" s="47"/>
      <c r="K9" s="47" t="s">
        <v>168</v>
      </c>
    </row>
    <row r="10" spans="1:11" x14ac:dyDescent="0.3">
      <c r="A10" s="47"/>
      <c r="B10" s="47"/>
      <c r="C10" s="47"/>
      <c r="D10" s="47"/>
      <c r="E10" s="47"/>
      <c r="F10" s="47"/>
      <c r="G10" s="47" t="s">
        <v>162</v>
      </c>
      <c r="H10" s="47"/>
      <c r="I10" s="47"/>
      <c r="J10" s="47"/>
      <c r="K10" s="47" t="s">
        <v>169</v>
      </c>
    </row>
    <row r="11" spans="1:11" x14ac:dyDescent="0.3">
      <c r="A11" s="47"/>
      <c r="B11" s="47"/>
      <c r="C11" s="47"/>
      <c r="D11" s="47"/>
      <c r="E11" s="47"/>
      <c r="F11" s="47"/>
      <c r="G11" s="47" t="s">
        <v>165</v>
      </c>
      <c r="H11" s="47"/>
      <c r="I11" s="47"/>
      <c r="J11" s="47"/>
      <c r="K11" s="47" t="s">
        <v>170</v>
      </c>
    </row>
    <row r="12" spans="1:11" x14ac:dyDescent="0.3">
      <c r="A12" s="47"/>
      <c r="B12" s="47"/>
      <c r="C12" s="47"/>
      <c r="D12" s="47"/>
      <c r="E12" s="47"/>
      <c r="F12" s="47"/>
      <c r="G12" s="47" t="s">
        <v>167</v>
      </c>
      <c r="H12" s="47"/>
      <c r="I12" s="47"/>
      <c r="J12" s="47"/>
      <c r="K12" s="47" t="s">
        <v>171</v>
      </c>
    </row>
    <row r="13" spans="1:11" x14ac:dyDescent="0.3">
      <c r="A13" s="47"/>
      <c r="B13" s="47"/>
      <c r="C13" s="47"/>
      <c r="D13" s="47"/>
      <c r="E13" s="47"/>
      <c r="F13" s="47"/>
      <c r="G13" s="47" t="s">
        <v>168</v>
      </c>
      <c r="H13" s="47"/>
      <c r="I13" s="47"/>
      <c r="J13" s="47"/>
      <c r="K13" s="47" t="s">
        <v>172</v>
      </c>
    </row>
    <row r="14" spans="1:11" x14ac:dyDescent="0.3">
      <c r="A14" s="47"/>
      <c r="B14" s="47"/>
      <c r="C14" s="47"/>
      <c r="D14" s="47"/>
      <c r="E14" s="47"/>
      <c r="F14" s="47"/>
      <c r="G14" s="47" t="s">
        <v>169</v>
      </c>
      <c r="H14" s="47"/>
      <c r="I14" s="47"/>
      <c r="J14" s="47"/>
      <c r="K14" s="47" t="s">
        <v>173</v>
      </c>
    </row>
    <row r="15" spans="1:11" x14ac:dyDescent="0.3">
      <c r="A15" s="47"/>
      <c r="B15" s="47"/>
      <c r="C15" s="47"/>
      <c r="D15" s="47"/>
      <c r="E15" s="47"/>
      <c r="F15" s="47"/>
      <c r="G15" s="47" t="s">
        <v>170</v>
      </c>
      <c r="H15" s="47"/>
      <c r="I15" s="47"/>
      <c r="J15" s="47"/>
      <c r="K15" s="47"/>
    </row>
    <row r="16" spans="1:11" x14ac:dyDescent="0.3">
      <c r="A16" s="47"/>
      <c r="B16" s="47"/>
      <c r="C16" s="47"/>
      <c r="D16" s="47"/>
      <c r="E16" s="47"/>
      <c r="F16" s="47"/>
      <c r="G16" s="47" t="s">
        <v>171</v>
      </c>
      <c r="H16" s="47"/>
      <c r="I16" s="47"/>
      <c r="J16" s="47"/>
      <c r="K16" s="47"/>
    </row>
    <row r="17" spans="1:11" x14ac:dyDescent="0.3">
      <c r="A17" s="47"/>
      <c r="B17" s="47"/>
      <c r="C17" s="47"/>
      <c r="D17" s="47"/>
      <c r="E17" s="47"/>
      <c r="F17" s="47"/>
      <c r="G17" s="47" t="s">
        <v>172</v>
      </c>
      <c r="H17" s="47"/>
      <c r="I17" s="47"/>
      <c r="J17" s="47"/>
      <c r="K17" s="47"/>
    </row>
    <row r="18" spans="1:11" x14ac:dyDescent="0.3">
      <c r="A18" s="47"/>
      <c r="B18" s="47"/>
      <c r="C18" s="47"/>
      <c r="D18" s="47"/>
      <c r="E18" s="47"/>
      <c r="F18" s="47"/>
      <c r="G18" s="47" t="s">
        <v>173</v>
      </c>
      <c r="H18" s="47"/>
      <c r="I18" s="47"/>
      <c r="J18" s="47"/>
      <c r="K18" s="47"/>
    </row>
    <row r="19" spans="1:11" x14ac:dyDescent="0.3">
      <c r="A19" s="47"/>
      <c r="B19" s="47"/>
      <c r="C19" s="47"/>
      <c r="D19" s="47"/>
      <c r="E19" s="47"/>
      <c r="F19" s="47"/>
      <c r="G19" s="47"/>
      <c r="H19" s="47"/>
      <c r="I19" s="47"/>
      <c r="J19" s="47"/>
      <c r="K19" s="47"/>
    </row>
    <row r="20" spans="1:11" x14ac:dyDescent="0.3">
      <c r="A20" s="47"/>
      <c r="B20" s="47"/>
      <c r="C20" s="47"/>
      <c r="D20" s="47"/>
      <c r="E20" s="47"/>
      <c r="F20" s="47"/>
      <c r="G20" s="47"/>
      <c r="H20" s="47"/>
      <c r="I20" s="47"/>
      <c r="J20" s="47"/>
      <c r="K20" s="47"/>
    </row>
    <row r="21" spans="1:11" x14ac:dyDescent="0.3">
      <c r="A21" s="47"/>
      <c r="B21" s="47"/>
      <c r="C21" s="47"/>
      <c r="D21" s="47"/>
      <c r="E21" s="47"/>
      <c r="F21" s="47"/>
      <c r="G21" s="47"/>
      <c r="H21" s="47"/>
      <c r="I21" s="47"/>
      <c r="J21" s="47"/>
      <c r="K21" s="47"/>
    </row>
    <row r="22" spans="1:11" x14ac:dyDescent="0.3">
      <c r="A22" s="47"/>
      <c r="B22" s="47"/>
      <c r="C22" s="47"/>
      <c r="D22" s="47"/>
      <c r="E22" s="47"/>
      <c r="F22" s="47"/>
      <c r="G22" s="47"/>
      <c r="H22" s="47"/>
      <c r="I22" s="47"/>
      <c r="J22" s="47"/>
      <c r="K22" s="47"/>
    </row>
    <row r="23" spans="1:11" x14ac:dyDescent="0.3">
      <c r="A23" s="47"/>
      <c r="B23" s="47"/>
      <c r="C23" s="47"/>
      <c r="D23" s="47"/>
      <c r="E23" s="47"/>
      <c r="F23" s="47"/>
      <c r="G23" s="47"/>
      <c r="H23" s="47"/>
      <c r="I23" s="47"/>
      <c r="J23" s="47"/>
      <c r="K23" s="47"/>
    </row>
    <row r="24" spans="1:11" x14ac:dyDescent="0.3">
      <c r="A24" s="47"/>
      <c r="B24" s="47"/>
      <c r="C24" s="47"/>
      <c r="D24" s="47"/>
      <c r="E24" s="47"/>
      <c r="F24" s="47"/>
      <c r="G24" s="47"/>
      <c r="H24" s="47"/>
      <c r="I24" s="47"/>
      <c r="J24" s="47"/>
      <c r="K24" s="47"/>
    </row>
    <row r="25" spans="1:11" x14ac:dyDescent="0.3">
      <c r="A25" s="47"/>
      <c r="B25" s="47"/>
      <c r="C25" s="47"/>
      <c r="D25" s="47"/>
      <c r="E25" s="47"/>
      <c r="F25" s="47"/>
      <c r="G25" s="47"/>
      <c r="H25" s="47"/>
      <c r="I25" s="47"/>
      <c r="J25" s="47"/>
      <c r="K25" s="47"/>
    </row>
    <row r="26" spans="1:11" x14ac:dyDescent="0.3">
      <c r="A26" s="47"/>
      <c r="B26" s="47"/>
      <c r="C26" s="47"/>
      <c r="D26" s="47"/>
      <c r="E26" s="47"/>
      <c r="F26" s="47"/>
      <c r="G26" s="47"/>
      <c r="H26" s="47"/>
      <c r="I26" s="47"/>
      <c r="J26" s="47"/>
      <c r="K26" s="47"/>
    </row>
    <row r="27" spans="1:11" x14ac:dyDescent="0.3">
      <c r="A27" s="47"/>
      <c r="B27" s="47"/>
      <c r="C27" s="47"/>
      <c r="D27" s="47"/>
      <c r="E27" s="47"/>
      <c r="F27" s="47"/>
      <c r="G27" s="47"/>
      <c r="H27" s="47"/>
      <c r="I27" s="47"/>
      <c r="J27" s="47"/>
      <c r="K27" s="47"/>
    </row>
    <row r="28" spans="1:11" x14ac:dyDescent="0.3">
      <c r="A28" s="47"/>
      <c r="B28" s="47"/>
      <c r="C28" s="47"/>
      <c r="D28" s="47"/>
      <c r="E28" s="47"/>
      <c r="F28" s="47"/>
      <c r="G28" s="47"/>
      <c r="H28" s="47"/>
      <c r="I28" s="47"/>
      <c r="J28" s="47"/>
      <c r="K28" s="47"/>
    </row>
    <row r="29" spans="1:11" x14ac:dyDescent="0.3">
      <c r="A29" s="47"/>
      <c r="B29" s="47"/>
      <c r="C29" s="47"/>
      <c r="D29" s="47"/>
      <c r="E29" s="47"/>
      <c r="F29" s="47"/>
      <c r="G29" s="47"/>
      <c r="H29" s="47"/>
      <c r="I29" s="47"/>
      <c r="J29" s="47"/>
      <c r="K29" s="47"/>
    </row>
    <row r="30" spans="1:11" x14ac:dyDescent="0.3">
      <c r="A30" s="47"/>
      <c r="B30" s="47"/>
      <c r="C30" s="47"/>
      <c r="D30" s="47"/>
      <c r="E30" s="47"/>
      <c r="F30" s="47"/>
      <c r="G30" s="47"/>
      <c r="H30" s="47"/>
      <c r="I30" s="47"/>
      <c r="J30" s="47"/>
      <c r="K30" s="47"/>
    </row>
    <row r="31" spans="1:11" x14ac:dyDescent="0.3">
      <c r="A31" s="47"/>
      <c r="B31" s="47"/>
      <c r="C31" s="47"/>
      <c r="D31" s="47"/>
      <c r="E31" s="47"/>
      <c r="F31" s="47"/>
      <c r="G31" s="47"/>
      <c r="H31" s="47"/>
      <c r="I31" s="47"/>
      <c r="J31" s="47"/>
      <c r="K31" s="47"/>
    </row>
    <row r="32" spans="1:11" x14ac:dyDescent="0.3">
      <c r="A32" s="47"/>
      <c r="B32" s="47"/>
      <c r="C32" s="47"/>
      <c r="D32" s="47"/>
      <c r="E32" s="47"/>
      <c r="F32" s="47"/>
      <c r="G32" s="47"/>
      <c r="H32" s="47"/>
      <c r="I32" s="47"/>
      <c r="J32" s="47"/>
      <c r="K32" s="47"/>
    </row>
    <row r="33" spans="1:11" x14ac:dyDescent="0.3">
      <c r="A33" s="47"/>
      <c r="B33" s="47"/>
      <c r="C33" s="47"/>
      <c r="D33" s="47"/>
      <c r="E33" s="47"/>
      <c r="F33" s="47"/>
      <c r="G33" s="47"/>
      <c r="H33" s="47"/>
      <c r="I33" s="47"/>
      <c r="J33" s="47"/>
      <c r="K33" s="47"/>
    </row>
    <row r="34" spans="1:11" x14ac:dyDescent="0.3">
      <c r="A34" s="47"/>
      <c r="B34" s="47"/>
      <c r="C34" s="47"/>
      <c r="D34" s="47"/>
      <c r="E34" s="47"/>
      <c r="F34" s="47"/>
      <c r="G34" s="47"/>
      <c r="H34" s="47"/>
      <c r="I34" s="47"/>
      <c r="J34" s="47"/>
      <c r="K34" s="47"/>
    </row>
    <row r="35" spans="1:11" x14ac:dyDescent="0.3">
      <c r="A35" s="47"/>
      <c r="B35" s="47"/>
      <c r="C35" s="47"/>
      <c r="D35" s="47"/>
      <c r="E35" s="47"/>
      <c r="F35" s="47"/>
      <c r="G35" s="47"/>
      <c r="H35" s="47"/>
      <c r="I35" s="47"/>
      <c r="J35" s="47"/>
      <c r="K35" s="47"/>
    </row>
    <row r="36" spans="1:11" x14ac:dyDescent="0.3">
      <c r="A36" s="47"/>
      <c r="B36" s="47"/>
      <c r="C36" s="47"/>
      <c r="D36" s="47"/>
      <c r="E36" s="47"/>
      <c r="F36" s="47"/>
      <c r="G36" s="47"/>
      <c r="H36" s="47"/>
      <c r="I36" s="47"/>
      <c r="J36" s="47"/>
      <c r="K36" s="47"/>
    </row>
    <row r="37" spans="1:11" x14ac:dyDescent="0.3">
      <c r="A37" s="47"/>
      <c r="B37" s="47"/>
      <c r="C37" s="47"/>
      <c r="D37" s="47"/>
      <c r="E37" s="47"/>
      <c r="F37" s="47"/>
      <c r="G37" s="47"/>
      <c r="H37" s="47"/>
      <c r="I37" s="47"/>
      <c r="J37" s="47"/>
      <c r="K37" s="47"/>
    </row>
  </sheetData>
  <sheetProtection algorithmName="SHA-512" hashValue="uZyWk/mipL3br0jlVoarHe1vIRoY6yDMYSg4QOQe0LZmMkPWWaZk0kwKbDP6VHEV9aA9HqEMJaozsFH3U1JTAg==" saltValue="ezNXK/ZVZmOkLfBEaith3Q==" spinCount="100000" sheet="1" objects="1" scenarios="1" formatCells="0" formatColumns="0" formatRows="0" insertColumns="0" insertRows="0" sort="0" autoFilter="0" pivotTables="0"/>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001"/>
  <sheetViews>
    <sheetView workbookViewId="0">
      <selection activeCell="G2" sqref="G2"/>
    </sheetView>
  </sheetViews>
  <sheetFormatPr baseColWidth="10" defaultColWidth="8.88671875" defaultRowHeight="14.4" x14ac:dyDescent="0.3"/>
  <cols>
    <col min="1" max="1" width="16" style="2" customWidth="1"/>
    <col min="2" max="2" width="18" style="2" customWidth="1"/>
    <col min="3" max="3" width="20" style="2" customWidth="1"/>
    <col min="4" max="4" width="26" style="2" customWidth="1"/>
    <col min="5" max="5" width="16" style="2" customWidth="1"/>
    <col min="6" max="7" width="20" style="2" customWidth="1"/>
    <col min="8" max="8" width="14" style="2" customWidth="1"/>
    <col min="9" max="9" width="18" style="2" customWidth="1"/>
    <col min="10" max="16384" width="8.88671875" style="2"/>
  </cols>
  <sheetData>
    <row r="1" spans="1:9" ht="22.35" customHeight="1" x14ac:dyDescent="0.3">
      <c r="A1" s="48" t="s">
        <v>174</v>
      </c>
      <c r="B1" s="48" t="s">
        <v>175</v>
      </c>
      <c r="C1" s="48" t="s">
        <v>88</v>
      </c>
      <c r="D1" s="48" t="s">
        <v>97</v>
      </c>
      <c r="E1" s="48" t="s">
        <v>103</v>
      </c>
      <c r="F1" s="48" t="s">
        <v>100</v>
      </c>
      <c r="G1" s="48" t="s">
        <v>176</v>
      </c>
      <c r="H1" s="48" t="s">
        <v>106</v>
      </c>
      <c r="I1" s="48" t="s">
        <v>109</v>
      </c>
    </row>
    <row r="2" spans="1:9" x14ac:dyDescent="0.3">
      <c r="A2" s="49">
        <v>46023</v>
      </c>
      <c r="B2" s="50" t="s">
        <v>46</v>
      </c>
      <c r="C2" s="50" t="s">
        <v>155</v>
      </c>
      <c r="D2" s="50" t="s">
        <v>177</v>
      </c>
      <c r="E2" s="50" t="s">
        <v>157</v>
      </c>
      <c r="F2" s="50" t="s">
        <v>178</v>
      </c>
      <c r="G2" s="50" t="s">
        <v>55</v>
      </c>
      <c r="H2" s="51">
        <v>1489.45</v>
      </c>
      <c r="I2" s="50" t="s">
        <v>24</v>
      </c>
    </row>
    <row r="3" spans="1:9" x14ac:dyDescent="0.3">
      <c r="A3" s="49">
        <v>46023</v>
      </c>
      <c r="B3" s="50" t="s">
        <v>49</v>
      </c>
      <c r="C3" s="50" t="s">
        <v>165</v>
      </c>
      <c r="D3" s="50" t="s">
        <v>179</v>
      </c>
      <c r="E3" s="50" t="s">
        <v>157</v>
      </c>
      <c r="F3" s="50" t="s">
        <v>180</v>
      </c>
      <c r="G3" s="50" t="s">
        <v>55</v>
      </c>
      <c r="H3" s="51">
        <v>645.74</v>
      </c>
      <c r="I3" s="50" t="s">
        <v>24</v>
      </c>
    </row>
    <row r="4" spans="1:9" x14ac:dyDescent="0.3">
      <c r="A4" s="49">
        <v>46024</v>
      </c>
      <c r="B4" s="50" t="s">
        <v>46</v>
      </c>
      <c r="C4" s="50" t="s">
        <v>155</v>
      </c>
      <c r="D4" s="50" t="s">
        <v>177</v>
      </c>
      <c r="E4" s="50" t="s">
        <v>154</v>
      </c>
      <c r="F4" s="50" t="s">
        <v>178</v>
      </c>
      <c r="G4" s="50" t="s">
        <v>55</v>
      </c>
      <c r="H4" s="51">
        <v>2166.41</v>
      </c>
      <c r="I4" s="50" t="s">
        <v>24</v>
      </c>
    </row>
    <row r="5" spans="1:9" x14ac:dyDescent="0.3">
      <c r="A5" s="49">
        <v>46025</v>
      </c>
      <c r="B5" s="50" t="s">
        <v>46</v>
      </c>
      <c r="C5" s="50" t="s">
        <v>155</v>
      </c>
      <c r="D5" s="50" t="s">
        <v>177</v>
      </c>
      <c r="E5" s="50" t="s">
        <v>157</v>
      </c>
      <c r="F5" s="50" t="s">
        <v>178</v>
      </c>
      <c r="G5" s="50" t="s">
        <v>55</v>
      </c>
      <c r="H5" s="51">
        <v>1442.07</v>
      </c>
      <c r="I5" s="50" t="s">
        <v>24</v>
      </c>
    </row>
    <row r="6" spans="1:9" x14ac:dyDescent="0.3">
      <c r="A6" s="49">
        <v>46025</v>
      </c>
      <c r="B6" s="50" t="s">
        <v>49</v>
      </c>
      <c r="C6" s="50" t="s">
        <v>168</v>
      </c>
      <c r="D6" s="50" t="s">
        <v>181</v>
      </c>
      <c r="E6" s="50" t="s">
        <v>154</v>
      </c>
      <c r="F6" s="50" t="s">
        <v>168</v>
      </c>
      <c r="G6" s="50" t="s">
        <v>55</v>
      </c>
      <c r="H6" s="51">
        <v>82.99</v>
      </c>
      <c r="I6" s="50" t="s">
        <v>24</v>
      </c>
    </row>
    <row r="7" spans="1:9" x14ac:dyDescent="0.3">
      <c r="A7" s="49">
        <v>46026</v>
      </c>
      <c r="B7" s="50" t="s">
        <v>46</v>
      </c>
      <c r="C7" s="50" t="s">
        <v>155</v>
      </c>
      <c r="D7" s="50" t="s">
        <v>177</v>
      </c>
      <c r="E7" s="50" t="s">
        <v>160</v>
      </c>
      <c r="F7" s="50" t="s">
        <v>178</v>
      </c>
      <c r="G7" s="50" t="s">
        <v>55</v>
      </c>
      <c r="H7" s="51">
        <v>2108.1</v>
      </c>
      <c r="I7" s="50" t="s">
        <v>24</v>
      </c>
    </row>
    <row r="8" spans="1:9" x14ac:dyDescent="0.3">
      <c r="A8" s="49">
        <v>46026</v>
      </c>
      <c r="B8" s="50" t="s">
        <v>49</v>
      </c>
      <c r="C8" s="50" t="s">
        <v>165</v>
      </c>
      <c r="D8" s="50" t="s">
        <v>179</v>
      </c>
      <c r="E8" s="50" t="s">
        <v>157</v>
      </c>
      <c r="F8" s="50" t="s">
        <v>180</v>
      </c>
      <c r="G8" s="50" t="s">
        <v>58</v>
      </c>
      <c r="H8" s="51">
        <v>616.66</v>
      </c>
      <c r="I8" s="50" t="s">
        <v>24</v>
      </c>
    </row>
    <row r="9" spans="1:9" x14ac:dyDescent="0.3">
      <c r="A9" s="49">
        <v>46026</v>
      </c>
      <c r="B9" s="50" t="s">
        <v>49</v>
      </c>
      <c r="C9" s="50" t="s">
        <v>170</v>
      </c>
      <c r="D9" s="50" t="s">
        <v>182</v>
      </c>
      <c r="E9" s="50" t="s">
        <v>157</v>
      </c>
      <c r="F9" s="50" t="s">
        <v>183</v>
      </c>
      <c r="G9" s="50" t="s">
        <v>55</v>
      </c>
      <c r="H9" s="51">
        <v>373.44</v>
      </c>
      <c r="I9" s="50" t="s">
        <v>24</v>
      </c>
    </row>
    <row r="10" spans="1:9" x14ac:dyDescent="0.3">
      <c r="A10" s="49">
        <v>46027</v>
      </c>
      <c r="B10" s="50" t="s">
        <v>46</v>
      </c>
      <c r="C10" s="50" t="s">
        <v>155</v>
      </c>
      <c r="D10" s="50" t="s">
        <v>177</v>
      </c>
      <c r="E10" s="50" t="s">
        <v>163</v>
      </c>
      <c r="F10" s="50" t="s">
        <v>178</v>
      </c>
      <c r="G10" s="50" t="s">
        <v>55</v>
      </c>
      <c r="H10" s="51">
        <v>2191.58</v>
      </c>
      <c r="I10" s="50" t="s">
        <v>24</v>
      </c>
    </row>
    <row r="11" spans="1:9" ht="28.8" x14ac:dyDescent="0.3">
      <c r="A11" s="49">
        <v>46027</v>
      </c>
      <c r="B11" s="50" t="s">
        <v>49</v>
      </c>
      <c r="C11" s="50" t="s">
        <v>167</v>
      </c>
      <c r="D11" s="50" t="s">
        <v>184</v>
      </c>
      <c r="E11" s="50" t="s">
        <v>160</v>
      </c>
      <c r="F11" s="50" t="s">
        <v>185</v>
      </c>
      <c r="G11" s="50" t="s">
        <v>55</v>
      </c>
      <c r="H11" s="51">
        <v>101.29</v>
      </c>
      <c r="I11" s="50" t="s">
        <v>24</v>
      </c>
    </row>
    <row r="12" spans="1:9" x14ac:dyDescent="0.3">
      <c r="A12" s="49">
        <v>46027</v>
      </c>
      <c r="B12" s="50" t="s">
        <v>49</v>
      </c>
      <c r="C12" s="50" t="s">
        <v>156</v>
      </c>
      <c r="D12" s="50" t="s">
        <v>186</v>
      </c>
      <c r="E12" s="50" t="s">
        <v>157</v>
      </c>
      <c r="F12" s="50" t="s">
        <v>187</v>
      </c>
      <c r="G12" s="50" t="s">
        <v>55</v>
      </c>
      <c r="H12" s="51">
        <v>2200</v>
      </c>
      <c r="I12" s="50" t="s">
        <v>24</v>
      </c>
    </row>
    <row r="13" spans="1:9" x14ac:dyDescent="0.3">
      <c r="A13" s="49">
        <v>46028</v>
      </c>
      <c r="B13" s="50" t="s">
        <v>46</v>
      </c>
      <c r="C13" s="50" t="s">
        <v>155</v>
      </c>
      <c r="D13" s="50" t="s">
        <v>177</v>
      </c>
      <c r="E13" s="50" t="s">
        <v>160</v>
      </c>
      <c r="F13" s="50" t="s">
        <v>178</v>
      </c>
      <c r="G13" s="50" t="s">
        <v>55</v>
      </c>
      <c r="H13" s="51">
        <v>1965.39</v>
      </c>
      <c r="I13" s="50" t="s">
        <v>24</v>
      </c>
    </row>
    <row r="14" spans="1:9" x14ac:dyDescent="0.3">
      <c r="A14" s="49">
        <v>46029</v>
      </c>
      <c r="B14" s="50" t="s">
        <v>46</v>
      </c>
      <c r="C14" s="50" t="s">
        <v>155</v>
      </c>
      <c r="D14" s="50" t="s">
        <v>177</v>
      </c>
      <c r="E14" s="50" t="s">
        <v>157</v>
      </c>
      <c r="F14" s="50" t="s">
        <v>178</v>
      </c>
      <c r="G14" s="50" t="s">
        <v>55</v>
      </c>
      <c r="H14" s="51">
        <v>1363.79</v>
      </c>
      <c r="I14" s="50" t="s">
        <v>24</v>
      </c>
    </row>
    <row r="15" spans="1:9" x14ac:dyDescent="0.3">
      <c r="A15" s="49">
        <v>46029</v>
      </c>
      <c r="B15" s="50" t="s">
        <v>49</v>
      </c>
      <c r="C15" s="50" t="s">
        <v>165</v>
      </c>
      <c r="D15" s="50" t="s">
        <v>179</v>
      </c>
      <c r="E15" s="50" t="s">
        <v>157</v>
      </c>
      <c r="F15" s="50" t="s">
        <v>180</v>
      </c>
      <c r="G15" s="50" t="s">
        <v>55</v>
      </c>
      <c r="H15" s="51">
        <v>691.19</v>
      </c>
      <c r="I15" s="50" t="s">
        <v>24</v>
      </c>
    </row>
    <row r="16" spans="1:9" x14ac:dyDescent="0.3">
      <c r="A16" s="49">
        <v>46029</v>
      </c>
      <c r="B16" s="50" t="s">
        <v>49</v>
      </c>
      <c r="C16" s="50" t="s">
        <v>168</v>
      </c>
      <c r="D16" s="50" t="s">
        <v>181</v>
      </c>
      <c r="E16" s="50" t="s">
        <v>154</v>
      </c>
      <c r="F16" s="50" t="s">
        <v>168</v>
      </c>
      <c r="G16" s="50" t="s">
        <v>55</v>
      </c>
      <c r="H16" s="51">
        <v>70.650000000000006</v>
      </c>
      <c r="I16" s="50" t="s">
        <v>24</v>
      </c>
    </row>
    <row r="17" spans="1:9" x14ac:dyDescent="0.3">
      <c r="A17" s="49">
        <v>46030</v>
      </c>
      <c r="B17" s="50" t="s">
        <v>46</v>
      </c>
      <c r="C17" s="50" t="s">
        <v>155</v>
      </c>
      <c r="D17" s="50" t="s">
        <v>177</v>
      </c>
      <c r="E17" s="50" t="s">
        <v>160</v>
      </c>
      <c r="F17" s="50" t="s">
        <v>178</v>
      </c>
      <c r="G17" s="50" t="s">
        <v>55</v>
      </c>
      <c r="H17" s="51">
        <v>1371.16</v>
      </c>
      <c r="I17" s="50" t="s">
        <v>24</v>
      </c>
    </row>
    <row r="18" spans="1:9" x14ac:dyDescent="0.3">
      <c r="A18" s="49">
        <v>46031</v>
      </c>
      <c r="B18" s="50" t="s">
        <v>46</v>
      </c>
      <c r="C18" s="50" t="s">
        <v>155</v>
      </c>
      <c r="D18" s="50" t="s">
        <v>177</v>
      </c>
      <c r="E18" s="50" t="s">
        <v>157</v>
      </c>
      <c r="F18" s="50" t="s">
        <v>178</v>
      </c>
      <c r="G18" s="50" t="s">
        <v>55</v>
      </c>
      <c r="H18" s="51">
        <v>1549.88</v>
      </c>
      <c r="I18" s="50" t="s">
        <v>24</v>
      </c>
    </row>
    <row r="19" spans="1:9" x14ac:dyDescent="0.3">
      <c r="A19" s="49">
        <v>46032</v>
      </c>
      <c r="B19" s="50" t="s">
        <v>46</v>
      </c>
      <c r="C19" s="50" t="s">
        <v>155</v>
      </c>
      <c r="D19" s="50" t="s">
        <v>177</v>
      </c>
      <c r="E19" s="50" t="s">
        <v>160</v>
      </c>
      <c r="F19" s="50" t="s">
        <v>178</v>
      </c>
      <c r="G19" s="50" t="s">
        <v>55</v>
      </c>
      <c r="H19" s="51">
        <v>1865.75</v>
      </c>
      <c r="I19" s="50" t="s">
        <v>24</v>
      </c>
    </row>
    <row r="20" spans="1:9" x14ac:dyDescent="0.3">
      <c r="A20" s="49">
        <v>46032</v>
      </c>
      <c r="B20" s="50" t="s">
        <v>49</v>
      </c>
      <c r="C20" s="50" t="s">
        <v>165</v>
      </c>
      <c r="D20" s="50" t="s">
        <v>179</v>
      </c>
      <c r="E20" s="50" t="s">
        <v>157</v>
      </c>
      <c r="F20" s="50" t="s">
        <v>180</v>
      </c>
      <c r="G20" s="50" t="s">
        <v>55</v>
      </c>
      <c r="H20" s="51">
        <v>662.44</v>
      </c>
      <c r="I20" s="50" t="s">
        <v>24</v>
      </c>
    </row>
    <row r="21" spans="1:9" x14ac:dyDescent="0.3">
      <c r="A21" s="49">
        <v>46032</v>
      </c>
      <c r="B21" s="50" t="s">
        <v>49</v>
      </c>
      <c r="C21" s="50" t="s">
        <v>168</v>
      </c>
      <c r="D21" s="50" t="s">
        <v>181</v>
      </c>
      <c r="E21" s="50" t="s">
        <v>154</v>
      </c>
      <c r="F21" s="50" t="s">
        <v>168</v>
      </c>
      <c r="G21" s="50" t="s">
        <v>55</v>
      </c>
      <c r="H21" s="51">
        <v>47.44</v>
      </c>
      <c r="I21" s="50" t="s">
        <v>24</v>
      </c>
    </row>
    <row r="22" spans="1:9" x14ac:dyDescent="0.3">
      <c r="A22" s="49">
        <v>46033</v>
      </c>
      <c r="B22" s="50" t="s">
        <v>46</v>
      </c>
      <c r="C22" s="50" t="s">
        <v>155</v>
      </c>
      <c r="D22" s="50" t="s">
        <v>177</v>
      </c>
      <c r="E22" s="50" t="s">
        <v>154</v>
      </c>
      <c r="F22" s="50" t="s">
        <v>178</v>
      </c>
      <c r="G22" s="50" t="s">
        <v>55</v>
      </c>
      <c r="H22" s="51">
        <v>1205.8499999999999</v>
      </c>
      <c r="I22" s="50" t="s">
        <v>24</v>
      </c>
    </row>
    <row r="23" spans="1:9" x14ac:dyDescent="0.3">
      <c r="A23" s="49">
        <v>46033</v>
      </c>
      <c r="B23" s="50" t="s">
        <v>49</v>
      </c>
      <c r="C23" s="50" t="s">
        <v>170</v>
      </c>
      <c r="D23" s="50" t="s">
        <v>182</v>
      </c>
      <c r="E23" s="50" t="s">
        <v>157</v>
      </c>
      <c r="F23" s="50" t="s">
        <v>183</v>
      </c>
      <c r="G23" s="50" t="s">
        <v>55</v>
      </c>
      <c r="H23" s="51">
        <v>356.66</v>
      </c>
      <c r="I23" s="50" t="s">
        <v>24</v>
      </c>
    </row>
    <row r="24" spans="1:9" x14ac:dyDescent="0.3">
      <c r="A24" s="49">
        <v>46034</v>
      </c>
      <c r="B24" s="50" t="s">
        <v>46</v>
      </c>
      <c r="C24" s="50" t="s">
        <v>155</v>
      </c>
      <c r="D24" s="50" t="s">
        <v>177</v>
      </c>
      <c r="E24" s="50" t="s">
        <v>160</v>
      </c>
      <c r="F24" s="50" t="s">
        <v>178</v>
      </c>
      <c r="G24" s="50" t="s">
        <v>55</v>
      </c>
      <c r="H24" s="51">
        <v>1554.69</v>
      </c>
      <c r="I24" s="50" t="s">
        <v>24</v>
      </c>
    </row>
    <row r="25" spans="1:9" ht="28.8" x14ac:dyDescent="0.3">
      <c r="A25" s="49">
        <v>46034</v>
      </c>
      <c r="B25" s="50" t="s">
        <v>49</v>
      </c>
      <c r="C25" s="50" t="s">
        <v>167</v>
      </c>
      <c r="D25" s="50" t="s">
        <v>184</v>
      </c>
      <c r="E25" s="50" t="s">
        <v>160</v>
      </c>
      <c r="F25" s="50" t="s">
        <v>185</v>
      </c>
      <c r="G25" s="50" t="s">
        <v>55</v>
      </c>
      <c r="H25" s="51">
        <v>164.16</v>
      </c>
      <c r="I25" s="50" t="s">
        <v>24</v>
      </c>
    </row>
    <row r="26" spans="1:9" x14ac:dyDescent="0.3">
      <c r="A26" s="49">
        <v>46035</v>
      </c>
      <c r="B26" s="50" t="s">
        <v>46</v>
      </c>
      <c r="C26" s="50" t="s">
        <v>155</v>
      </c>
      <c r="D26" s="50" t="s">
        <v>177</v>
      </c>
      <c r="E26" s="50" t="s">
        <v>160</v>
      </c>
      <c r="F26" s="50" t="s">
        <v>178</v>
      </c>
      <c r="G26" s="50" t="s">
        <v>55</v>
      </c>
      <c r="H26" s="51">
        <v>1543.59</v>
      </c>
      <c r="I26" s="50" t="s">
        <v>24</v>
      </c>
    </row>
    <row r="27" spans="1:9" x14ac:dyDescent="0.3">
      <c r="A27" s="49">
        <v>46035</v>
      </c>
      <c r="B27" s="50" t="s">
        <v>49</v>
      </c>
      <c r="C27" s="50" t="s">
        <v>165</v>
      </c>
      <c r="D27" s="50" t="s">
        <v>179</v>
      </c>
      <c r="E27" s="50" t="s">
        <v>157</v>
      </c>
      <c r="F27" s="50" t="s">
        <v>180</v>
      </c>
      <c r="G27" s="50" t="s">
        <v>58</v>
      </c>
      <c r="H27" s="51">
        <v>687.65</v>
      </c>
      <c r="I27" s="50" t="s">
        <v>24</v>
      </c>
    </row>
    <row r="28" spans="1:9" x14ac:dyDescent="0.3">
      <c r="A28" s="49">
        <v>46036</v>
      </c>
      <c r="B28" s="50" t="s">
        <v>46</v>
      </c>
      <c r="C28" s="50" t="s">
        <v>155</v>
      </c>
      <c r="D28" s="50" t="s">
        <v>177</v>
      </c>
      <c r="E28" s="50" t="s">
        <v>154</v>
      </c>
      <c r="F28" s="50" t="s">
        <v>178</v>
      </c>
      <c r="G28" s="50" t="s">
        <v>55</v>
      </c>
      <c r="H28" s="51">
        <v>1401.7</v>
      </c>
      <c r="I28" s="50" t="s">
        <v>24</v>
      </c>
    </row>
    <row r="29" spans="1:9" x14ac:dyDescent="0.3">
      <c r="A29" s="49">
        <v>46036</v>
      </c>
      <c r="B29" s="50" t="s">
        <v>49</v>
      </c>
      <c r="C29" s="50" t="s">
        <v>168</v>
      </c>
      <c r="D29" s="50" t="s">
        <v>181</v>
      </c>
      <c r="E29" s="50" t="s">
        <v>154</v>
      </c>
      <c r="F29" s="50" t="s">
        <v>168</v>
      </c>
      <c r="G29" s="50" t="s">
        <v>55</v>
      </c>
      <c r="H29" s="51">
        <v>70.5</v>
      </c>
      <c r="I29" s="50" t="s">
        <v>24</v>
      </c>
    </row>
    <row r="30" spans="1:9" x14ac:dyDescent="0.3">
      <c r="A30" s="49">
        <v>46037</v>
      </c>
      <c r="B30" s="50" t="s">
        <v>46</v>
      </c>
      <c r="C30" s="50" t="s">
        <v>155</v>
      </c>
      <c r="D30" s="50" t="s">
        <v>177</v>
      </c>
      <c r="E30" s="50" t="s">
        <v>157</v>
      </c>
      <c r="F30" s="50" t="s">
        <v>178</v>
      </c>
      <c r="G30" s="50" t="s">
        <v>55</v>
      </c>
      <c r="H30" s="51">
        <v>1876.13</v>
      </c>
      <c r="I30" s="50" t="s">
        <v>24</v>
      </c>
    </row>
    <row r="31" spans="1:9" x14ac:dyDescent="0.3">
      <c r="A31" s="49">
        <v>46037</v>
      </c>
      <c r="B31" s="50" t="s">
        <v>49</v>
      </c>
      <c r="C31" s="50" t="s">
        <v>159</v>
      </c>
      <c r="D31" s="50" t="s">
        <v>188</v>
      </c>
      <c r="E31" s="50" t="s">
        <v>157</v>
      </c>
      <c r="F31" s="50" t="s">
        <v>159</v>
      </c>
      <c r="G31" s="50" t="s">
        <v>55</v>
      </c>
      <c r="H31" s="51">
        <v>3800</v>
      </c>
      <c r="I31" s="50" t="s">
        <v>24</v>
      </c>
    </row>
    <row r="32" spans="1:9" x14ac:dyDescent="0.3">
      <c r="A32" s="49">
        <v>46038</v>
      </c>
      <c r="B32" s="50" t="s">
        <v>46</v>
      </c>
      <c r="C32" s="50" t="s">
        <v>155</v>
      </c>
      <c r="D32" s="50" t="s">
        <v>177</v>
      </c>
      <c r="E32" s="50" t="s">
        <v>157</v>
      </c>
      <c r="F32" s="50" t="s">
        <v>178</v>
      </c>
      <c r="G32" s="50" t="s">
        <v>55</v>
      </c>
      <c r="H32" s="51">
        <v>1730.4</v>
      </c>
      <c r="I32" s="50" t="s">
        <v>24</v>
      </c>
    </row>
    <row r="33" spans="1:9" x14ac:dyDescent="0.3">
      <c r="A33" s="49">
        <v>46038</v>
      </c>
      <c r="B33" s="50" t="s">
        <v>49</v>
      </c>
      <c r="C33" s="50" t="s">
        <v>165</v>
      </c>
      <c r="D33" s="50" t="s">
        <v>179</v>
      </c>
      <c r="E33" s="50" t="s">
        <v>157</v>
      </c>
      <c r="F33" s="50" t="s">
        <v>180</v>
      </c>
      <c r="G33" s="50" t="s">
        <v>55</v>
      </c>
      <c r="H33" s="51">
        <v>519.27</v>
      </c>
      <c r="I33" s="50" t="s">
        <v>24</v>
      </c>
    </row>
    <row r="34" spans="1:9" x14ac:dyDescent="0.3">
      <c r="A34" s="49">
        <v>46039</v>
      </c>
      <c r="B34" s="50" t="s">
        <v>46</v>
      </c>
      <c r="C34" s="50" t="s">
        <v>155</v>
      </c>
      <c r="D34" s="50" t="s">
        <v>177</v>
      </c>
      <c r="E34" s="50" t="s">
        <v>163</v>
      </c>
      <c r="F34" s="50" t="s">
        <v>178</v>
      </c>
      <c r="G34" s="50" t="s">
        <v>55</v>
      </c>
      <c r="H34" s="51">
        <v>1305.17</v>
      </c>
      <c r="I34" s="50" t="s">
        <v>24</v>
      </c>
    </row>
    <row r="35" spans="1:9" x14ac:dyDescent="0.3">
      <c r="A35" s="49">
        <v>46039</v>
      </c>
      <c r="B35" s="50" t="s">
        <v>49</v>
      </c>
      <c r="C35" s="50" t="s">
        <v>168</v>
      </c>
      <c r="D35" s="50" t="s">
        <v>181</v>
      </c>
      <c r="E35" s="50" t="s">
        <v>154</v>
      </c>
      <c r="F35" s="50" t="s">
        <v>168</v>
      </c>
      <c r="G35" s="50" t="s">
        <v>55</v>
      </c>
      <c r="H35" s="51">
        <v>79.88</v>
      </c>
      <c r="I35" s="50" t="s">
        <v>24</v>
      </c>
    </row>
    <row r="36" spans="1:9" x14ac:dyDescent="0.3">
      <c r="A36" s="49">
        <v>46040</v>
      </c>
      <c r="B36" s="50" t="s">
        <v>46</v>
      </c>
      <c r="C36" s="50" t="s">
        <v>155</v>
      </c>
      <c r="D36" s="50" t="s">
        <v>177</v>
      </c>
      <c r="E36" s="50" t="s">
        <v>163</v>
      </c>
      <c r="F36" s="50" t="s">
        <v>178</v>
      </c>
      <c r="G36" s="50" t="s">
        <v>55</v>
      </c>
      <c r="H36" s="51">
        <v>1631.62</v>
      </c>
      <c r="I36" s="50" t="s">
        <v>24</v>
      </c>
    </row>
    <row r="37" spans="1:9" x14ac:dyDescent="0.3">
      <c r="A37" s="49">
        <v>46040</v>
      </c>
      <c r="B37" s="50" t="s">
        <v>49</v>
      </c>
      <c r="C37" s="50" t="s">
        <v>170</v>
      </c>
      <c r="D37" s="50" t="s">
        <v>182</v>
      </c>
      <c r="E37" s="50" t="s">
        <v>157</v>
      </c>
      <c r="F37" s="50" t="s">
        <v>183</v>
      </c>
      <c r="G37" s="50" t="s">
        <v>55</v>
      </c>
      <c r="H37" s="51">
        <v>275.18</v>
      </c>
      <c r="I37" s="50" t="s">
        <v>24</v>
      </c>
    </row>
    <row r="38" spans="1:9" x14ac:dyDescent="0.3">
      <c r="A38" s="49">
        <v>46041</v>
      </c>
      <c r="B38" s="50" t="s">
        <v>46</v>
      </c>
      <c r="C38" s="50" t="s">
        <v>155</v>
      </c>
      <c r="D38" s="50" t="s">
        <v>177</v>
      </c>
      <c r="E38" s="50" t="s">
        <v>154</v>
      </c>
      <c r="F38" s="50" t="s">
        <v>178</v>
      </c>
      <c r="G38" s="50" t="s">
        <v>55</v>
      </c>
      <c r="H38" s="51">
        <v>1801.95</v>
      </c>
      <c r="I38" s="50" t="s">
        <v>24</v>
      </c>
    </row>
    <row r="39" spans="1:9" x14ac:dyDescent="0.3">
      <c r="A39" s="49">
        <v>46041</v>
      </c>
      <c r="B39" s="50" t="s">
        <v>49</v>
      </c>
      <c r="C39" s="50" t="s">
        <v>165</v>
      </c>
      <c r="D39" s="50" t="s">
        <v>179</v>
      </c>
      <c r="E39" s="50" t="s">
        <v>157</v>
      </c>
      <c r="F39" s="50" t="s">
        <v>180</v>
      </c>
      <c r="G39" s="50" t="s">
        <v>55</v>
      </c>
      <c r="H39" s="51">
        <v>625.74</v>
      </c>
      <c r="I39" s="50" t="s">
        <v>24</v>
      </c>
    </row>
    <row r="40" spans="1:9" ht="28.8" x14ac:dyDescent="0.3">
      <c r="A40" s="49">
        <v>46041</v>
      </c>
      <c r="B40" s="50" t="s">
        <v>49</v>
      </c>
      <c r="C40" s="50" t="s">
        <v>167</v>
      </c>
      <c r="D40" s="50" t="s">
        <v>184</v>
      </c>
      <c r="E40" s="50" t="s">
        <v>160</v>
      </c>
      <c r="F40" s="50" t="s">
        <v>185</v>
      </c>
      <c r="G40" s="50" t="s">
        <v>55</v>
      </c>
      <c r="H40" s="51">
        <v>83.79</v>
      </c>
      <c r="I40" s="50" t="s">
        <v>24</v>
      </c>
    </row>
    <row r="41" spans="1:9" x14ac:dyDescent="0.3">
      <c r="A41" s="49">
        <v>46042</v>
      </c>
      <c r="B41" s="50" t="s">
        <v>46</v>
      </c>
      <c r="C41" s="50" t="s">
        <v>155</v>
      </c>
      <c r="D41" s="50" t="s">
        <v>177</v>
      </c>
      <c r="E41" s="50" t="s">
        <v>160</v>
      </c>
      <c r="F41" s="50" t="s">
        <v>178</v>
      </c>
      <c r="G41" s="50" t="s">
        <v>55</v>
      </c>
      <c r="H41" s="51">
        <v>1355.19</v>
      </c>
      <c r="I41" s="50" t="s">
        <v>24</v>
      </c>
    </row>
    <row r="42" spans="1:9" x14ac:dyDescent="0.3">
      <c r="A42" s="49">
        <v>46042</v>
      </c>
      <c r="B42" s="50" t="s">
        <v>49</v>
      </c>
      <c r="C42" s="50" t="s">
        <v>162</v>
      </c>
      <c r="D42" s="50" t="s">
        <v>189</v>
      </c>
      <c r="E42" s="50" t="s">
        <v>157</v>
      </c>
      <c r="F42" s="50" t="s">
        <v>162</v>
      </c>
      <c r="G42" s="50" t="s">
        <v>55</v>
      </c>
      <c r="H42" s="51">
        <v>1200</v>
      </c>
      <c r="I42" s="50" t="s">
        <v>24</v>
      </c>
    </row>
    <row r="43" spans="1:9" x14ac:dyDescent="0.3">
      <c r="A43" s="49">
        <v>46043</v>
      </c>
      <c r="B43" s="50" t="s">
        <v>46</v>
      </c>
      <c r="C43" s="50" t="s">
        <v>155</v>
      </c>
      <c r="D43" s="50" t="s">
        <v>177</v>
      </c>
      <c r="E43" s="50" t="s">
        <v>157</v>
      </c>
      <c r="F43" s="50" t="s">
        <v>178</v>
      </c>
      <c r="G43" s="50" t="s">
        <v>55</v>
      </c>
      <c r="H43" s="51">
        <v>1509.05</v>
      </c>
      <c r="I43" s="50" t="s">
        <v>24</v>
      </c>
    </row>
    <row r="44" spans="1:9" x14ac:dyDescent="0.3">
      <c r="A44" s="49">
        <v>46043</v>
      </c>
      <c r="B44" s="50" t="s">
        <v>49</v>
      </c>
      <c r="C44" s="50" t="s">
        <v>168</v>
      </c>
      <c r="D44" s="50" t="s">
        <v>181</v>
      </c>
      <c r="E44" s="50" t="s">
        <v>154</v>
      </c>
      <c r="F44" s="50" t="s">
        <v>168</v>
      </c>
      <c r="G44" s="50" t="s">
        <v>55</v>
      </c>
      <c r="H44" s="51">
        <v>97.63</v>
      </c>
      <c r="I44" s="50" t="s">
        <v>24</v>
      </c>
    </row>
    <row r="45" spans="1:9" x14ac:dyDescent="0.3">
      <c r="A45" s="49">
        <v>46044</v>
      </c>
      <c r="B45" s="50" t="s">
        <v>46</v>
      </c>
      <c r="C45" s="50" t="s">
        <v>155</v>
      </c>
      <c r="D45" s="50" t="s">
        <v>177</v>
      </c>
      <c r="E45" s="50" t="s">
        <v>154</v>
      </c>
      <c r="F45" s="50" t="s">
        <v>178</v>
      </c>
      <c r="G45" s="50" t="s">
        <v>55</v>
      </c>
      <c r="H45" s="51">
        <v>1564.88</v>
      </c>
      <c r="I45" s="50" t="s">
        <v>24</v>
      </c>
    </row>
    <row r="46" spans="1:9" x14ac:dyDescent="0.3">
      <c r="A46" s="49">
        <v>46044</v>
      </c>
      <c r="B46" s="50" t="s">
        <v>49</v>
      </c>
      <c r="C46" s="50" t="s">
        <v>165</v>
      </c>
      <c r="D46" s="50" t="s">
        <v>179</v>
      </c>
      <c r="E46" s="50" t="s">
        <v>157</v>
      </c>
      <c r="F46" s="50" t="s">
        <v>180</v>
      </c>
      <c r="G46" s="50" t="s">
        <v>55</v>
      </c>
      <c r="H46" s="51">
        <v>470.53</v>
      </c>
      <c r="I46" s="50" t="s">
        <v>24</v>
      </c>
    </row>
    <row r="47" spans="1:9" x14ac:dyDescent="0.3">
      <c r="A47" s="49">
        <v>46045</v>
      </c>
      <c r="B47" s="50" t="s">
        <v>46</v>
      </c>
      <c r="C47" s="50" t="s">
        <v>155</v>
      </c>
      <c r="D47" s="50" t="s">
        <v>177</v>
      </c>
      <c r="E47" s="50" t="s">
        <v>157</v>
      </c>
      <c r="F47" s="50" t="s">
        <v>178</v>
      </c>
      <c r="G47" s="50" t="s">
        <v>55</v>
      </c>
      <c r="H47" s="51">
        <v>1805.68</v>
      </c>
      <c r="I47" s="50" t="s">
        <v>24</v>
      </c>
    </row>
    <row r="48" spans="1:9" x14ac:dyDescent="0.3">
      <c r="A48" s="49">
        <v>46046</v>
      </c>
      <c r="B48" s="50" t="s">
        <v>46</v>
      </c>
      <c r="C48" s="50" t="s">
        <v>155</v>
      </c>
      <c r="D48" s="50" t="s">
        <v>177</v>
      </c>
      <c r="E48" s="50" t="s">
        <v>157</v>
      </c>
      <c r="F48" s="50" t="s">
        <v>178</v>
      </c>
      <c r="G48" s="50" t="s">
        <v>55</v>
      </c>
      <c r="H48" s="51">
        <v>1696.3</v>
      </c>
      <c r="I48" s="50" t="s">
        <v>24</v>
      </c>
    </row>
    <row r="49" spans="1:9" x14ac:dyDescent="0.3">
      <c r="A49" s="49">
        <v>46046</v>
      </c>
      <c r="B49" s="50" t="s">
        <v>49</v>
      </c>
      <c r="C49" s="50" t="s">
        <v>168</v>
      </c>
      <c r="D49" s="50" t="s">
        <v>181</v>
      </c>
      <c r="E49" s="50" t="s">
        <v>154</v>
      </c>
      <c r="F49" s="50" t="s">
        <v>168</v>
      </c>
      <c r="G49" s="50" t="s">
        <v>55</v>
      </c>
      <c r="H49" s="51">
        <v>42.17</v>
      </c>
      <c r="I49" s="50" t="s">
        <v>24</v>
      </c>
    </row>
    <row r="50" spans="1:9" x14ac:dyDescent="0.3">
      <c r="A50" s="49">
        <v>46047</v>
      </c>
      <c r="B50" s="50" t="s">
        <v>46</v>
      </c>
      <c r="C50" s="50" t="s">
        <v>155</v>
      </c>
      <c r="D50" s="50" t="s">
        <v>177</v>
      </c>
      <c r="E50" s="50" t="s">
        <v>160</v>
      </c>
      <c r="F50" s="50" t="s">
        <v>178</v>
      </c>
      <c r="G50" s="50" t="s">
        <v>55</v>
      </c>
      <c r="H50" s="51">
        <v>1450.2</v>
      </c>
      <c r="I50" s="50" t="s">
        <v>24</v>
      </c>
    </row>
    <row r="51" spans="1:9" x14ac:dyDescent="0.3">
      <c r="A51" s="49">
        <v>46047</v>
      </c>
      <c r="B51" s="50" t="s">
        <v>49</v>
      </c>
      <c r="C51" s="50" t="s">
        <v>165</v>
      </c>
      <c r="D51" s="50" t="s">
        <v>179</v>
      </c>
      <c r="E51" s="50" t="s">
        <v>157</v>
      </c>
      <c r="F51" s="50" t="s">
        <v>180</v>
      </c>
      <c r="G51" s="50" t="s">
        <v>55</v>
      </c>
      <c r="H51" s="51">
        <v>410.73</v>
      </c>
      <c r="I51" s="50" t="s">
        <v>24</v>
      </c>
    </row>
    <row r="52" spans="1:9" x14ac:dyDescent="0.3">
      <c r="A52" s="49">
        <v>46047</v>
      </c>
      <c r="B52" s="50" t="s">
        <v>49</v>
      </c>
      <c r="C52" s="50" t="s">
        <v>170</v>
      </c>
      <c r="D52" s="50" t="s">
        <v>182</v>
      </c>
      <c r="E52" s="50" t="s">
        <v>157</v>
      </c>
      <c r="F52" s="50" t="s">
        <v>183</v>
      </c>
      <c r="G52" s="50" t="s">
        <v>55</v>
      </c>
      <c r="H52" s="51">
        <v>305.55</v>
      </c>
      <c r="I52" s="50" t="s">
        <v>24</v>
      </c>
    </row>
    <row r="53" spans="1:9" x14ac:dyDescent="0.3">
      <c r="A53" s="49">
        <v>46047</v>
      </c>
      <c r="B53" s="50" t="s">
        <v>49</v>
      </c>
      <c r="C53" s="50" t="s">
        <v>169</v>
      </c>
      <c r="D53" s="50" t="s">
        <v>190</v>
      </c>
      <c r="E53" s="50" t="s">
        <v>157</v>
      </c>
      <c r="F53" s="50" t="s">
        <v>169</v>
      </c>
      <c r="G53" s="50" t="s">
        <v>55</v>
      </c>
      <c r="H53" s="51">
        <v>900</v>
      </c>
      <c r="I53" s="50" t="s">
        <v>24</v>
      </c>
    </row>
    <row r="54" spans="1:9" x14ac:dyDescent="0.3">
      <c r="A54" s="49">
        <v>46048</v>
      </c>
      <c r="B54" s="50" t="s">
        <v>46</v>
      </c>
      <c r="C54" s="50" t="s">
        <v>155</v>
      </c>
      <c r="D54" s="50" t="s">
        <v>177</v>
      </c>
      <c r="E54" s="50" t="s">
        <v>154</v>
      </c>
      <c r="F54" s="50" t="s">
        <v>178</v>
      </c>
      <c r="G54" s="50" t="s">
        <v>55</v>
      </c>
      <c r="H54" s="51">
        <v>1913.08</v>
      </c>
      <c r="I54" s="50" t="s">
        <v>24</v>
      </c>
    </row>
    <row r="55" spans="1:9" ht="28.8" x14ac:dyDescent="0.3">
      <c r="A55" s="49">
        <v>46048</v>
      </c>
      <c r="B55" s="50" t="s">
        <v>49</v>
      </c>
      <c r="C55" s="50" t="s">
        <v>167</v>
      </c>
      <c r="D55" s="50" t="s">
        <v>184</v>
      </c>
      <c r="E55" s="50" t="s">
        <v>160</v>
      </c>
      <c r="F55" s="50" t="s">
        <v>185</v>
      </c>
      <c r="G55" s="50" t="s">
        <v>55</v>
      </c>
      <c r="H55" s="51">
        <v>103.38</v>
      </c>
      <c r="I55" s="50" t="s">
        <v>24</v>
      </c>
    </row>
    <row r="56" spans="1:9" x14ac:dyDescent="0.3">
      <c r="A56" s="49">
        <v>46049</v>
      </c>
      <c r="B56" s="50" t="s">
        <v>46</v>
      </c>
      <c r="C56" s="50" t="s">
        <v>155</v>
      </c>
      <c r="D56" s="50" t="s">
        <v>177</v>
      </c>
      <c r="E56" s="50" t="s">
        <v>157</v>
      </c>
      <c r="F56" s="50" t="s">
        <v>178</v>
      </c>
      <c r="G56" s="50" t="s">
        <v>55</v>
      </c>
      <c r="H56" s="51">
        <v>1242.77</v>
      </c>
      <c r="I56" s="50" t="s">
        <v>24</v>
      </c>
    </row>
    <row r="57" spans="1:9" x14ac:dyDescent="0.3">
      <c r="A57" s="49">
        <v>46050</v>
      </c>
      <c r="B57" s="50" t="s">
        <v>46</v>
      </c>
      <c r="C57" s="50" t="s">
        <v>155</v>
      </c>
      <c r="D57" s="50" t="s">
        <v>177</v>
      </c>
      <c r="E57" s="50" t="s">
        <v>160</v>
      </c>
      <c r="F57" s="50" t="s">
        <v>178</v>
      </c>
      <c r="G57" s="50" t="s">
        <v>55</v>
      </c>
      <c r="H57" s="51">
        <v>1535.53</v>
      </c>
      <c r="I57" s="50" t="s">
        <v>24</v>
      </c>
    </row>
    <row r="58" spans="1:9" x14ac:dyDescent="0.3">
      <c r="A58" s="49">
        <v>46050</v>
      </c>
      <c r="B58" s="50" t="s">
        <v>49</v>
      </c>
      <c r="C58" s="50" t="s">
        <v>165</v>
      </c>
      <c r="D58" s="50" t="s">
        <v>179</v>
      </c>
      <c r="E58" s="50" t="s">
        <v>157</v>
      </c>
      <c r="F58" s="50" t="s">
        <v>180</v>
      </c>
      <c r="G58" s="50" t="s">
        <v>55</v>
      </c>
      <c r="H58" s="51">
        <v>391.68</v>
      </c>
      <c r="I58" s="50" t="s">
        <v>24</v>
      </c>
    </row>
    <row r="59" spans="1:9" x14ac:dyDescent="0.3">
      <c r="A59" s="49">
        <v>46050</v>
      </c>
      <c r="B59" s="50" t="s">
        <v>49</v>
      </c>
      <c r="C59" s="50" t="s">
        <v>168</v>
      </c>
      <c r="D59" s="50" t="s">
        <v>181</v>
      </c>
      <c r="E59" s="50" t="s">
        <v>154</v>
      </c>
      <c r="F59" s="50" t="s">
        <v>168</v>
      </c>
      <c r="G59" s="50" t="s">
        <v>55</v>
      </c>
      <c r="H59" s="51">
        <v>110.98</v>
      </c>
      <c r="I59" s="50" t="s">
        <v>24</v>
      </c>
    </row>
    <row r="60" spans="1:9" x14ac:dyDescent="0.3">
      <c r="A60" s="49">
        <v>46051</v>
      </c>
      <c r="B60" s="50" t="s">
        <v>46</v>
      </c>
      <c r="C60" s="50" t="s">
        <v>155</v>
      </c>
      <c r="D60" s="50" t="s">
        <v>177</v>
      </c>
      <c r="E60" s="50" t="s">
        <v>160</v>
      </c>
      <c r="F60" s="50" t="s">
        <v>178</v>
      </c>
      <c r="G60" s="50" t="s">
        <v>55</v>
      </c>
      <c r="H60" s="51">
        <v>1517.05</v>
      </c>
      <c r="I60" s="50" t="s">
        <v>24</v>
      </c>
    </row>
    <row r="61" spans="1:9" x14ac:dyDescent="0.3">
      <c r="A61" s="49">
        <v>46052</v>
      </c>
      <c r="B61" s="50" t="s">
        <v>46</v>
      </c>
      <c r="C61" s="50" t="s">
        <v>155</v>
      </c>
      <c r="D61" s="50" t="s">
        <v>177</v>
      </c>
      <c r="E61" s="50" t="s">
        <v>157</v>
      </c>
      <c r="F61" s="50" t="s">
        <v>178</v>
      </c>
      <c r="G61" s="50" t="s">
        <v>55</v>
      </c>
      <c r="H61" s="51">
        <v>1724.85</v>
      </c>
      <c r="I61" s="50" t="s">
        <v>24</v>
      </c>
    </row>
    <row r="62" spans="1:9" x14ac:dyDescent="0.3">
      <c r="A62" s="49">
        <v>46053</v>
      </c>
      <c r="B62" s="50" t="s">
        <v>46</v>
      </c>
      <c r="C62" s="50" t="s">
        <v>155</v>
      </c>
      <c r="D62" s="50" t="s">
        <v>177</v>
      </c>
      <c r="E62" s="50" t="s">
        <v>154</v>
      </c>
      <c r="F62" s="50" t="s">
        <v>178</v>
      </c>
      <c r="G62" s="50" t="s">
        <v>55</v>
      </c>
      <c r="H62" s="51">
        <v>1262.07</v>
      </c>
      <c r="I62" s="50" t="s">
        <v>24</v>
      </c>
    </row>
    <row r="63" spans="1:9" x14ac:dyDescent="0.3">
      <c r="A63" s="49">
        <v>46053</v>
      </c>
      <c r="B63" s="50" t="s">
        <v>49</v>
      </c>
      <c r="C63" s="50" t="s">
        <v>165</v>
      </c>
      <c r="D63" s="50" t="s">
        <v>179</v>
      </c>
      <c r="E63" s="50" t="s">
        <v>157</v>
      </c>
      <c r="F63" s="50" t="s">
        <v>180</v>
      </c>
      <c r="G63" s="50" t="s">
        <v>58</v>
      </c>
      <c r="H63" s="51">
        <v>428.81</v>
      </c>
      <c r="I63" s="50" t="s">
        <v>24</v>
      </c>
    </row>
    <row r="64" spans="1:9" x14ac:dyDescent="0.3">
      <c r="A64" s="49">
        <v>46053</v>
      </c>
      <c r="B64" s="50" t="s">
        <v>49</v>
      </c>
      <c r="C64" s="50" t="s">
        <v>168</v>
      </c>
      <c r="D64" s="50" t="s">
        <v>181</v>
      </c>
      <c r="E64" s="50" t="s">
        <v>154</v>
      </c>
      <c r="F64" s="50" t="s">
        <v>168</v>
      </c>
      <c r="G64" s="50" t="s">
        <v>55</v>
      </c>
      <c r="H64" s="51">
        <v>90.54</v>
      </c>
      <c r="I64" s="50" t="s">
        <v>24</v>
      </c>
    </row>
    <row r="65" spans="1:9" x14ac:dyDescent="0.3">
      <c r="A65" s="49">
        <v>46054</v>
      </c>
      <c r="B65" s="50" t="s">
        <v>46</v>
      </c>
      <c r="C65" s="50" t="s">
        <v>155</v>
      </c>
      <c r="D65" s="50" t="s">
        <v>177</v>
      </c>
      <c r="E65" s="50" t="s">
        <v>154</v>
      </c>
      <c r="F65" s="50" t="s">
        <v>178</v>
      </c>
      <c r="G65" s="50" t="s">
        <v>55</v>
      </c>
      <c r="H65" s="51">
        <v>1725.79</v>
      </c>
      <c r="I65" s="50" t="s">
        <v>24</v>
      </c>
    </row>
    <row r="66" spans="1:9" x14ac:dyDescent="0.3">
      <c r="A66" s="49">
        <v>46054</v>
      </c>
      <c r="B66" s="50" t="s">
        <v>49</v>
      </c>
      <c r="C66" s="50" t="s">
        <v>170</v>
      </c>
      <c r="D66" s="50" t="s">
        <v>182</v>
      </c>
      <c r="E66" s="50" t="s">
        <v>157</v>
      </c>
      <c r="F66" s="50" t="s">
        <v>183</v>
      </c>
      <c r="G66" s="50" t="s">
        <v>55</v>
      </c>
      <c r="H66" s="51">
        <v>181.29</v>
      </c>
      <c r="I66" s="50" t="s">
        <v>24</v>
      </c>
    </row>
    <row r="67" spans="1:9" x14ac:dyDescent="0.3">
      <c r="A67" s="49">
        <v>46055</v>
      </c>
      <c r="B67" s="50" t="s">
        <v>46</v>
      </c>
      <c r="C67" s="50" t="s">
        <v>155</v>
      </c>
      <c r="D67" s="50" t="s">
        <v>177</v>
      </c>
      <c r="E67" s="50" t="s">
        <v>163</v>
      </c>
      <c r="F67" s="50" t="s">
        <v>178</v>
      </c>
      <c r="G67" s="50" t="s">
        <v>55</v>
      </c>
      <c r="H67" s="51">
        <v>1267.53</v>
      </c>
      <c r="I67" s="50" t="s">
        <v>24</v>
      </c>
    </row>
    <row r="68" spans="1:9" ht="28.8" x14ac:dyDescent="0.3">
      <c r="A68" s="49">
        <v>46055</v>
      </c>
      <c r="B68" s="50" t="s">
        <v>49</v>
      </c>
      <c r="C68" s="50" t="s">
        <v>167</v>
      </c>
      <c r="D68" s="50" t="s">
        <v>184</v>
      </c>
      <c r="E68" s="50" t="s">
        <v>160</v>
      </c>
      <c r="F68" s="50" t="s">
        <v>185</v>
      </c>
      <c r="G68" s="50" t="s">
        <v>55</v>
      </c>
      <c r="H68" s="51">
        <v>144.15</v>
      </c>
      <c r="I68" s="50" t="s">
        <v>24</v>
      </c>
    </row>
    <row r="69" spans="1:9" x14ac:dyDescent="0.3">
      <c r="A69" s="49">
        <v>46056</v>
      </c>
      <c r="B69" s="50" t="s">
        <v>46</v>
      </c>
      <c r="C69" s="50" t="s">
        <v>155</v>
      </c>
      <c r="D69" s="50" t="s">
        <v>177</v>
      </c>
      <c r="E69" s="50" t="s">
        <v>157</v>
      </c>
      <c r="F69" s="50" t="s">
        <v>178</v>
      </c>
      <c r="G69" s="50" t="s">
        <v>55</v>
      </c>
      <c r="H69" s="51">
        <v>1240.1199999999999</v>
      </c>
      <c r="I69" s="50" t="s">
        <v>24</v>
      </c>
    </row>
    <row r="70" spans="1:9" x14ac:dyDescent="0.3">
      <c r="A70" s="49">
        <v>46056</v>
      </c>
      <c r="B70" s="50" t="s">
        <v>49</v>
      </c>
      <c r="C70" s="50" t="s">
        <v>165</v>
      </c>
      <c r="D70" s="50" t="s">
        <v>179</v>
      </c>
      <c r="E70" s="50" t="s">
        <v>157</v>
      </c>
      <c r="F70" s="50" t="s">
        <v>180</v>
      </c>
      <c r="G70" s="50" t="s">
        <v>58</v>
      </c>
      <c r="H70" s="51">
        <v>566.24</v>
      </c>
      <c r="I70" s="50" t="s">
        <v>24</v>
      </c>
    </row>
    <row r="71" spans="1:9" x14ac:dyDescent="0.3">
      <c r="A71" s="49">
        <v>46057</v>
      </c>
      <c r="B71" s="50" t="s">
        <v>46</v>
      </c>
      <c r="C71" s="50" t="s">
        <v>155</v>
      </c>
      <c r="D71" s="50" t="s">
        <v>177</v>
      </c>
      <c r="E71" s="50" t="s">
        <v>157</v>
      </c>
      <c r="F71" s="50" t="s">
        <v>178</v>
      </c>
      <c r="G71" s="50" t="s">
        <v>55</v>
      </c>
      <c r="H71" s="51">
        <v>1525.87</v>
      </c>
      <c r="I71" s="50" t="s">
        <v>24</v>
      </c>
    </row>
    <row r="72" spans="1:9" x14ac:dyDescent="0.3">
      <c r="A72" s="49">
        <v>46057</v>
      </c>
      <c r="B72" s="50" t="s">
        <v>49</v>
      </c>
      <c r="C72" s="50" t="s">
        <v>168</v>
      </c>
      <c r="D72" s="50" t="s">
        <v>181</v>
      </c>
      <c r="E72" s="50" t="s">
        <v>154</v>
      </c>
      <c r="F72" s="50" t="s">
        <v>168</v>
      </c>
      <c r="G72" s="50" t="s">
        <v>55</v>
      </c>
      <c r="H72" s="51">
        <v>81.73</v>
      </c>
      <c r="I72" s="50" t="s">
        <v>24</v>
      </c>
    </row>
    <row r="73" spans="1:9" x14ac:dyDescent="0.3">
      <c r="A73" s="49">
        <v>46058</v>
      </c>
      <c r="B73" s="50" t="s">
        <v>46</v>
      </c>
      <c r="C73" s="50" t="s">
        <v>155</v>
      </c>
      <c r="D73" s="50" t="s">
        <v>177</v>
      </c>
      <c r="E73" s="50" t="s">
        <v>160</v>
      </c>
      <c r="F73" s="50" t="s">
        <v>178</v>
      </c>
      <c r="G73" s="50" t="s">
        <v>55</v>
      </c>
      <c r="H73" s="51">
        <v>1336.43</v>
      </c>
      <c r="I73" s="50" t="s">
        <v>24</v>
      </c>
    </row>
    <row r="74" spans="1:9" x14ac:dyDescent="0.3">
      <c r="A74" s="49">
        <v>46058</v>
      </c>
      <c r="B74" s="50" t="s">
        <v>49</v>
      </c>
      <c r="C74" s="50" t="s">
        <v>156</v>
      </c>
      <c r="D74" s="50" t="s">
        <v>186</v>
      </c>
      <c r="E74" s="50" t="s">
        <v>157</v>
      </c>
      <c r="F74" s="50" t="s">
        <v>187</v>
      </c>
      <c r="G74" s="50" t="s">
        <v>55</v>
      </c>
      <c r="H74" s="51">
        <v>2200</v>
      </c>
      <c r="I74" s="50" t="s">
        <v>24</v>
      </c>
    </row>
    <row r="75" spans="1:9" x14ac:dyDescent="0.3">
      <c r="A75" s="49">
        <v>46059</v>
      </c>
      <c r="B75" s="50" t="s">
        <v>46</v>
      </c>
      <c r="C75" s="50" t="s">
        <v>155</v>
      </c>
      <c r="D75" s="50" t="s">
        <v>177</v>
      </c>
      <c r="E75" s="50" t="s">
        <v>154</v>
      </c>
      <c r="F75" s="50" t="s">
        <v>178</v>
      </c>
      <c r="G75" s="50" t="s">
        <v>55</v>
      </c>
      <c r="H75" s="51">
        <v>2064.7199999999998</v>
      </c>
      <c r="I75" s="50" t="s">
        <v>24</v>
      </c>
    </row>
    <row r="76" spans="1:9" x14ac:dyDescent="0.3">
      <c r="A76" s="49">
        <v>46059</v>
      </c>
      <c r="B76" s="50" t="s">
        <v>49</v>
      </c>
      <c r="C76" s="50" t="s">
        <v>165</v>
      </c>
      <c r="D76" s="50" t="s">
        <v>179</v>
      </c>
      <c r="E76" s="50" t="s">
        <v>157</v>
      </c>
      <c r="F76" s="50" t="s">
        <v>180</v>
      </c>
      <c r="G76" s="50" t="s">
        <v>55</v>
      </c>
      <c r="H76" s="51">
        <v>573.63</v>
      </c>
      <c r="I76" s="50" t="s">
        <v>24</v>
      </c>
    </row>
    <row r="77" spans="1:9" x14ac:dyDescent="0.3">
      <c r="A77" s="49">
        <v>46060</v>
      </c>
      <c r="B77" s="50" t="s">
        <v>46</v>
      </c>
      <c r="C77" s="50" t="s">
        <v>155</v>
      </c>
      <c r="D77" s="50" t="s">
        <v>177</v>
      </c>
      <c r="E77" s="50" t="s">
        <v>157</v>
      </c>
      <c r="F77" s="50" t="s">
        <v>178</v>
      </c>
      <c r="G77" s="50" t="s">
        <v>55</v>
      </c>
      <c r="H77" s="51">
        <v>1253.06</v>
      </c>
      <c r="I77" s="50" t="s">
        <v>24</v>
      </c>
    </row>
    <row r="78" spans="1:9" x14ac:dyDescent="0.3">
      <c r="A78" s="49">
        <v>46060</v>
      </c>
      <c r="B78" s="50" t="s">
        <v>49</v>
      </c>
      <c r="C78" s="50" t="s">
        <v>168</v>
      </c>
      <c r="D78" s="50" t="s">
        <v>181</v>
      </c>
      <c r="E78" s="50" t="s">
        <v>154</v>
      </c>
      <c r="F78" s="50" t="s">
        <v>168</v>
      </c>
      <c r="G78" s="50" t="s">
        <v>55</v>
      </c>
      <c r="H78" s="51">
        <v>97.51</v>
      </c>
      <c r="I78" s="50" t="s">
        <v>24</v>
      </c>
    </row>
    <row r="79" spans="1:9" x14ac:dyDescent="0.3">
      <c r="A79" s="49">
        <v>46061</v>
      </c>
      <c r="B79" s="50" t="s">
        <v>46</v>
      </c>
      <c r="C79" s="50" t="s">
        <v>155</v>
      </c>
      <c r="D79" s="50" t="s">
        <v>177</v>
      </c>
      <c r="E79" s="50" t="s">
        <v>154</v>
      </c>
      <c r="F79" s="50" t="s">
        <v>178</v>
      </c>
      <c r="G79" s="50" t="s">
        <v>55</v>
      </c>
      <c r="H79" s="51">
        <v>2181.3200000000002</v>
      </c>
      <c r="I79" s="50" t="s">
        <v>24</v>
      </c>
    </row>
    <row r="80" spans="1:9" x14ac:dyDescent="0.3">
      <c r="A80" s="49">
        <v>46061</v>
      </c>
      <c r="B80" s="50" t="s">
        <v>49</v>
      </c>
      <c r="C80" s="50" t="s">
        <v>170</v>
      </c>
      <c r="D80" s="50" t="s">
        <v>182</v>
      </c>
      <c r="E80" s="50" t="s">
        <v>157</v>
      </c>
      <c r="F80" s="50" t="s">
        <v>183</v>
      </c>
      <c r="G80" s="50" t="s">
        <v>55</v>
      </c>
      <c r="H80" s="51">
        <v>221.37</v>
      </c>
      <c r="I80" s="50" t="s">
        <v>24</v>
      </c>
    </row>
    <row r="81" spans="1:9" x14ac:dyDescent="0.3">
      <c r="A81" s="49">
        <v>46062</v>
      </c>
      <c r="B81" s="50" t="s">
        <v>46</v>
      </c>
      <c r="C81" s="50" t="s">
        <v>155</v>
      </c>
      <c r="D81" s="50" t="s">
        <v>177</v>
      </c>
      <c r="E81" s="50" t="s">
        <v>157</v>
      </c>
      <c r="F81" s="50" t="s">
        <v>178</v>
      </c>
      <c r="G81" s="50" t="s">
        <v>55</v>
      </c>
      <c r="H81" s="51">
        <v>1465.08</v>
      </c>
      <c r="I81" s="50" t="s">
        <v>24</v>
      </c>
    </row>
    <row r="82" spans="1:9" x14ac:dyDescent="0.3">
      <c r="A82" s="49">
        <v>46062</v>
      </c>
      <c r="B82" s="50" t="s">
        <v>49</v>
      </c>
      <c r="C82" s="50" t="s">
        <v>165</v>
      </c>
      <c r="D82" s="50" t="s">
        <v>179</v>
      </c>
      <c r="E82" s="50" t="s">
        <v>157</v>
      </c>
      <c r="F82" s="50" t="s">
        <v>180</v>
      </c>
      <c r="G82" s="50" t="s">
        <v>58</v>
      </c>
      <c r="H82" s="51">
        <v>657.21</v>
      </c>
      <c r="I82" s="50" t="s">
        <v>24</v>
      </c>
    </row>
    <row r="83" spans="1:9" ht="28.8" x14ac:dyDescent="0.3">
      <c r="A83" s="49">
        <v>46062</v>
      </c>
      <c r="B83" s="50" t="s">
        <v>49</v>
      </c>
      <c r="C83" s="50" t="s">
        <v>167</v>
      </c>
      <c r="D83" s="50" t="s">
        <v>184</v>
      </c>
      <c r="E83" s="50" t="s">
        <v>160</v>
      </c>
      <c r="F83" s="50" t="s">
        <v>185</v>
      </c>
      <c r="G83" s="50" t="s">
        <v>55</v>
      </c>
      <c r="H83" s="51">
        <v>104.52</v>
      </c>
      <c r="I83" s="50" t="s">
        <v>24</v>
      </c>
    </row>
    <row r="84" spans="1:9" x14ac:dyDescent="0.3">
      <c r="A84" s="49">
        <v>46063</v>
      </c>
      <c r="B84" s="50" t="s">
        <v>46</v>
      </c>
      <c r="C84" s="50" t="s">
        <v>155</v>
      </c>
      <c r="D84" s="50" t="s">
        <v>177</v>
      </c>
      <c r="E84" s="50" t="s">
        <v>160</v>
      </c>
      <c r="F84" s="50" t="s">
        <v>178</v>
      </c>
      <c r="G84" s="50" t="s">
        <v>55</v>
      </c>
      <c r="H84" s="51">
        <v>1570.81</v>
      </c>
      <c r="I84" s="50" t="s">
        <v>24</v>
      </c>
    </row>
    <row r="85" spans="1:9" x14ac:dyDescent="0.3">
      <c r="A85" s="49">
        <v>46063</v>
      </c>
      <c r="B85" s="50" t="s">
        <v>49</v>
      </c>
      <c r="C85" s="50" t="s">
        <v>172</v>
      </c>
      <c r="D85" s="50" t="s">
        <v>191</v>
      </c>
      <c r="E85" s="50" t="s">
        <v>157</v>
      </c>
      <c r="F85" s="50" t="s">
        <v>192</v>
      </c>
      <c r="G85" s="50" t="s">
        <v>58</v>
      </c>
      <c r="H85" s="51">
        <v>650</v>
      </c>
      <c r="I85" s="50" t="s">
        <v>24</v>
      </c>
    </row>
    <row r="86" spans="1:9" x14ac:dyDescent="0.3">
      <c r="A86" s="49">
        <v>46064</v>
      </c>
      <c r="B86" s="50" t="s">
        <v>46</v>
      </c>
      <c r="C86" s="50" t="s">
        <v>155</v>
      </c>
      <c r="D86" s="50" t="s">
        <v>177</v>
      </c>
      <c r="E86" s="50" t="s">
        <v>157</v>
      </c>
      <c r="F86" s="50" t="s">
        <v>178</v>
      </c>
      <c r="G86" s="50" t="s">
        <v>55</v>
      </c>
      <c r="H86" s="51">
        <v>1664.43</v>
      </c>
      <c r="I86" s="50" t="s">
        <v>24</v>
      </c>
    </row>
    <row r="87" spans="1:9" x14ac:dyDescent="0.3">
      <c r="A87" s="49">
        <v>46064</v>
      </c>
      <c r="B87" s="50" t="s">
        <v>49</v>
      </c>
      <c r="C87" s="50" t="s">
        <v>168</v>
      </c>
      <c r="D87" s="50" t="s">
        <v>181</v>
      </c>
      <c r="E87" s="50" t="s">
        <v>154</v>
      </c>
      <c r="F87" s="50" t="s">
        <v>168</v>
      </c>
      <c r="G87" s="50" t="s">
        <v>55</v>
      </c>
      <c r="H87" s="51">
        <v>93.12</v>
      </c>
      <c r="I87" s="50" t="s">
        <v>24</v>
      </c>
    </row>
    <row r="88" spans="1:9" x14ac:dyDescent="0.3">
      <c r="A88" s="49">
        <v>46065</v>
      </c>
      <c r="B88" s="50" t="s">
        <v>46</v>
      </c>
      <c r="C88" s="50" t="s">
        <v>155</v>
      </c>
      <c r="D88" s="50" t="s">
        <v>177</v>
      </c>
      <c r="E88" s="50" t="s">
        <v>160</v>
      </c>
      <c r="F88" s="50" t="s">
        <v>178</v>
      </c>
      <c r="G88" s="50" t="s">
        <v>55</v>
      </c>
      <c r="H88" s="51">
        <v>1444.75</v>
      </c>
      <c r="I88" s="50" t="s">
        <v>24</v>
      </c>
    </row>
    <row r="89" spans="1:9" x14ac:dyDescent="0.3">
      <c r="A89" s="49">
        <v>46065</v>
      </c>
      <c r="B89" s="50" t="s">
        <v>49</v>
      </c>
      <c r="C89" s="50" t="s">
        <v>165</v>
      </c>
      <c r="D89" s="50" t="s">
        <v>179</v>
      </c>
      <c r="E89" s="50" t="s">
        <v>157</v>
      </c>
      <c r="F89" s="50" t="s">
        <v>180</v>
      </c>
      <c r="G89" s="50" t="s">
        <v>55</v>
      </c>
      <c r="H89" s="51">
        <v>693.14</v>
      </c>
      <c r="I89" s="50" t="s">
        <v>24</v>
      </c>
    </row>
    <row r="90" spans="1:9" x14ac:dyDescent="0.3">
      <c r="A90" s="49">
        <v>46066</v>
      </c>
      <c r="B90" s="50" t="s">
        <v>46</v>
      </c>
      <c r="C90" s="50" t="s">
        <v>155</v>
      </c>
      <c r="D90" s="50" t="s">
        <v>177</v>
      </c>
      <c r="E90" s="50" t="s">
        <v>160</v>
      </c>
      <c r="F90" s="50" t="s">
        <v>178</v>
      </c>
      <c r="G90" s="50" t="s">
        <v>55</v>
      </c>
      <c r="H90" s="51">
        <v>1779.08</v>
      </c>
      <c r="I90" s="50" t="s">
        <v>24</v>
      </c>
    </row>
    <row r="91" spans="1:9" x14ac:dyDescent="0.3">
      <c r="A91" s="49">
        <v>46067</v>
      </c>
      <c r="B91" s="50" t="s">
        <v>46</v>
      </c>
      <c r="C91" s="50" t="s">
        <v>155</v>
      </c>
      <c r="D91" s="50" t="s">
        <v>177</v>
      </c>
      <c r="E91" s="50" t="s">
        <v>163</v>
      </c>
      <c r="F91" s="50" t="s">
        <v>178</v>
      </c>
      <c r="G91" s="50" t="s">
        <v>55</v>
      </c>
      <c r="H91" s="51">
        <v>2107.0300000000002</v>
      </c>
      <c r="I91" s="50" t="s">
        <v>24</v>
      </c>
    </row>
    <row r="92" spans="1:9" x14ac:dyDescent="0.3">
      <c r="A92" s="49">
        <v>46067</v>
      </c>
      <c r="B92" s="50" t="s">
        <v>49</v>
      </c>
      <c r="C92" s="50" t="s">
        <v>168</v>
      </c>
      <c r="D92" s="50" t="s">
        <v>181</v>
      </c>
      <c r="E92" s="50" t="s">
        <v>154</v>
      </c>
      <c r="F92" s="50" t="s">
        <v>168</v>
      </c>
      <c r="G92" s="50" t="s">
        <v>55</v>
      </c>
      <c r="H92" s="51">
        <v>75.05</v>
      </c>
      <c r="I92" s="50" t="s">
        <v>24</v>
      </c>
    </row>
    <row r="93" spans="1:9" x14ac:dyDescent="0.3">
      <c r="A93" s="49">
        <v>46068</v>
      </c>
      <c r="B93" s="50" t="s">
        <v>46</v>
      </c>
      <c r="C93" s="50" t="s">
        <v>155</v>
      </c>
      <c r="D93" s="50" t="s">
        <v>177</v>
      </c>
      <c r="E93" s="50" t="s">
        <v>157</v>
      </c>
      <c r="F93" s="50" t="s">
        <v>178</v>
      </c>
      <c r="G93" s="50" t="s">
        <v>55</v>
      </c>
      <c r="H93" s="51">
        <v>1425.73</v>
      </c>
      <c r="I93" s="50" t="s">
        <v>24</v>
      </c>
    </row>
    <row r="94" spans="1:9" x14ac:dyDescent="0.3">
      <c r="A94" s="49">
        <v>46068</v>
      </c>
      <c r="B94" s="50" t="s">
        <v>49</v>
      </c>
      <c r="C94" s="50" t="s">
        <v>165</v>
      </c>
      <c r="D94" s="50" t="s">
        <v>179</v>
      </c>
      <c r="E94" s="50" t="s">
        <v>157</v>
      </c>
      <c r="F94" s="50" t="s">
        <v>180</v>
      </c>
      <c r="G94" s="50" t="s">
        <v>55</v>
      </c>
      <c r="H94" s="51">
        <v>569.70000000000005</v>
      </c>
      <c r="I94" s="50" t="s">
        <v>24</v>
      </c>
    </row>
    <row r="95" spans="1:9" x14ac:dyDescent="0.3">
      <c r="A95" s="49">
        <v>46068</v>
      </c>
      <c r="B95" s="50" t="s">
        <v>49</v>
      </c>
      <c r="C95" s="50" t="s">
        <v>170</v>
      </c>
      <c r="D95" s="50" t="s">
        <v>182</v>
      </c>
      <c r="E95" s="50" t="s">
        <v>157</v>
      </c>
      <c r="F95" s="50" t="s">
        <v>183</v>
      </c>
      <c r="G95" s="50" t="s">
        <v>55</v>
      </c>
      <c r="H95" s="51">
        <v>319.2</v>
      </c>
      <c r="I95" s="50" t="s">
        <v>24</v>
      </c>
    </row>
    <row r="96" spans="1:9" x14ac:dyDescent="0.3">
      <c r="A96" s="49">
        <v>46068</v>
      </c>
      <c r="B96" s="50" t="s">
        <v>49</v>
      </c>
      <c r="C96" s="50" t="s">
        <v>159</v>
      </c>
      <c r="D96" s="50" t="s">
        <v>188</v>
      </c>
      <c r="E96" s="50" t="s">
        <v>157</v>
      </c>
      <c r="F96" s="50" t="s">
        <v>159</v>
      </c>
      <c r="G96" s="50" t="s">
        <v>55</v>
      </c>
      <c r="H96" s="51">
        <v>3800</v>
      </c>
      <c r="I96" s="50" t="s">
        <v>24</v>
      </c>
    </row>
    <row r="97" spans="1:9" x14ac:dyDescent="0.3">
      <c r="A97" s="49">
        <v>46069</v>
      </c>
      <c r="B97" s="50" t="s">
        <v>46</v>
      </c>
      <c r="C97" s="50" t="s">
        <v>155</v>
      </c>
      <c r="D97" s="50" t="s">
        <v>177</v>
      </c>
      <c r="E97" s="50" t="s">
        <v>163</v>
      </c>
      <c r="F97" s="50" t="s">
        <v>178</v>
      </c>
      <c r="G97" s="50" t="s">
        <v>55</v>
      </c>
      <c r="H97" s="51">
        <v>1378.08</v>
      </c>
      <c r="I97" s="50" t="s">
        <v>24</v>
      </c>
    </row>
    <row r="98" spans="1:9" ht="28.8" x14ac:dyDescent="0.3">
      <c r="A98" s="49">
        <v>46069</v>
      </c>
      <c r="B98" s="50" t="s">
        <v>49</v>
      </c>
      <c r="C98" s="50" t="s">
        <v>167</v>
      </c>
      <c r="D98" s="50" t="s">
        <v>184</v>
      </c>
      <c r="E98" s="50" t="s">
        <v>160</v>
      </c>
      <c r="F98" s="50" t="s">
        <v>185</v>
      </c>
      <c r="G98" s="50" t="s">
        <v>55</v>
      </c>
      <c r="H98" s="51">
        <v>174.02</v>
      </c>
      <c r="I98" s="50" t="s">
        <v>24</v>
      </c>
    </row>
    <row r="99" spans="1:9" x14ac:dyDescent="0.3">
      <c r="A99" s="49">
        <v>46070</v>
      </c>
      <c r="B99" s="50" t="s">
        <v>46</v>
      </c>
      <c r="C99" s="50" t="s">
        <v>155</v>
      </c>
      <c r="D99" s="50" t="s">
        <v>177</v>
      </c>
      <c r="E99" s="50" t="s">
        <v>160</v>
      </c>
      <c r="F99" s="50" t="s">
        <v>178</v>
      </c>
      <c r="G99" s="50" t="s">
        <v>55</v>
      </c>
      <c r="H99" s="51">
        <v>1739.15</v>
      </c>
      <c r="I99" s="50" t="s">
        <v>24</v>
      </c>
    </row>
    <row r="100" spans="1:9" x14ac:dyDescent="0.3">
      <c r="A100" s="49">
        <v>46071</v>
      </c>
      <c r="B100" s="50" t="s">
        <v>46</v>
      </c>
      <c r="C100" s="50" t="s">
        <v>155</v>
      </c>
      <c r="D100" s="50" t="s">
        <v>177</v>
      </c>
      <c r="E100" s="50" t="s">
        <v>154</v>
      </c>
      <c r="F100" s="50" t="s">
        <v>178</v>
      </c>
      <c r="G100" s="50" t="s">
        <v>55</v>
      </c>
      <c r="H100" s="51">
        <v>1624.34</v>
      </c>
      <c r="I100" s="50" t="s">
        <v>24</v>
      </c>
    </row>
    <row r="101" spans="1:9" x14ac:dyDescent="0.3">
      <c r="A101" s="49">
        <v>46071</v>
      </c>
      <c r="B101" s="50" t="s">
        <v>49</v>
      </c>
      <c r="C101" s="50" t="s">
        <v>165</v>
      </c>
      <c r="D101" s="50" t="s">
        <v>179</v>
      </c>
      <c r="E101" s="50" t="s">
        <v>157</v>
      </c>
      <c r="F101" s="50" t="s">
        <v>180</v>
      </c>
      <c r="G101" s="50" t="s">
        <v>58</v>
      </c>
      <c r="H101" s="51">
        <v>364.35</v>
      </c>
      <c r="I101" s="50" t="s">
        <v>24</v>
      </c>
    </row>
    <row r="102" spans="1:9" x14ac:dyDescent="0.3">
      <c r="A102" s="49">
        <v>46071</v>
      </c>
      <c r="B102" s="50" t="s">
        <v>49</v>
      </c>
      <c r="C102" s="50" t="s">
        <v>168</v>
      </c>
      <c r="D102" s="50" t="s">
        <v>181</v>
      </c>
      <c r="E102" s="50" t="s">
        <v>154</v>
      </c>
      <c r="F102" s="50" t="s">
        <v>168</v>
      </c>
      <c r="G102" s="50" t="s">
        <v>55</v>
      </c>
      <c r="H102" s="51">
        <v>70.94</v>
      </c>
      <c r="I102" s="50" t="s">
        <v>24</v>
      </c>
    </row>
    <row r="103" spans="1:9" x14ac:dyDescent="0.3">
      <c r="A103" s="49">
        <v>46072</v>
      </c>
      <c r="B103" s="50" t="s">
        <v>46</v>
      </c>
      <c r="C103" s="50" t="s">
        <v>155</v>
      </c>
      <c r="D103" s="50" t="s">
        <v>177</v>
      </c>
      <c r="E103" s="50" t="s">
        <v>154</v>
      </c>
      <c r="F103" s="50" t="s">
        <v>178</v>
      </c>
      <c r="G103" s="50" t="s">
        <v>55</v>
      </c>
      <c r="H103" s="51">
        <v>1979.72</v>
      </c>
      <c r="I103" s="50" t="s">
        <v>24</v>
      </c>
    </row>
    <row r="104" spans="1:9" x14ac:dyDescent="0.3">
      <c r="A104" s="49">
        <v>46073</v>
      </c>
      <c r="B104" s="50" t="s">
        <v>46</v>
      </c>
      <c r="C104" s="50" t="s">
        <v>155</v>
      </c>
      <c r="D104" s="50" t="s">
        <v>177</v>
      </c>
      <c r="E104" s="50" t="s">
        <v>160</v>
      </c>
      <c r="F104" s="50" t="s">
        <v>178</v>
      </c>
      <c r="G104" s="50" t="s">
        <v>55</v>
      </c>
      <c r="H104" s="51">
        <v>1329.77</v>
      </c>
      <c r="I104" s="50" t="s">
        <v>24</v>
      </c>
    </row>
    <row r="105" spans="1:9" x14ac:dyDescent="0.3">
      <c r="A105" s="49">
        <v>46073</v>
      </c>
      <c r="B105" s="50" t="s">
        <v>49</v>
      </c>
      <c r="C105" s="50" t="s">
        <v>162</v>
      </c>
      <c r="D105" s="50" t="s">
        <v>189</v>
      </c>
      <c r="E105" s="50" t="s">
        <v>157</v>
      </c>
      <c r="F105" s="50" t="s">
        <v>162</v>
      </c>
      <c r="G105" s="50" t="s">
        <v>55</v>
      </c>
      <c r="H105" s="51">
        <v>1200</v>
      </c>
      <c r="I105" s="50" t="s">
        <v>24</v>
      </c>
    </row>
    <row r="106" spans="1:9" x14ac:dyDescent="0.3">
      <c r="A106" s="49">
        <v>46074</v>
      </c>
      <c r="B106" s="50" t="s">
        <v>46</v>
      </c>
      <c r="C106" s="50" t="s">
        <v>155</v>
      </c>
      <c r="D106" s="50" t="s">
        <v>177</v>
      </c>
      <c r="E106" s="50" t="s">
        <v>157</v>
      </c>
      <c r="F106" s="50" t="s">
        <v>178</v>
      </c>
      <c r="G106" s="50" t="s">
        <v>55</v>
      </c>
      <c r="H106" s="51">
        <v>1402.98</v>
      </c>
      <c r="I106" s="50" t="s">
        <v>24</v>
      </c>
    </row>
    <row r="107" spans="1:9" x14ac:dyDescent="0.3">
      <c r="A107" s="49">
        <v>46074</v>
      </c>
      <c r="B107" s="50" t="s">
        <v>49</v>
      </c>
      <c r="C107" s="50" t="s">
        <v>165</v>
      </c>
      <c r="D107" s="50" t="s">
        <v>179</v>
      </c>
      <c r="E107" s="50" t="s">
        <v>157</v>
      </c>
      <c r="F107" s="50" t="s">
        <v>180</v>
      </c>
      <c r="G107" s="50" t="s">
        <v>58</v>
      </c>
      <c r="H107" s="51">
        <v>400.31</v>
      </c>
      <c r="I107" s="50" t="s">
        <v>24</v>
      </c>
    </row>
    <row r="108" spans="1:9" x14ac:dyDescent="0.3">
      <c r="A108" s="49">
        <v>46074</v>
      </c>
      <c r="B108" s="50" t="s">
        <v>49</v>
      </c>
      <c r="C108" s="50" t="s">
        <v>168</v>
      </c>
      <c r="D108" s="50" t="s">
        <v>181</v>
      </c>
      <c r="E108" s="50" t="s">
        <v>154</v>
      </c>
      <c r="F108" s="50" t="s">
        <v>168</v>
      </c>
      <c r="G108" s="50" t="s">
        <v>55</v>
      </c>
      <c r="H108" s="51">
        <v>108.72</v>
      </c>
      <c r="I108" s="50" t="s">
        <v>24</v>
      </c>
    </row>
    <row r="109" spans="1:9" x14ac:dyDescent="0.3">
      <c r="A109" s="49">
        <v>46075</v>
      </c>
      <c r="B109" s="50" t="s">
        <v>46</v>
      </c>
      <c r="C109" s="50" t="s">
        <v>155</v>
      </c>
      <c r="D109" s="50" t="s">
        <v>177</v>
      </c>
      <c r="E109" s="50" t="s">
        <v>160</v>
      </c>
      <c r="F109" s="50" t="s">
        <v>178</v>
      </c>
      <c r="G109" s="50" t="s">
        <v>55</v>
      </c>
      <c r="H109" s="51">
        <v>1347.9</v>
      </c>
      <c r="I109" s="50" t="s">
        <v>24</v>
      </c>
    </row>
    <row r="110" spans="1:9" x14ac:dyDescent="0.3">
      <c r="A110" s="49">
        <v>46075</v>
      </c>
      <c r="B110" s="50" t="s">
        <v>49</v>
      </c>
      <c r="C110" s="50" t="s">
        <v>170</v>
      </c>
      <c r="D110" s="50" t="s">
        <v>182</v>
      </c>
      <c r="E110" s="50" t="s">
        <v>157</v>
      </c>
      <c r="F110" s="50" t="s">
        <v>183</v>
      </c>
      <c r="G110" s="50" t="s">
        <v>55</v>
      </c>
      <c r="H110" s="51">
        <v>380.8</v>
      </c>
      <c r="I110" s="50" t="s">
        <v>24</v>
      </c>
    </row>
    <row r="111" spans="1:9" x14ac:dyDescent="0.3">
      <c r="A111" s="49">
        <v>46076</v>
      </c>
      <c r="B111" s="50" t="s">
        <v>46</v>
      </c>
      <c r="C111" s="50" t="s">
        <v>155</v>
      </c>
      <c r="D111" s="50" t="s">
        <v>177</v>
      </c>
      <c r="E111" s="50" t="s">
        <v>154</v>
      </c>
      <c r="F111" s="50" t="s">
        <v>178</v>
      </c>
      <c r="G111" s="50" t="s">
        <v>55</v>
      </c>
      <c r="H111" s="51">
        <v>1923.12</v>
      </c>
      <c r="I111" s="50" t="s">
        <v>24</v>
      </c>
    </row>
    <row r="112" spans="1:9" ht="28.8" x14ac:dyDescent="0.3">
      <c r="A112" s="49">
        <v>46076</v>
      </c>
      <c r="B112" s="50" t="s">
        <v>49</v>
      </c>
      <c r="C112" s="50" t="s">
        <v>167</v>
      </c>
      <c r="D112" s="50" t="s">
        <v>184</v>
      </c>
      <c r="E112" s="50" t="s">
        <v>160</v>
      </c>
      <c r="F112" s="50" t="s">
        <v>185</v>
      </c>
      <c r="G112" s="50" t="s">
        <v>55</v>
      </c>
      <c r="H112" s="51">
        <v>96.08</v>
      </c>
      <c r="I112" s="50" t="s">
        <v>24</v>
      </c>
    </row>
    <row r="113" spans="1:9" x14ac:dyDescent="0.3">
      <c r="A113" s="49">
        <v>46077</v>
      </c>
      <c r="B113" s="50" t="s">
        <v>46</v>
      </c>
      <c r="C113" s="50" t="s">
        <v>155</v>
      </c>
      <c r="D113" s="50" t="s">
        <v>177</v>
      </c>
      <c r="E113" s="50" t="s">
        <v>154</v>
      </c>
      <c r="F113" s="50" t="s">
        <v>178</v>
      </c>
      <c r="G113" s="50" t="s">
        <v>55</v>
      </c>
      <c r="H113" s="51">
        <v>1752.43</v>
      </c>
      <c r="I113" s="50" t="s">
        <v>24</v>
      </c>
    </row>
    <row r="114" spans="1:9" x14ac:dyDescent="0.3">
      <c r="A114" s="49">
        <v>46077</v>
      </c>
      <c r="B114" s="50" t="s">
        <v>49</v>
      </c>
      <c r="C114" s="50" t="s">
        <v>165</v>
      </c>
      <c r="D114" s="50" t="s">
        <v>179</v>
      </c>
      <c r="E114" s="50" t="s">
        <v>157</v>
      </c>
      <c r="F114" s="50" t="s">
        <v>180</v>
      </c>
      <c r="G114" s="50" t="s">
        <v>55</v>
      </c>
      <c r="H114" s="51">
        <v>685.12</v>
      </c>
      <c r="I114" s="50" t="s">
        <v>24</v>
      </c>
    </row>
    <row r="115" spans="1:9" x14ac:dyDescent="0.3">
      <c r="A115" s="49">
        <v>46078</v>
      </c>
      <c r="B115" s="50" t="s">
        <v>46</v>
      </c>
      <c r="C115" s="50" t="s">
        <v>155</v>
      </c>
      <c r="D115" s="50" t="s">
        <v>177</v>
      </c>
      <c r="E115" s="50" t="s">
        <v>154</v>
      </c>
      <c r="F115" s="50" t="s">
        <v>178</v>
      </c>
      <c r="G115" s="50" t="s">
        <v>55</v>
      </c>
      <c r="H115" s="51">
        <v>2196.9</v>
      </c>
      <c r="I115" s="50" t="s">
        <v>24</v>
      </c>
    </row>
    <row r="116" spans="1:9" x14ac:dyDescent="0.3">
      <c r="A116" s="49">
        <v>46078</v>
      </c>
      <c r="B116" s="50" t="s">
        <v>49</v>
      </c>
      <c r="C116" s="50" t="s">
        <v>168</v>
      </c>
      <c r="D116" s="50" t="s">
        <v>181</v>
      </c>
      <c r="E116" s="50" t="s">
        <v>154</v>
      </c>
      <c r="F116" s="50" t="s">
        <v>168</v>
      </c>
      <c r="G116" s="50" t="s">
        <v>55</v>
      </c>
      <c r="H116" s="51">
        <v>85.03</v>
      </c>
      <c r="I116" s="50" t="s">
        <v>24</v>
      </c>
    </row>
    <row r="117" spans="1:9" x14ac:dyDescent="0.3">
      <c r="A117" s="49">
        <v>46078</v>
      </c>
      <c r="B117" s="50" t="s">
        <v>49</v>
      </c>
      <c r="C117" s="50" t="s">
        <v>169</v>
      </c>
      <c r="D117" s="50" t="s">
        <v>190</v>
      </c>
      <c r="E117" s="50" t="s">
        <v>157</v>
      </c>
      <c r="F117" s="50" t="s">
        <v>169</v>
      </c>
      <c r="G117" s="50" t="s">
        <v>55</v>
      </c>
      <c r="H117" s="51">
        <v>900</v>
      </c>
      <c r="I117" s="50" t="s">
        <v>24</v>
      </c>
    </row>
    <row r="118" spans="1:9" x14ac:dyDescent="0.3">
      <c r="A118" s="49">
        <v>46079</v>
      </c>
      <c r="B118" s="50" t="s">
        <v>46</v>
      </c>
      <c r="C118" s="50" t="s">
        <v>155</v>
      </c>
      <c r="D118" s="50" t="s">
        <v>177</v>
      </c>
      <c r="E118" s="50" t="s">
        <v>157</v>
      </c>
      <c r="F118" s="50" t="s">
        <v>178</v>
      </c>
      <c r="G118" s="50" t="s">
        <v>55</v>
      </c>
      <c r="H118" s="51">
        <v>2000.88</v>
      </c>
      <c r="I118" s="50" t="s">
        <v>24</v>
      </c>
    </row>
    <row r="119" spans="1:9" x14ac:dyDescent="0.3">
      <c r="A119" s="49">
        <v>46080</v>
      </c>
      <c r="B119" s="50" t="s">
        <v>46</v>
      </c>
      <c r="C119" s="50" t="s">
        <v>155</v>
      </c>
      <c r="D119" s="50" t="s">
        <v>177</v>
      </c>
      <c r="E119" s="50" t="s">
        <v>160</v>
      </c>
      <c r="F119" s="50" t="s">
        <v>178</v>
      </c>
      <c r="G119" s="50" t="s">
        <v>55</v>
      </c>
      <c r="H119" s="51">
        <v>1595.24</v>
      </c>
      <c r="I119" s="50" t="s">
        <v>24</v>
      </c>
    </row>
    <row r="120" spans="1:9" x14ac:dyDescent="0.3">
      <c r="A120" s="49">
        <v>46080</v>
      </c>
      <c r="B120" s="50" t="s">
        <v>49</v>
      </c>
      <c r="C120" s="50" t="s">
        <v>165</v>
      </c>
      <c r="D120" s="50" t="s">
        <v>179</v>
      </c>
      <c r="E120" s="50" t="s">
        <v>157</v>
      </c>
      <c r="F120" s="50" t="s">
        <v>180</v>
      </c>
      <c r="G120" s="50" t="s">
        <v>55</v>
      </c>
      <c r="H120" s="51">
        <v>361.58</v>
      </c>
      <c r="I120" s="50" t="s">
        <v>24</v>
      </c>
    </row>
    <row r="121" spans="1:9" x14ac:dyDescent="0.3">
      <c r="A121" s="49">
        <v>46081</v>
      </c>
      <c r="B121" s="50" t="s">
        <v>46</v>
      </c>
      <c r="C121" s="50" t="s">
        <v>155</v>
      </c>
      <c r="D121" s="50" t="s">
        <v>177</v>
      </c>
      <c r="E121" s="50" t="s">
        <v>157</v>
      </c>
      <c r="F121" s="50" t="s">
        <v>178</v>
      </c>
      <c r="G121" s="50" t="s">
        <v>55</v>
      </c>
      <c r="H121" s="51">
        <v>2046.11</v>
      </c>
      <c r="I121" s="50" t="s">
        <v>24</v>
      </c>
    </row>
    <row r="122" spans="1:9" x14ac:dyDescent="0.3">
      <c r="A122" s="49">
        <v>46081</v>
      </c>
      <c r="B122" s="50" t="s">
        <v>49</v>
      </c>
      <c r="C122" s="50" t="s">
        <v>168</v>
      </c>
      <c r="D122" s="50" t="s">
        <v>181</v>
      </c>
      <c r="E122" s="50" t="s">
        <v>154</v>
      </c>
      <c r="F122" s="50" t="s">
        <v>168</v>
      </c>
      <c r="G122" s="50" t="s">
        <v>55</v>
      </c>
      <c r="H122" s="51">
        <v>99.05</v>
      </c>
      <c r="I122" s="50" t="s">
        <v>24</v>
      </c>
    </row>
    <row r="123" spans="1:9" x14ac:dyDescent="0.3">
      <c r="A123" s="49">
        <v>46082</v>
      </c>
      <c r="B123" s="50" t="s">
        <v>46</v>
      </c>
      <c r="C123" s="50" t="s">
        <v>155</v>
      </c>
      <c r="D123" s="50" t="s">
        <v>177</v>
      </c>
      <c r="E123" s="50" t="s">
        <v>154</v>
      </c>
      <c r="F123" s="50" t="s">
        <v>178</v>
      </c>
      <c r="G123" s="50" t="s">
        <v>55</v>
      </c>
      <c r="H123" s="51">
        <v>1952.78</v>
      </c>
      <c r="I123" s="50" t="s">
        <v>24</v>
      </c>
    </row>
    <row r="124" spans="1:9" x14ac:dyDescent="0.3">
      <c r="A124" s="49">
        <v>46082</v>
      </c>
      <c r="B124" s="50" t="s">
        <v>49</v>
      </c>
      <c r="C124" s="50" t="s">
        <v>170</v>
      </c>
      <c r="D124" s="50" t="s">
        <v>182</v>
      </c>
      <c r="E124" s="50" t="s">
        <v>157</v>
      </c>
      <c r="F124" s="50" t="s">
        <v>183</v>
      </c>
      <c r="G124" s="50" t="s">
        <v>55</v>
      </c>
      <c r="H124" s="51">
        <v>332.67</v>
      </c>
      <c r="I124" s="50" t="s">
        <v>24</v>
      </c>
    </row>
    <row r="125" spans="1:9" x14ac:dyDescent="0.3">
      <c r="A125" s="49">
        <v>46083</v>
      </c>
      <c r="B125" s="50" t="s">
        <v>46</v>
      </c>
      <c r="C125" s="50" t="s">
        <v>155</v>
      </c>
      <c r="D125" s="50" t="s">
        <v>177</v>
      </c>
      <c r="E125" s="50" t="s">
        <v>157</v>
      </c>
      <c r="F125" s="50" t="s">
        <v>178</v>
      </c>
      <c r="G125" s="50" t="s">
        <v>55</v>
      </c>
      <c r="H125" s="51">
        <v>1752.65</v>
      </c>
      <c r="I125" s="50" t="s">
        <v>24</v>
      </c>
    </row>
    <row r="126" spans="1:9" x14ac:dyDescent="0.3">
      <c r="A126" s="49">
        <v>46083</v>
      </c>
      <c r="B126" s="50" t="s">
        <v>49</v>
      </c>
      <c r="C126" s="50" t="s">
        <v>165</v>
      </c>
      <c r="D126" s="50" t="s">
        <v>179</v>
      </c>
      <c r="E126" s="50" t="s">
        <v>157</v>
      </c>
      <c r="F126" s="50" t="s">
        <v>180</v>
      </c>
      <c r="G126" s="50" t="s">
        <v>58</v>
      </c>
      <c r="H126" s="51">
        <v>669.51</v>
      </c>
      <c r="I126" s="50" t="s">
        <v>24</v>
      </c>
    </row>
    <row r="127" spans="1:9" ht="28.8" x14ac:dyDescent="0.3">
      <c r="A127" s="49">
        <v>46083</v>
      </c>
      <c r="B127" s="50" t="s">
        <v>49</v>
      </c>
      <c r="C127" s="50" t="s">
        <v>167</v>
      </c>
      <c r="D127" s="50" t="s">
        <v>184</v>
      </c>
      <c r="E127" s="50" t="s">
        <v>160</v>
      </c>
      <c r="F127" s="50" t="s">
        <v>185</v>
      </c>
      <c r="G127" s="50" t="s">
        <v>55</v>
      </c>
      <c r="H127" s="51">
        <v>140.31</v>
      </c>
      <c r="I127" s="50" t="s">
        <v>24</v>
      </c>
    </row>
    <row r="128" spans="1:9" x14ac:dyDescent="0.3">
      <c r="A128" s="49">
        <v>46084</v>
      </c>
      <c r="B128" s="50" t="s">
        <v>46</v>
      </c>
      <c r="C128" s="50" t="s">
        <v>155</v>
      </c>
      <c r="D128" s="50" t="s">
        <v>177</v>
      </c>
      <c r="E128" s="50" t="s">
        <v>154</v>
      </c>
      <c r="F128" s="50" t="s">
        <v>178</v>
      </c>
      <c r="G128" s="50" t="s">
        <v>55</v>
      </c>
      <c r="H128" s="51">
        <v>1422.05</v>
      </c>
      <c r="I128" s="50" t="s">
        <v>24</v>
      </c>
    </row>
    <row r="129" spans="1:9" x14ac:dyDescent="0.3">
      <c r="A129" s="49">
        <v>46085</v>
      </c>
      <c r="B129" s="50" t="s">
        <v>46</v>
      </c>
      <c r="C129" s="50" t="s">
        <v>155</v>
      </c>
      <c r="D129" s="50" t="s">
        <v>177</v>
      </c>
      <c r="E129" s="50" t="s">
        <v>163</v>
      </c>
      <c r="F129" s="50" t="s">
        <v>178</v>
      </c>
      <c r="G129" s="50" t="s">
        <v>55</v>
      </c>
      <c r="H129" s="51">
        <v>1682.59</v>
      </c>
      <c r="I129" s="50" t="s">
        <v>24</v>
      </c>
    </row>
    <row r="130" spans="1:9" x14ac:dyDescent="0.3">
      <c r="A130" s="49">
        <v>46085</v>
      </c>
      <c r="B130" s="50" t="s">
        <v>49</v>
      </c>
      <c r="C130" s="50" t="s">
        <v>168</v>
      </c>
      <c r="D130" s="50" t="s">
        <v>181</v>
      </c>
      <c r="E130" s="50" t="s">
        <v>154</v>
      </c>
      <c r="F130" s="50" t="s">
        <v>168</v>
      </c>
      <c r="G130" s="50" t="s">
        <v>55</v>
      </c>
      <c r="H130" s="51">
        <v>66.69</v>
      </c>
      <c r="I130" s="50" t="s">
        <v>24</v>
      </c>
    </row>
    <row r="131" spans="1:9" x14ac:dyDescent="0.3">
      <c r="A131" s="49">
        <v>46086</v>
      </c>
      <c r="B131" s="50" t="s">
        <v>46</v>
      </c>
      <c r="C131" s="50" t="s">
        <v>155</v>
      </c>
      <c r="D131" s="50" t="s">
        <v>177</v>
      </c>
      <c r="E131" s="50" t="s">
        <v>160</v>
      </c>
      <c r="F131" s="50" t="s">
        <v>178</v>
      </c>
      <c r="G131" s="50" t="s">
        <v>55</v>
      </c>
      <c r="H131" s="51">
        <v>2110.36</v>
      </c>
      <c r="I131" s="50" t="s">
        <v>24</v>
      </c>
    </row>
    <row r="132" spans="1:9" x14ac:dyDescent="0.3">
      <c r="A132" s="49">
        <v>46086</v>
      </c>
      <c r="B132" s="50" t="s">
        <v>49</v>
      </c>
      <c r="C132" s="50" t="s">
        <v>165</v>
      </c>
      <c r="D132" s="50" t="s">
        <v>179</v>
      </c>
      <c r="E132" s="50" t="s">
        <v>157</v>
      </c>
      <c r="F132" s="50" t="s">
        <v>180</v>
      </c>
      <c r="G132" s="50" t="s">
        <v>58</v>
      </c>
      <c r="H132" s="51">
        <v>684.31</v>
      </c>
      <c r="I132" s="50" t="s">
        <v>24</v>
      </c>
    </row>
    <row r="133" spans="1:9" x14ac:dyDescent="0.3">
      <c r="A133" s="49">
        <v>46086</v>
      </c>
      <c r="B133" s="50" t="s">
        <v>49</v>
      </c>
      <c r="C133" s="50" t="s">
        <v>156</v>
      </c>
      <c r="D133" s="50" t="s">
        <v>186</v>
      </c>
      <c r="E133" s="50" t="s">
        <v>157</v>
      </c>
      <c r="F133" s="50" t="s">
        <v>187</v>
      </c>
      <c r="G133" s="50" t="s">
        <v>55</v>
      </c>
      <c r="H133" s="51">
        <v>2200</v>
      </c>
      <c r="I133" s="50" t="s">
        <v>24</v>
      </c>
    </row>
    <row r="134" spans="1:9" x14ac:dyDescent="0.3">
      <c r="A134" s="49">
        <v>46087</v>
      </c>
      <c r="B134" s="50" t="s">
        <v>46</v>
      </c>
      <c r="C134" s="50" t="s">
        <v>155</v>
      </c>
      <c r="D134" s="50" t="s">
        <v>177</v>
      </c>
      <c r="E134" s="50" t="s">
        <v>160</v>
      </c>
      <c r="F134" s="50" t="s">
        <v>178</v>
      </c>
      <c r="G134" s="50" t="s">
        <v>55</v>
      </c>
      <c r="H134" s="51">
        <v>1724.89</v>
      </c>
      <c r="I134" s="50" t="s">
        <v>24</v>
      </c>
    </row>
    <row r="135" spans="1:9" x14ac:dyDescent="0.3">
      <c r="A135" s="49">
        <v>46088</v>
      </c>
      <c r="B135" s="50" t="s">
        <v>46</v>
      </c>
      <c r="C135" s="50" t="s">
        <v>155</v>
      </c>
      <c r="D135" s="50" t="s">
        <v>177</v>
      </c>
      <c r="E135" s="50" t="s">
        <v>154</v>
      </c>
      <c r="F135" s="50" t="s">
        <v>178</v>
      </c>
      <c r="G135" s="50" t="s">
        <v>55</v>
      </c>
      <c r="H135" s="51">
        <v>1537.55</v>
      </c>
      <c r="I135" s="50" t="s">
        <v>24</v>
      </c>
    </row>
    <row r="136" spans="1:9" x14ac:dyDescent="0.3">
      <c r="A136" s="49">
        <v>46088</v>
      </c>
      <c r="B136" s="50" t="s">
        <v>49</v>
      </c>
      <c r="C136" s="50" t="s">
        <v>168</v>
      </c>
      <c r="D136" s="50" t="s">
        <v>181</v>
      </c>
      <c r="E136" s="50" t="s">
        <v>154</v>
      </c>
      <c r="F136" s="50" t="s">
        <v>168</v>
      </c>
      <c r="G136" s="50" t="s">
        <v>55</v>
      </c>
      <c r="H136" s="51">
        <v>80.06</v>
      </c>
      <c r="I136" s="50" t="s">
        <v>24</v>
      </c>
    </row>
    <row r="137" spans="1:9" x14ac:dyDescent="0.3">
      <c r="A137" s="49">
        <v>46089</v>
      </c>
      <c r="B137" s="50" t="s">
        <v>46</v>
      </c>
      <c r="C137" s="50" t="s">
        <v>155</v>
      </c>
      <c r="D137" s="50" t="s">
        <v>177</v>
      </c>
      <c r="E137" s="50" t="s">
        <v>160</v>
      </c>
      <c r="F137" s="50" t="s">
        <v>178</v>
      </c>
      <c r="G137" s="50" t="s">
        <v>55</v>
      </c>
      <c r="H137" s="51">
        <v>1682.02</v>
      </c>
      <c r="I137" s="50" t="s">
        <v>24</v>
      </c>
    </row>
    <row r="138" spans="1:9" x14ac:dyDescent="0.3">
      <c r="A138" s="49">
        <v>46089</v>
      </c>
      <c r="B138" s="50" t="s">
        <v>49</v>
      </c>
      <c r="C138" s="50" t="s">
        <v>165</v>
      </c>
      <c r="D138" s="50" t="s">
        <v>179</v>
      </c>
      <c r="E138" s="50" t="s">
        <v>157</v>
      </c>
      <c r="F138" s="50" t="s">
        <v>180</v>
      </c>
      <c r="G138" s="50" t="s">
        <v>55</v>
      </c>
      <c r="H138" s="51">
        <v>580.6</v>
      </c>
      <c r="I138" s="50" t="s">
        <v>24</v>
      </c>
    </row>
    <row r="139" spans="1:9" x14ac:dyDescent="0.3">
      <c r="A139" s="49">
        <v>46089</v>
      </c>
      <c r="B139" s="50" t="s">
        <v>49</v>
      </c>
      <c r="C139" s="50" t="s">
        <v>170</v>
      </c>
      <c r="D139" s="50" t="s">
        <v>182</v>
      </c>
      <c r="E139" s="50" t="s">
        <v>157</v>
      </c>
      <c r="F139" s="50" t="s">
        <v>183</v>
      </c>
      <c r="G139" s="50" t="s">
        <v>55</v>
      </c>
      <c r="H139" s="51">
        <v>403.45</v>
      </c>
      <c r="I139" s="50" t="s">
        <v>24</v>
      </c>
    </row>
    <row r="140" spans="1:9" x14ac:dyDescent="0.3">
      <c r="A140" s="49">
        <v>46090</v>
      </c>
      <c r="B140" s="50" t="s">
        <v>46</v>
      </c>
      <c r="C140" s="50" t="s">
        <v>155</v>
      </c>
      <c r="D140" s="50" t="s">
        <v>177</v>
      </c>
      <c r="E140" s="50" t="s">
        <v>160</v>
      </c>
      <c r="F140" s="50" t="s">
        <v>178</v>
      </c>
      <c r="G140" s="50" t="s">
        <v>55</v>
      </c>
      <c r="H140" s="51">
        <v>1432.81</v>
      </c>
      <c r="I140" s="50" t="s">
        <v>24</v>
      </c>
    </row>
    <row r="141" spans="1:9" ht="28.8" x14ac:dyDescent="0.3">
      <c r="A141" s="49">
        <v>46090</v>
      </c>
      <c r="B141" s="50" t="s">
        <v>49</v>
      </c>
      <c r="C141" s="50" t="s">
        <v>167</v>
      </c>
      <c r="D141" s="50" t="s">
        <v>184</v>
      </c>
      <c r="E141" s="50" t="s">
        <v>160</v>
      </c>
      <c r="F141" s="50" t="s">
        <v>185</v>
      </c>
      <c r="G141" s="50" t="s">
        <v>55</v>
      </c>
      <c r="H141" s="51">
        <v>130.57</v>
      </c>
      <c r="I141" s="50" t="s">
        <v>24</v>
      </c>
    </row>
    <row r="142" spans="1:9" x14ac:dyDescent="0.3">
      <c r="A142" s="49">
        <v>46091</v>
      </c>
      <c r="B142" s="50" t="s">
        <v>46</v>
      </c>
      <c r="C142" s="50" t="s">
        <v>155</v>
      </c>
      <c r="D142" s="50" t="s">
        <v>177</v>
      </c>
      <c r="E142" s="50" t="s">
        <v>157</v>
      </c>
      <c r="F142" s="50" t="s">
        <v>178</v>
      </c>
      <c r="G142" s="50" t="s">
        <v>55</v>
      </c>
      <c r="H142" s="51">
        <v>2023.45</v>
      </c>
      <c r="I142" s="50" t="s">
        <v>24</v>
      </c>
    </row>
    <row r="143" spans="1:9" x14ac:dyDescent="0.3">
      <c r="A143" s="49">
        <v>46092</v>
      </c>
      <c r="B143" s="50" t="s">
        <v>46</v>
      </c>
      <c r="C143" s="50" t="s">
        <v>155</v>
      </c>
      <c r="D143" s="50" t="s">
        <v>177</v>
      </c>
      <c r="E143" s="50" t="s">
        <v>154</v>
      </c>
      <c r="F143" s="50" t="s">
        <v>178</v>
      </c>
      <c r="G143" s="50" t="s">
        <v>55</v>
      </c>
      <c r="H143" s="51">
        <v>1711.46</v>
      </c>
      <c r="I143" s="50" t="s">
        <v>24</v>
      </c>
    </row>
    <row r="144" spans="1:9" x14ac:dyDescent="0.3">
      <c r="A144" s="49">
        <v>46092</v>
      </c>
      <c r="B144" s="50" t="s">
        <v>49</v>
      </c>
      <c r="C144" s="50" t="s">
        <v>165</v>
      </c>
      <c r="D144" s="50" t="s">
        <v>179</v>
      </c>
      <c r="E144" s="50" t="s">
        <v>157</v>
      </c>
      <c r="F144" s="50" t="s">
        <v>180</v>
      </c>
      <c r="G144" s="50" t="s">
        <v>55</v>
      </c>
      <c r="H144" s="51">
        <v>683.11</v>
      </c>
      <c r="I144" s="50" t="s">
        <v>24</v>
      </c>
    </row>
    <row r="145" spans="1:9" x14ac:dyDescent="0.3">
      <c r="A145" s="49">
        <v>46092</v>
      </c>
      <c r="B145" s="50" t="s">
        <v>49</v>
      </c>
      <c r="C145" s="50" t="s">
        <v>168</v>
      </c>
      <c r="D145" s="50" t="s">
        <v>181</v>
      </c>
      <c r="E145" s="50" t="s">
        <v>154</v>
      </c>
      <c r="F145" s="50" t="s">
        <v>168</v>
      </c>
      <c r="G145" s="50" t="s">
        <v>55</v>
      </c>
      <c r="H145" s="51">
        <v>109.5</v>
      </c>
      <c r="I145" s="50" t="s">
        <v>24</v>
      </c>
    </row>
    <row r="146" spans="1:9" x14ac:dyDescent="0.3">
      <c r="A146" s="49">
        <v>46093</v>
      </c>
      <c r="B146" s="50" t="s">
        <v>46</v>
      </c>
      <c r="C146" s="50" t="s">
        <v>155</v>
      </c>
      <c r="D146" s="50" t="s">
        <v>177</v>
      </c>
      <c r="E146" s="50" t="s">
        <v>160</v>
      </c>
      <c r="F146" s="50" t="s">
        <v>178</v>
      </c>
      <c r="G146" s="50" t="s">
        <v>55</v>
      </c>
      <c r="H146" s="51">
        <v>1867.41</v>
      </c>
      <c r="I146" s="50" t="s">
        <v>24</v>
      </c>
    </row>
    <row r="147" spans="1:9" x14ac:dyDescent="0.3">
      <c r="A147" s="49">
        <v>46094</v>
      </c>
      <c r="B147" s="50" t="s">
        <v>46</v>
      </c>
      <c r="C147" s="50" t="s">
        <v>155</v>
      </c>
      <c r="D147" s="50" t="s">
        <v>177</v>
      </c>
      <c r="E147" s="50" t="s">
        <v>163</v>
      </c>
      <c r="F147" s="50" t="s">
        <v>178</v>
      </c>
      <c r="G147" s="50" t="s">
        <v>55</v>
      </c>
      <c r="H147" s="51">
        <v>2172.2600000000002</v>
      </c>
      <c r="I147" s="50" t="s">
        <v>24</v>
      </c>
    </row>
    <row r="148" spans="1:9" x14ac:dyDescent="0.3">
      <c r="A148" s="49">
        <v>46095</v>
      </c>
      <c r="B148" s="50" t="s">
        <v>46</v>
      </c>
      <c r="C148" s="50" t="s">
        <v>155</v>
      </c>
      <c r="D148" s="50" t="s">
        <v>177</v>
      </c>
      <c r="E148" s="50" t="s">
        <v>154</v>
      </c>
      <c r="F148" s="50" t="s">
        <v>178</v>
      </c>
      <c r="G148" s="50" t="s">
        <v>55</v>
      </c>
      <c r="H148" s="51">
        <v>1787.06</v>
      </c>
      <c r="I148" s="50" t="s">
        <v>24</v>
      </c>
    </row>
    <row r="149" spans="1:9" x14ac:dyDescent="0.3">
      <c r="A149" s="49">
        <v>46095</v>
      </c>
      <c r="B149" s="50" t="s">
        <v>49</v>
      </c>
      <c r="C149" s="50" t="s">
        <v>165</v>
      </c>
      <c r="D149" s="50" t="s">
        <v>179</v>
      </c>
      <c r="E149" s="50" t="s">
        <v>157</v>
      </c>
      <c r="F149" s="50" t="s">
        <v>180</v>
      </c>
      <c r="G149" s="50" t="s">
        <v>55</v>
      </c>
      <c r="H149" s="51">
        <v>368.29</v>
      </c>
      <c r="I149" s="50" t="s">
        <v>24</v>
      </c>
    </row>
    <row r="150" spans="1:9" x14ac:dyDescent="0.3">
      <c r="A150" s="49">
        <v>46095</v>
      </c>
      <c r="B150" s="50" t="s">
        <v>49</v>
      </c>
      <c r="C150" s="50" t="s">
        <v>168</v>
      </c>
      <c r="D150" s="50" t="s">
        <v>181</v>
      </c>
      <c r="E150" s="50" t="s">
        <v>154</v>
      </c>
      <c r="F150" s="50" t="s">
        <v>168</v>
      </c>
      <c r="G150" s="50" t="s">
        <v>55</v>
      </c>
      <c r="H150" s="51">
        <v>116.11</v>
      </c>
      <c r="I150" s="50" t="s">
        <v>24</v>
      </c>
    </row>
    <row r="151" spans="1:9" x14ac:dyDescent="0.3">
      <c r="A151" s="49">
        <v>46096</v>
      </c>
      <c r="B151" s="50" t="s">
        <v>46</v>
      </c>
      <c r="C151" s="50" t="s">
        <v>155</v>
      </c>
      <c r="D151" s="50" t="s">
        <v>177</v>
      </c>
      <c r="E151" s="50" t="s">
        <v>157</v>
      </c>
      <c r="F151" s="50" t="s">
        <v>178</v>
      </c>
      <c r="G151" s="50" t="s">
        <v>55</v>
      </c>
      <c r="H151" s="51">
        <v>1590.35</v>
      </c>
      <c r="I151" s="50" t="s">
        <v>24</v>
      </c>
    </row>
    <row r="152" spans="1:9" x14ac:dyDescent="0.3">
      <c r="A152" s="49">
        <v>46096</v>
      </c>
      <c r="B152" s="50" t="s">
        <v>49</v>
      </c>
      <c r="C152" s="50" t="s">
        <v>170</v>
      </c>
      <c r="D152" s="50" t="s">
        <v>182</v>
      </c>
      <c r="E152" s="50" t="s">
        <v>157</v>
      </c>
      <c r="F152" s="50" t="s">
        <v>183</v>
      </c>
      <c r="G152" s="50" t="s">
        <v>55</v>
      </c>
      <c r="H152" s="51">
        <v>261.35000000000002</v>
      </c>
      <c r="I152" s="50" t="s">
        <v>24</v>
      </c>
    </row>
    <row r="153" spans="1:9" x14ac:dyDescent="0.3">
      <c r="A153" s="49">
        <v>46096</v>
      </c>
      <c r="B153" s="50" t="s">
        <v>49</v>
      </c>
      <c r="C153" s="50" t="s">
        <v>159</v>
      </c>
      <c r="D153" s="50" t="s">
        <v>188</v>
      </c>
      <c r="E153" s="50" t="s">
        <v>157</v>
      </c>
      <c r="F153" s="50" t="s">
        <v>159</v>
      </c>
      <c r="G153" s="50" t="s">
        <v>55</v>
      </c>
      <c r="H153" s="51">
        <v>3800</v>
      </c>
      <c r="I153" s="50" t="s">
        <v>24</v>
      </c>
    </row>
    <row r="154" spans="1:9" x14ac:dyDescent="0.3">
      <c r="A154" s="49">
        <v>46097</v>
      </c>
      <c r="B154" s="50" t="s">
        <v>46</v>
      </c>
      <c r="C154" s="50" t="s">
        <v>155</v>
      </c>
      <c r="D154" s="50" t="s">
        <v>177</v>
      </c>
      <c r="E154" s="50" t="s">
        <v>160</v>
      </c>
      <c r="F154" s="50" t="s">
        <v>178</v>
      </c>
      <c r="G154" s="50" t="s">
        <v>55</v>
      </c>
      <c r="H154" s="51">
        <v>1517.45</v>
      </c>
      <c r="I154" s="50" t="s">
        <v>24</v>
      </c>
    </row>
    <row r="155" spans="1:9" ht="28.8" x14ac:dyDescent="0.3">
      <c r="A155" s="49">
        <v>46097</v>
      </c>
      <c r="B155" s="50" t="s">
        <v>49</v>
      </c>
      <c r="C155" s="50" t="s">
        <v>167</v>
      </c>
      <c r="D155" s="50" t="s">
        <v>184</v>
      </c>
      <c r="E155" s="50" t="s">
        <v>160</v>
      </c>
      <c r="F155" s="50" t="s">
        <v>185</v>
      </c>
      <c r="G155" s="50" t="s">
        <v>55</v>
      </c>
      <c r="H155" s="51">
        <v>123.49</v>
      </c>
      <c r="I155" s="50" t="s">
        <v>24</v>
      </c>
    </row>
    <row r="156" spans="1:9" x14ac:dyDescent="0.3">
      <c r="A156" s="49">
        <v>46098</v>
      </c>
      <c r="B156" s="50" t="s">
        <v>46</v>
      </c>
      <c r="C156" s="50" t="s">
        <v>155</v>
      </c>
      <c r="D156" s="50" t="s">
        <v>177</v>
      </c>
      <c r="E156" s="50" t="s">
        <v>154</v>
      </c>
      <c r="F156" s="50" t="s">
        <v>178</v>
      </c>
      <c r="G156" s="50" t="s">
        <v>55</v>
      </c>
      <c r="H156" s="51">
        <v>2055.5500000000002</v>
      </c>
      <c r="I156" s="50" t="s">
        <v>24</v>
      </c>
    </row>
    <row r="157" spans="1:9" x14ac:dyDescent="0.3">
      <c r="A157" s="49">
        <v>46098</v>
      </c>
      <c r="B157" s="50" t="s">
        <v>49</v>
      </c>
      <c r="C157" s="50" t="s">
        <v>165</v>
      </c>
      <c r="D157" s="50" t="s">
        <v>179</v>
      </c>
      <c r="E157" s="50" t="s">
        <v>157</v>
      </c>
      <c r="F157" s="50" t="s">
        <v>180</v>
      </c>
      <c r="G157" s="50" t="s">
        <v>55</v>
      </c>
      <c r="H157" s="51">
        <v>638</v>
      </c>
      <c r="I157" s="50" t="s">
        <v>24</v>
      </c>
    </row>
    <row r="158" spans="1:9" x14ac:dyDescent="0.3">
      <c r="A158" s="49">
        <v>46099</v>
      </c>
      <c r="B158" s="50" t="s">
        <v>46</v>
      </c>
      <c r="C158" s="50" t="s">
        <v>155</v>
      </c>
      <c r="D158" s="50" t="s">
        <v>177</v>
      </c>
      <c r="E158" s="50" t="s">
        <v>157</v>
      </c>
      <c r="F158" s="50" t="s">
        <v>178</v>
      </c>
      <c r="G158" s="50" t="s">
        <v>55</v>
      </c>
      <c r="H158" s="51">
        <v>1909.6</v>
      </c>
      <c r="I158" s="50" t="s">
        <v>24</v>
      </c>
    </row>
    <row r="159" spans="1:9" x14ac:dyDescent="0.3">
      <c r="A159" s="49">
        <v>46099</v>
      </c>
      <c r="B159" s="50" t="s">
        <v>49</v>
      </c>
      <c r="C159" s="50" t="s">
        <v>168</v>
      </c>
      <c r="D159" s="50" t="s">
        <v>181</v>
      </c>
      <c r="E159" s="50" t="s">
        <v>154</v>
      </c>
      <c r="F159" s="50" t="s">
        <v>168</v>
      </c>
      <c r="G159" s="50" t="s">
        <v>55</v>
      </c>
      <c r="H159" s="51">
        <v>90.64</v>
      </c>
      <c r="I159" s="50" t="s">
        <v>24</v>
      </c>
    </row>
    <row r="160" spans="1:9" x14ac:dyDescent="0.3">
      <c r="A160" s="49">
        <v>46100</v>
      </c>
      <c r="B160" s="50" t="s">
        <v>46</v>
      </c>
      <c r="C160" s="50" t="s">
        <v>155</v>
      </c>
      <c r="D160" s="50" t="s">
        <v>177</v>
      </c>
      <c r="E160" s="50" t="s">
        <v>160</v>
      </c>
      <c r="F160" s="50" t="s">
        <v>178</v>
      </c>
      <c r="G160" s="50" t="s">
        <v>55</v>
      </c>
      <c r="H160" s="51">
        <v>1882.87</v>
      </c>
      <c r="I160" s="50" t="s">
        <v>24</v>
      </c>
    </row>
    <row r="161" spans="1:9" x14ac:dyDescent="0.3">
      <c r="A161" s="49">
        <v>46101</v>
      </c>
      <c r="B161" s="50" t="s">
        <v>46</v>
      </c>
      <c r="C161" s="50" t="s">
        <v>155</v>
      </c>
      <c r="D161" s="50" t="s">
        <v>177</v>
      </c>
      <c r="E161" s="50" t="s">
        <v>157</v>
      </c>
      <c r="F161" s="50" t="s">
        <v>178</v>
      </c>
      <c r="G161" s="50" t="s">
        <v>55</v>
      </c>
      <c r="H161" s="51">
        <v>1995.53</v>
      </c>
      <c r="I161" s="50" t="s">
        <v>24</v>
      </c>
    </row>
    <row r="162" spans="1:9" x14ac:dyDescent="0.3">
      <c r="A162" s="49">
        <v>46101</v>
      </c>
      <c r="B162" s="50" t="s">
        <v>49</v>
      </c>
      <c r="C162" s="50" t="s">
        <v>165</v>
      </c>
      <c r="D162" s="50" t="s">
        <v>179</v>
      </c>
      <c r="E162" s="50" t="s">
        <v>157</v>
      </c>
      <c r="F162" s="50" t="s">
        <v>180</v>
      </c>
      <c r="G162" s="50" t="s">
        <v>55</v>
      </c>
      <c r="H162" s="51">
        <v>661.8</v>
      </c>
      <c r="I162" s="50" t="s">
        <v>24</v>
      </c>
    </row>
    <row r="163" spans="1:9" x14ac:dyDescent="0.3">
      <c r="A163" s="49">
        <v>46101</v>
      </c>
      <c r="B163" s="50" t="s">
        <v>49</v>
      </c>
      <c r="C163" s="50" t="s">
        <v>162</v>
      </c>
      <c r="D163" s="50" t="s">
        <v>189</v>
      </c>
      <c r="E163" s="50" t="s">
        <v>157</v>
      </c>
      <c r="F163" s="50" t="s">
        <v>162</v>
      </c>
      <c r="G163" s="50" t="s">
        <v>55</v>
      </c>
      <c r="H163" s="51">
        <v>1200</v>
      </c>
      <c r="I163" s="50" t="s">
        <v>24</v>
      </c>
    </row>
    <row r="164" spans="1:9" x14ac:dyDescent="0.3">
      <c r="A164" s="49">
        <v>46102</v>
      </c>
      <c r="B164" s="50" t="s">
        <v>46</v>
      </c>
      <c r="C164" s="50" t="s">
        <v>155</v>
      </c>
      <c r="D164" s="50" t="s">
        <v>177</v>
      </c>
      <c r="E164" s="50" t="s">
        <v>154</v>
      </c>
      <c r="F164" s="50" t="s">
        <v>178</v>
      </c>
      <c r="G164" s="50" t="s">
        <v>55</v>
      </c>
      <c r="H164" s="51">
        <v>1380.44</v>
      </c>
      <c r="I164" s="50" t="s">
        <v>24</v>
      </c>
    </row>
    <row r="165" spans="1:9" x14ac:dyDescent="0.3">
      <c r="A165" s="49">
        <v>46102</v>
      </c>
      <c r="B165" s="50" t="s">
        <v>49</v>
      </c>
      <c r="C165" s="50" t="s">
        <v>168</v>
      </c>
      <c r="D165" s="50" t="s">
        <v>181</v>
      </c>
      <c r="E165" s="50" t="s">
        <v>154</v>
      </c>
      <c r="F165" s="50" t="s">
        <v>168</v>
      </c>
      <c r="G165" s="50" t="s">
        <v>55</v>
      </c>
      <c r="H165" s="51">
        <v>59.84</v>
      </c>
      <c r="I165" s="50" t="s">
        <v>24</v>
      </c>
    </row>
    <row r="166" spans="1:9" x14ac:dyDescent="0.3">
      <c r="A166" s="49">
        <v>46103</v>
      </c>
      <c r="B166" s="50" t="s">
        <v>46</v>
      </c>
      <c r="C166" s="50" t="s">
        <v>155</v>
      </c>
      <c r="D166" s="50" t="s">
        <v>177</v>
      </c>
      <c r="E166" s="50" t="s">
        <v>160</v>
      </c>
      <c r="F166" s="50" t="s">
        <v>178</v>
      </c>
      <c r="G166" s="50" t="s">
        <v>55</v>
      </c>
      <c r="H166" s="51">
        <v>1281.92</v>
      </c>
      <c r="I166" s="50" t="s">
        <v>24</v>
      </c>
    </row>
    <row r="167" spans="1:9" x14ac:dyDescent="0.3">
      <c r="A167" s="49">
        <v>46103</v>
      </c>
      <c r="B167" s="50" t="s">
        <v>49</v>
      </c>
      <c r="C167" s="50" t="s">
        <v>170</v>
      </c>
      <c r="D167" s="50" t="s">
        <v>182</v>
      </c>
      <c r="E167" s="50" t="s">
        <v>157</v>
      </c>
      <c r="F167" s="50" t="s">
        <v>183</v>
      </c>
      <c r="G167" s="50" t="s">
        <v>55</v>
      </c>
      <c r="H167" s="51">
        <v>313.45999999999998</v>
      </c>
      <c r="I167" s="50" t="s">
        <v>24</v>
      </c>
    </row>
    <row r="168" spans="1:9" x14ac:dyDescent="0.3">
      <c r="A168" s="49">
        <v>46104</v>
      </c>
      <c r="B168" s="50" t="s">
        <v>46</v>
      </c>
      <c r="C168" s="50" t="s">
        <v>155</v>
      </c>
      <c r="D168" s="50" t="s">
        <v>177</v>
      </c>
      <c r="E168" s="50" t="s">
        <v>154</v>
      </c>
      <c r="F168" s="50" t="s">
        <v>178</v>
      </c>
      <c r="G168" s="50" t="s">
        <v>55</v>
      </c>
      <c r="H168" s="51">
        <v>1731.06</v>
      </c>
      <c r="I168" s="50" t="s">
        <v>24</v>
      </c>
    </row>
    <row r="169" spans="1:9" x14ac:dyDescent="0.3">
      <c r="A169" s="49">
        <v>46104</v>
      </c>
      <c r="B169" s="50" t="s">
        <v>49</v>
      </c>
      <c r="C169" s="50" t="s">
        <v>165</v>
      </c>
      <c r="D169" s="50" t="s">
        <v>179</v>
      </c>
      <c r="E169" s="50" t="s">
        <v>157</v>
      </c>
      <c r="F169" s="50" t="s">
        <v>180</v>
      </c>
      <c r="G169" s="50" t="s">
        <v>55</v>
      </c>
      <c r="H169" s="51">
        <v>472.95</v>
      </c>
      <c r="I169" s="50" t="s">
        <v>24</v>
      </c>
    </row>
    <row r="170" spans="1:9" ht="28.8" x14ac:dyDescent="0.3">
      <c r="A170" s="49">
        <v>46104</v>
      </c>
      <c r="B170" s="50" t="s">
        <v>49</v>
      </c>
      <c r="C170" s="50" t="s">
        <v>167</v>
      </c>
      <c r="D170" s="50" t="s">
        <v>184</v>
      </c>
      <c r="E170" s="50" t="s">
        <v>160</v>
      </c>
      <c r="F170" s="50" t="s">
        <v>185</v>
      </c>
      <c r="G170" s="50" t="s">
        <v>55</v>
      </c>
      <c r="H170" s="51">
        <v>123.33</v>
      </c>
      <c r="I170" s="50" t="s">
        <v>24</v>
      </c>
    </row>
    <row r="171" spans="1:9" x14ac:dyDescent="0.3">
      <c r="A171" s="49">
        <v>46105</v>
      </c>
      <c r="B171" s="50" t="s">
        <v>46</v>
      </c>
      <c r="C171" s="50" t="s">
        <v>155</v>
      </c>
      <c r="D171" s="50" t="s">
        <v>177</v>
      </c>
      <c r="E171" s="50" t="s">
        <v>154</v>
      </c>
      <c r="F171" s="50" t="s">
        <v>178</v>
      </c>
      <c r="G171" s="50" t="s">
        <v>55</v>
      </c>
      <c r="H171" s="51">
        <v>2006.02</v>
      </c>
      <c r="I171" s="50" t="s">
        <v>24</v>
      </c>
    </row>
    <row r="172" spans="1:9" x14ac:dyDescent="0.3">
      <c r="A172" s="49">
        <v>46106</v>
      </c>
      <c r="B172" s="50" t="s">
        <v>46</v>
      </c>
      <c r="C172" s="50" t="s">
        <v>155</v>
      </c>
      <c r="D172" s="50" t="s">
        <v>177</v>
      </c>
      <c r="E172" s="50" t="s">
        <v>160</v>
      </c>
      <c r="F172" s="50" t="s">
        <v>178</v>
      </c>
      <c r="G172" s="50" t="s">
        <v>55</v>
      </c>
      <c r="H172" s="51">
        <v>1609.78</v>
      </c>
      <c r="I172" s="50" t="s">
        <v>24</v>
      </c>
    </row>
    <row r="173" spans="1:9" x14ac:dyDescent="0.3">
      <c r="A173" s="49">
        <v>46106</v>
      </c>
      <c r="B173" s="50" t="s">
        <v>49</v>
      </c>
      <c r="C173" s="50" t="s">
        <v>168</v>
      </c>
      <c r="D173" s="50" t="s">
        <v>181</v>
      </c>
      <c r="E173" s="50" t="s">
        <v>154</v>
      </c>
      <c r="F173" s="50" t="s">
        <v>168</v>
      </c>
      <c r="G173" s="50" t="s">
        <v>55</v>
      </c>
      <c r="H173" s="51">
        <v>85.56</v>
      </c>
      <c r="I173" s="50" t="s">
        <v>24</v>
      </c>
    </row>
    <row r="174" spans="1:9" x14ac:dyDescent="0.3">
      <c r="A174" s="49">
        <v>46106</v>
      </c>
      <c r="B174" s="50" t="s">
        <v>49</v>
      </c>
      <c r="C174" s="50" t="s">
        <v>169</v>
      </c>
      <c r="D174" s="50" t="s">
        <v>190</v>
      </c>
      <c r="E174" s="50" t="s">
        <v>157</v>
      </c>
      <c r="F174" s="50" t="s">
        <v>169</v>
      </c>
      <c r="G174" s="50" t="s">
        <v>55</v>
      </c>
      <c r="H174" s="51">
        <v>900</v>
      </c>
      <c r="I174" s="50" t="s">
        <v>24</v>
      </c>
    </row>
    <row r="175" spans="1:9" x14ac:dyDescent="0.3">
      <c r="A175" s="49">
        <v>46107</v>
      </c>
      <c r="B175" s="50" t="s">
        <v>46</v>
      </c>
      <c r="C175" s="50" t="s">
        <v>155</v>
      </c>
      <c r="D175" s="50" t="s">
        <v>177</v>
      </c>
      <c r="E175" s="50" t="s">
        <v>160</v>
      </c>
      <c r="F175" s="50" t="s">
        <v>178</v>
      </c>
      <c r="G175" s="50" t="s">
        <v>55</v>
      </c>
      <c r="H175" s="51">
        <v>1551.98</v>
      </c>
      <c r="I175" s="50" t="s">
        <v>24</v>
      </c>
    </row>
    <row r="176" spans="1:9" x14ac:dyDescent="0.3">
      <c r="A176" s="49">
        <v>46107</v>
      </c>
      <c r="B176" s="50" t="s">
        <v>49</v>
      </c>
      <c r="C176" s="50" t="s">
        <v>165</v>
      </c>
      <c r="D176" s="50" t="s">
        <v>179</v>
      </c>
      <c r="E176" s="50" t="s">
        <v>157</v>
      </c>
      <c r="F176" s="50" t="s">
        <v>180</v>
      </c>
      <c r="G176" s="50" t="s">
        <v>55</v>
      </c>
      <c r="H176" s="51">
        <v>627.76</v>
      </c>
      <c r="I176" s="50" t="s">
        <v>24</v>
      </c>
    </row>
    <row r="177" spans="1:9" x14ac:dyDescent="0.3">
      <c r="A177" s="49">
        <v>46108</v>
      </c>
      <c r="B177" s="50" t="s">
        <v>46</v>
      </c>
      <c r="C177" s="50" t="s">
        <v>155</v>
      </c>
      <c r="D177" s="50" t="s">
        <v>177</v>
      </c>
      <c r="E177" s="50" t="s">
        <v>154</v>
      </c>
      <c r="F177" s="50" t="s">
        <v>178</v>
      </c>
      <c r="G177" s="50" t="s">
        <v>55</v>
      </c>
      <c r="H177" s="51">
        <v>2021.44</v>
      </c>
      <c r="I177" s="50" t="s">
        <v>24</v>
      </c>
    </row>
    <row r="178" spans="1:9" x14ac:dyDescent="0.3">
      <c r="A178" s="49">
        <v>46109</v>
      </c>
      <c r="B178" s="50" t="s">
        <v>46</v>
      </c>
      <c r="C178" s="50" t="s">
        <v>155</v>
      </c>
      <c r="D178" s="50" t="s">
        <v>177</v>
      </c>
      <c r="E178" s="50" t="s">
        <v>163</v>
      </c>
      <c r="F178" s="50" t="s">
        <v>178</v>
      </c>
      <c r="G178" s="50" t="s">
        <v>55</v>
      </c>
      <c r="H178" s="51">
        <v>2126.69</v>
      </c>
      <c r="I178" s="50" t="s">
        <v>24</v>
      </c>
    </row>
    <row r="179" spans="1:9" x14ac:dyDescent="0.3">
      <c r="A179" s="49">
        <v>46109</v>
      </c>
      <c r="B179" s="50" t="s">
        <v>49</v>
      </c>
      <c r="C179" s="50" t="s">
        <v>168</v>
      </c>
      <c r="D179" s="50" t="s">
        <v>181</v>
      </c>
      <c r="E179" s="50" t="s">
        <v>154</v>
      </c>
      <c r="F179" s="50" t="s">
        <v>168</v>
      </c>
      <c r="G179" s="50" t="s">
        <v>55</v>
      </c>
      <c r="H179" s="51">
        <v>93.98</v>
      </c>
      <c r="I179" s="50" t="s">
        <v>24</v>
      </c>
    </row>
    <row r="180" spans="1:9" x14ac:dyDescent="0.3">
      <c r="A180" s="49">
        <v>46110</v>
      </c>
      <c r="B180" s="50" t="s">
        <v>46</v>
      </c>
      <c r="C180" s="50" t="s">
        <v>155</v>
      </c>
      <c r="D180" s="50" t="s">
        <v>177</v>
      </c>
      <c r="E180" s="50" t="s">
        <v>154</v>
      </c>
      <c r="F180" s="50" t="s">
        <v>178</v>
      </c>
      <c r="G180" s="50" t="s">
        <v>55</v>
      </c>
      <c r="H180" s="51">
        <v>1401.76</v>
      </c>
      <c r="I180" s="50" t="s">
        <v>24</v>
      </c>
    </row>
    <row r="181" spans="1:9" x14ac:dyDescent="0.3">
      <c r="A181" s="49">
        <v>46110</v>
      </c>
      <c r="B181" s="50" t="s">
        <v>49</v>
      </c>
      <c r="C181" s="50" t="s">
        <v>165</v>
      </c>
      <c r="D181" s="50" t="s">
        <v>179</v>
      </c>
      <c r="E181" s="50" t="s">
        <v>157</v>
      </c>
      <c r="F181" s="50" t="s">
        <v>180</v>
      </c>
      <c r="G181" s="50" t="s">
        <v>58</v>
      </c>
      <c r="H181" s="51">
        <v>546.85</v>
      </c>
      <c r="I181" s="50" t="s">
        <v>24</v>
      </c>
    </row>
    <row r="182" spans="1:9" x14ac:dyDescent="0.3">
      <c r="A182" s="49">
        <v>46110</v>
      </c>
      <c r="B182" s="50" t="s">
        <v>49</v>
      </c>
      <c r="C182" s="50" t="s">
        <v>170</v>
      </c>
      <c r="D182" s="50" t="s">
        <v>182</v>
      </c>
      <c r="E182" s="50" t="s">
        <v>157</v>
      </c>
      <c r="F182" s="50" t="s">
        <v>183</v>
      </c>
      <c r="G182" s="50" t="s">
        <v>55</v>
      </c>
      <c r="H182" s="51">
        <v>388.07</v>
      </c>
      <c r="I182" s="50" t="s">
        <v>24</v>
      </c>
    </row>
    <row r="183" spans="1:9" x14ac:dyDescent="0.3">
      <c r="A183" s="49">
        <v>46111</v>
      </c>
      <c r="B183" s="50" t="s">
        <v>46</v>
      </c>
      <c r="C183" s="50" t="s">
        <v>155</v>
      </c>
      <c r="D183" s="50" t="s">
        <v>177</v>
      </c>
      <c r="E183" s="50" t="s">
        <v>154</v>
      </c>
      <c r="F183" s="50" t="s">
        <v>178</v>
      </c>
      <c r="G183" s="50" t="s">
        <v>55</v>
      </c>
      <c r="H183" s="51">
        <v>1862.75</v>
      </c>
      <c r="I183" s="50" t="s">
        <v>24</v>
      </c>
    </row>
    <row r="184" spans="1:9" ht="28.8" x14ac:dyDescent="0.3">
      <c r="A184" s="49">
        <v>46111</v>
      </c>
      <c r="B184" s="50" t="s">
        <v>49</v>
      </c>
      <c r="C184" s="50" t="s">
        <v>167</v>
      </c>
      <c r="D184" s="50" t="s">
        <v>184</v>
      </c>
      <c r="E184" s="50" t="s">
        <v>160</v>
      </c>
      <c r="F184" s="50" t="s">
        <v>185</v>
      </c>
      <c r="G184" s="50" t="s">
        <v>55</v>
      </c>
      <c r="H184" s="51">
        <v>178.38</v>
      </c>
      <c r="I184" s="50" t="s">
        <v>24</v>
      </c>
    </row>
    <row r="185" spans="1:9" x14ac:dyDescent="0.3">
      <c r="A185" s="49">
        <v>46112</v>
      </c>
      <c r="B185" s="50" t="s">
        <v>46</v>
      </c>
      <c r="C185" s="50" t="s">
        <v>155</v>
      </c>
      <c r="D185" s="50" t="s">
        <v>177</v>
      </c>
      <c r="E185" s="50" t="s">
        <v>154</v>
      </c>
      <c r="F185" s="50" t="s">
        <v>178</v>
      </c>
      <c r="G185" s="50" t="s">
        <v>55</v>
      </c>
      <c r="H185" s="51">
        <v>1386.97</v>
      </c>
      <c r="I185" s="50" t="s">
        <v>24</v>
      </c>
    </row>
    <row r="186" spans="1:9" x14ac:dyDescent="0.3">
      <c r="A186" s="6"/>
      <c r="B186" s="7"/>
      <c r="C186" s="7"/>
      <c r="D186" s="7"/>
      <c r="E186" s="7"/>
      <c r="F186" s="7"/>
      <c r="G186" s="7"/>
      <c r="H186" s="26"/>
      <c r="I186" s="7"/>
    </row>
    <row r="187" spans="1:9" x14ac:dyDescent="0.3">
      <c r="A187" s="6"/>
      <c r="B187" s="7"/>
      <c r="C187" s="7"/>
      <c r="D187" s="7"/>
      <c r="E187" s="7"/>
      <c r="F187" s="7"/>
      <c r="G187" s="7"/>
      <c r="H187" s="26"/>
      <c r="I187" s="7"/>
    </row>
    <row r="188" spans="1:9" x14ac:dyDescent="0.3">
      <c r="A188" s="6"/>
      <c r="B188" s="7"/>
      <c r="C188" s="7"/>
      <c r="D188" s="7"/>
      <c r="E188" s="7"/>
      <c r="F188" s="7"/>
      <c r="G188" s="7"/>
      <c r="H188" s="26"/>
      <c r="I188" s="7"/>
    </row>
    <row r="189" spans="1:9" x14ac:dyDescent="0.3">
      <c r="A189" s="6"/>
      <c r="B189" s="7"/>
      <c r="C189" s="7"/>
      <c r="D189" s="7"/>
      <c r="E189" s="7"/>
      <c r="F189" s="7"/>
      <c r="G189" s="7"/>
      <c r="H189" s="26"/>
      <c r="I189" s="7"/>
    </row>
    <row r="190" spans="1:9" x14ac:dyDescent="0.3">
      <c r="A190" s="6"/>
      <c r="B190" s="7"/>
      <c r="C190" s="7"/>
      <c r="D190" s="7"/>
      <c r="E190" s="7"/>
      <c r="F190" s="7"/>
      <c r="G190" s="7"/>
      <c r="H190" s="26"/>
      <c r="I190" s="7"/>
    </row>
    <row r="191" spans="1:9" x14ac:dyDescent="0.3">
      <c r="A191" s="6"/>
      <c r="B191" s="7"/>
      <c r="C191" s="7"/>
      <c r="D191" s="7"/>
      <c r="E191" s="7"/>
      <c r="F191" s="7"/>
      <c r="G191" s="7"/>
      <c r="H191" s="26"/>
      <c r="I191" s="7"/>
    </row>
    <row r="192" spans="1:9" x14ac:dyDescent="0.3">
      <c r="A192" s="6"/>
      <c r="B192" s="7"/>
      <c r="C192" s="7"/>
      <c r="D192" s="7"/>
      <c r="E192" s="7"/>
      <c r="F192" s="7"/>
      <c r="G192" s="7"/>
      <c r="H192" s="26"/>
      <c r="I192" s="7"/>
    </row>
    <row r="193" spans="1:9" x14ac:dyDescent="0.3">
      <c r="A193" s="6"/>
      <c r="B193" s="7"/>
      <c r="C193" s="7"/>
      <c r="D193" s="7"/>
      <c r="E193" s="7"/>
      <c r="F193" s="7"/>
      <c r="G193" s="7"/>
      <c r="H193" s="26"/>
      <c r="I193" s="7"/>
    </row>
    <row r="194" spans="1:9" x14ac:dyDescent="0.3">
      <c r="A194" s="6"/>
      <c r="B194" s="7"/>
      <c r="C194" s="7"/>
      <c r="D194" s="7"/>
      <c r="E194" s="7"/>
      <c r="F194" s="7"/>
      <c r="G194" s="7"/>
      <c r="H194" s="26"/>
      <c r="I194" s="7"/>
    </row>
    <row r="195" spans="1:9" x14ac:dyDescent="0.3">
      <c r="A195" s="6"/>
      <c r="B195" s="7"/>
      <c r="C195" s="7"/>
      <c r="D195" s="7"/>
      <c r="E195" s="7"/>
      <c r="F195" s="7"/>
      <c r="G195" s="7"/>
      <c r="H195" s="26"/>
      <c r="I195" s="7"/>
    </row>
    <row r="196" spans="1:9" x14ac:dyDescent="0.3">
      <c r="A196" s="6"/>
      <c r="B196" s="7"/>
      <c r="C196" s="7"/>
      <c r="D196" s="7"/>
      <c r="E196" s="7"/>
      <c r="F196" s="7"/>
      <c r="G196" s="7"/>
      <c r="H196" s="26"/>
      <c r="I196" s="7"/>
    </row>
    <row r="197" spans="1:9" x14ac:dyDescent="0.3">
      <c r="A197" s="6"/>
      <c r="B197" s="7"/>
      <c r="C197" s="7"/>
      <c r="D197" s="7"/>
      <c r="E197" s="7"/>
      <c r="F197" s="7"/>
      <c r="G197" s="7"/>
      <c r="H197" s="26"/>
      <c r="I197" s="7"/>
    </row>
    <row r="198" spans="1:9" x14ac:dyDescent="0.3">
      <c r="A198" s="6"/>
      <c r="B198" s="7"/>
      <c r="C198" s="7"/>
      <c r="D198" s="7"/>
      <c r="E198" s="7"/>
      <c r="F198" s="7"/>
      <c r="G198" s="7"/>
      <c r="H198" s="26"/>
      <c r="I198" s="7"/>
    </row>
    <row r="199" spans="1:9" x14ac:dyDescent="0.3">
      <c r="A199" s="6"/>
      <c r="B199" s="7"/>
      <c r="C199" s="7"/>
      <c r="D199" s="7"/>
      <c r="E199" s="7"/>
      <c r="F199" s="7"/>
      <c r="G199" s="7"/>
      <c r="H199" s="26"/>
      <c r="I199" s="7"/>
    </row>
    <row r="200" spans="1:9" x14ac:dyDescent="0.3">
      <c r="A200" s="6"/>
      <c r="B200" s="7"/>
      <c r="C200" s="7"/>
      <c r="D200" s="7"/>
      <c r="E200" s="7"/>
      <c r="F200" s="7"/>
      <c r="G200" s="7"/>
      <c r="H200" s="26"/>
      <c r="I200" s="7"/>
    </row>
    <row r="201" spans="1:9" x14ac:dyDescent="0.3">
      <c r="A201" s="6"/>
      <c r="B201" s="7"/>
      <c r="C201" s="7"/>
      <c r="D201" s="7"/>
      <c r="E201" s="7"/>
      <c r="F201" s="7"/>
      <c r="G201" s="7"/>
      <c r="H201" s="26"/>
      <c r="I201" s="7"/>
    </row>
    <row r="202" spans="1:9" x14ac:dyDescent="0.3">
      <c r="A202" s="6"/>
      <c r="B202" s="7"/>
      <c r="C202" s="7"/>
      <c r="D202" s="7"/>
      <c r="E202" s="7"/>
      <c r="F202" s="7"/>
      <c r="G202" s="7"/>
      <c r="H202" s="26"/>
      <c r="I202" s="7"/>
    </row>
    <row r="203" spans="1:9" x14ac:dyDescent="0.3">
      <c r="A203" s="6"/>
      <c r="B203" s="7"/>
      <c r="C203" s="7"/>
      <c r="D203" s="7"/>
      <c r="E203" s="7"/>
      <c r="F203" s="7"/>
      <c r="G203" s="7"/>
      <c r="H203" s="26"/>
      <c r="I203" s="7"/>
    </row>
    <row r="204" spans="1:9" x14ac:dyDescent="0.3">
      <c r="A204" s="6"/>
      <c r="B204" s="7"/>
      <c r="C204" s="7"/>
      <c r="D204" s="7"/>
      <c r="E204" s="7"/>
      <c r="F204" s="7"/>
      <c r="G204" s="7"/>
      <c r="H204" s="26"/>
      <c r="I204" s="7"/>
    </row>
    <row r="205" spans="1:9" x14ac:dyDescent="0.3">
      <c r="A205" s="6"/>
      <c r="B205" s="7"/>
      <c r="C205" s="7"/>
      <c r="D205" s="7"/>
      <c r="E205" s="7"/>
      <c r="F205" s="7"/>
      <c r="G205" s="7"/>
      <c r="H205" s="26"/>
      <c r="I205" s="7"/>
    </row>
    <row r="206" spans="1:9" x14ac:dyDescent="0.3">
      <c r="A206" s="6"/>
      <c r="B206" s="7"/>
      <c r="C206" s="7"/>
      <c r="D206" s="7"/>
      <c r="E206" s="7"/>
      <c r="F206" s="7"/>
      <c r="G206" s="7"/>
      <c r="H206" s="26"/>
      <c r="I206" s="7"/>
    </row>
    <row r="207" spans="1:9" x14ac:dyDescent="0.3">
      <c r="A207" s="6"/>
      <c r="B207" s="7"/>
      <c r="C207" s="7"/>
      <c r="D207" s="7"/>
      <c r="E207" s="7"/>
      <c r="F207" s="7"/>
      <c r="G207" s="7"/>
      <c r="H207" s="26"/>
      <c r="I207" s="7"/>
    </row>
    <row r="208" spans="1:9" x14ac:dyDescent="0.3">
      <c r="A208" s="6"/>
      <c r="B208" s="7"/>
      <c r="C208" s="7"/>
      <c r="D208" s="7"/>
      <c r="E208" s="7"/>
      <c r="F208" s="7"/>
      <c r="G208" s="7"/>
      <c r="H208" s="26"/>
      <c r="I208" s="7"/>
    </row>
    <row r="209" spans="1:9" x14ac:dyDescent="0.3">
      <c r="A209" s="6"/>
      <c r="B209" s="7"/>
      <c r="C209" s="7"/>
      <c r="D209" s="7"/>
      <c r="E209" s="7"/>
      <c r="F209" s="7"/>
      <c r="G209" s="7"/>
      <c r="H209" s="26"/>
      <c r="I209" s="7"/>
    </row>
    <row r="210" spans="1:9" x14ac:dyDescent="0.3">
      <c r="A210" s="6"/>
      <c r="B210" s="7"/>
      <c r="C210" s="7"/>
      <c r="D210" s="7"/>
      <c r="E210" s="7"/>
      <c r="F210" s="7"/>
      <c r="G210" s="7"/>
      <c r="H210" s="26"/>
      <c r="I210" s="7"/>
    </row>
    <row r="211" spans="1:9" x14ac:dyDescent="0.3">
      <c r="A211" s="6"/>
      <c r="B211" s="7"/>
      <c r="C211" s="7"/>
      <c r="D211" s="7"/>
      <c r="E211" s="7"/>
      <c r="F211" s="7"/>
      <c r="G211" s="7"/>
      <c r="H211" s="26"/>
      <c r="I211" s="7"/>
    </row>
    <row r="212" spans="1:9" x14ac:dyDescent="0.3">
      <c r="A212" s="6"/>
      <c r="B212" s="7"/>
      <c r="C212" s="7"/>
      <c r="D212" s="7"/>
      <c r="E212" s="7"/>
      <c r="F212" s="7"/>
      <c r="G212" s="7"/>
      <c r="H212" s="26"/>
      <c r="I212" s="7"/>
    </row>
    <row r="213" spans="1:9" x14ac:dyDescent="0.3">
      <c r="A213" s="6"/>
      <c r="B213" s="7"/>
      <c r="C213" s="7"/>
      <c r="D213" s="7"/>
      <c r="E213" s="7"/>
      <c r="F213" s="7"/>
      <c r="G213" s="7"/>
      <c r="H213" s="26"/>
      <c r="I213" s="7"/>
    </row>
    <row r="214" spans="1:9" x14ac:dyDescent="0.3">
      <c r="A214" s="6"/>
      <c r="B214" s="7"/>
      <c r="C214" s="7"/>
      <c r="D214" s="7"/>
      <c r="E214" s="7"/>
      <c r="F214" s="7"/>
      <c r="G214" s="7"/>
      <c r="H214" s="26"/>
      <c r="I214" s="7"/>
    </row>
    <row r="215" spans="1:9" x14ac:dyDescent="0.3">
      <c r="A215" s="6"/>
      <c r="B215" s="7"/>
      <c r="C215" s="7"/>
      <c r="D215" s="7"/>
      <c r="E215" s="7"/>
      <c r="F215" s="7"/>
      <c r="G215" s="7"/>
      <c r="H215" s="26"/>
      <c r="I215" s="7"/>
    </row>
    <row r="216" spans="1:9" x14ac:dyDescent="0.3">
      <c r="A216" s="6"/>
      <c r="B216" s="7"/>
      <c r="C216" s="7"/>
      <c r="D216" s="7"/>
      <c r="E216" s="7"/>
      <c r="F216" s="7"/>
      <c r="G216" s="7"/>
      <c r="H216" s="26"/>
      <c r="I216" s="7"/>
    </row>
    <row r="217" spans="1:9" x14ac:dyDescent="0.3">
      <c r="A217" s="6"/>
      <c r="B217" s="7"/>
      <c r="C217" s="7"/>
      <c r="D217" s="7"/>
      <c r="E217" s="7"/>
      <c r="F217" s="7"/>
      <c r="G217" s="7"/>
      <c r="H217" s="26"/>
      <c r="I217" s="7"/>
    </row>
    <row r="218" spans="1:9" x14ac:dyDescent="0.3">
      <c r="A218" s="6"/>
      <c r="B218" s="7"/>
      <c r="C218" s="7"/>
      <c r="D218" s="7"/>
      <c r="E218" s="7"/>
      <c r="F218" s="7"/>
      <c r="G218" s="7"/>
      <c r="H218" s="26"/>
      <c r="I218" s="7"/>
    </row>
    <row r="219" spans="1:9" x14ac:dyDescent="0.3">
      <c r="A219" s="6"/>
      <c r="B219" s="7"/>
      <c r="C219" s="7"/>
      <c r="D219" s="7"/>
      <c r="E219" s="7"/>
      <c r="F219" s="7"/>
      <c r="G219" s="7"/>
      <c r="H219" s="26"/>
      <c r="I219" s="7"/>
    </row>
    <row r="220" spans="1:9" x14ac:dyDescent="0.3">
      <c r="A220" s="6"/>
      <c r="B220" s="7"/>
      <c r="C220" s="7"/>
      <c r="D220" s="7"/>
      <c r="E220" s="7"/>
      <c r="F220" s="7"/>
      <c r="G220" s="7"/>
      <c r="H220" s="26"/>
      <c r="I220" s="7"/>
    </row>
    <row r="221" spans="1:9" x14ac:dyDescent="0.3">
      <c r="A221" s="6"/>
      <c r="B221" s="7"/>
      <c r="C221" s="7"/>
      <c r="D221" s="7"/>
      <c r="E221" s="7"/>
      <c r="F221" s="7"/>
      <c r="G221" s="7"/>
      <c r="H221" s="26"/>
      <c r="I221" s="7"/>
    </row>
    <row r="222" spans="1:9" x14ac:dyDescent="0.3">
      <c r="A222" s="6"/>
      <c r="B222" s="7"/>
      <c r="C222" s="7"/>
      <c r="D222" s="7"/>
      <c r="E222" s="7"/>
      <c r="F222" s="7"/>
      <c r="G222" s="7"/>
      <c r="H222" s="26"/>
      <c r="I222" s="7"/>
    </row>
    <row r="223" spans="1:9" x14ac:dyDescent="0.3">
      <c r="A223" s="6"/>
      <c r="B223" s="7"/>
      <c r="C223" s="7"/>
      <c r="D223" s="7"/>
      <c r="E223" s="7"/>
      <c r="F223" s="7"/>
      <c r="G223" s="7"/>
      <c r="H223" s="26"/>
      <c r="I223" s="7"/>
    </row>
    <row r="224" spans="1:9" x14ac:dyDescent="0.3">
      <c r="A224" s="6"/>
      <c r="B224" s="7"/>
      <c r="C224" s="7"/>
      <c r="D224" s="7"/>
      <c r="E224" s="7"/>
      <c r="F224" s="7"/>
      <c r="G224" s="7"/>
      <c r="H224" s="26"/>
      <c r="I224" s="7"/>
    </row>
    <row r="225" spans="1:9" x14ac:dyDescent="0.3">
      <c r="A225" s="6"/>
      <c r="B225" s="7"/>
      <c r="C225" s="7"/>
      <c r="D225" s="7"/>
      <c r="E225" s="7"/>
      <c r="F225" s="7"/>
      <c r="G225" s="7"/>
      <c r="H225" s="26"/>
      <c r="I225" s="7"/>
    </row>
    <row r="226" spans="1:9" x14ac:dyDescent="0.3">
      <c r="A226" s="6"/>
      <c r="B226" s="7"/>
      <c r="C226" s="7"/>
      <c r="D226" s="7"/>
      <c r="E226" s="7"/>
      <c r="F226" s="7"/>
      <c r="G226" s="7"/>
      <c r="H226" s="26"/>
      <c r="I226" s="7"/>
    </row>
    <row r="227" spans="1:9" x14ac:dyDescent="0.3">
      <c r="A227" s="6"/>
      <c r="B227" s="7"/>
      <c r="C227" s="7"/>
      <c r="D227" s="7"/>
      <c r="E227" s="7"/>
      <c r="F227" s="7"/>
      <c r="G227" s="7"/>
      <c r="H227" s="26"/>
      <c r="I227" s="7"/>
    </row>
    <row r="228" spans="1:9" x14ac:dyDescent="0.3">
      <c r="A228" s="6"/>
      <c r="B228" s="7"/>
      <c r="C228" s="7"/>
      <c r="D228" s="7"/>
      <c r="E228" s="7"/>
      <c r="F228" s="7"/>
      <c r="G228" s="7"/>
      <c r="H228" s="26"/>
      <c r="I228" s="7"/>
    </row>
    <row r="229" spans="1:9" x14ac:dyDescent="0.3">
      <c r="A229" s="6"/>
      <c r="B229" s="7"/>
      <c r="C229" s="7"/>
      <c r="D229" s="7"/>
      <c r="E229" s="7"/>
      <c r="F229" s="7"/>
      <c r="G229" s="7"/>
      <c r="H229" s="26"/>
      <c r="I229" s="7"/>
    </row>
    <row r="230" spans="1:9" x14ac:dyDescent="0.3">
      <c r="A230" s="6"/>
      <c r="B230" s="7"/>
      <c r="C230" s="7"/>
      <c r="D230" s="7"/>
      <c r="E230" s="7"/>
      <c r="F230" s="7"/>
      <c r="G230" s="7"/>
      <c r="H230" s="26"/>
      <c r="I230" s="7"/>
    </row>
    <row r="231" spans="1:9" x14ac:dyDescent="0.3">
      <c r="A231" s="6"/>
      <c r="B231" s="7"/>
      <c r="C231" s="7"/>
      <c r="D231" s="7"/>
      <c r="E231" s="7"/>
      <c r="F231" s="7"/>
      <c r="G231" s="7"/>
      <c r="H231" s="26"/>
      <c r="I231" s="7"/>
    </row>
    <row r="232" spans="1:9" x14ac:dyDescent="0.3">
      <c r="A232" s="6"/>
      <c r="B232" s="7"/>
      <c r="C232" s="7"/>
      <c r="D232" s="7"/>
      <c r="E232" s="7"/>
      <c r="F232" s="7"/>
      <c r="G232" s="7"/>
      <c r="H232" s="26"/>
      <c r="I232" s="7"/>
    </row>
    <row r="233" spans="1:9" x14ac:dyDescent="0.3">
      <c r="A233" s="6"/>
      <c r="B233" s="7"/>
      <c r="C233" s="7"/>
      <c r="D233" s="7"/>
      <c r="E233" s="7"/>
      <c r="F233" s="7"/>
      <c r="G233" s="7"/>
      <c r="H233" s="26"/>
      <c r="I233" s="7"/>
    </row>
    <row r="234" spans="1:9" x14ac:dyDescent="0.3">
      <c r="A234" s="6"/>
      <c r="B234" s="7"/>
      <c r="C234" s="7"/>
      <c r="D234" s="7"/>
      <c r="E234" s="7"/>
      <c r="F234" s="7"/>
      <c r="G234" s="7"/>
      <c r="H234" s="26"/>
      <c r="I234" s="7"/>
    </row>
    <row r="235" spans="1:9" x14ac:dyDescent="0.3">
      <c r="A235" s="6"/>
      <c r="B235" s="7"/>
      <c r="C235" s="7"/>
      <c r="D235" s="7"/>
      <c r="E235" s="7"/>
      <c r="F235" s="7"/>
      <c r="G235" s="7"/>
      <c r="H235" s="26"/>
      <c r="I235" s="7"/>
    </row>
    <row r="236" spans="1:9" x14ac:dyDescent="0.3">
      <c r="A236" s="6"/>
      <c r="B236" s="7"/>
      <c r="C236" s="7"/>
      <c r="D236" s="7"/>
      <c r="E236" s="7"/>
      <c r="F236" s="7"/>
      <c r="G236" s="7"/>
      <c r="H236" s="26"/>
      <c r="I236" s="7"/>
    </row>
    <row r="237" spans="1:9" x14ac:dyDescent="0.3">
      <c r="A237" s="6"/>
      <c r="B237" s="7"/>
      <c r="C237" s="7"/>
      <c r="D237" s="7"/>
      <c r="E237" s="7"/>
      <c r="F237" s="7"/>
      <c r="G237" s="7"/>
      <c r="H237" s="26"/>
      <c r="I237" s="7"/>
    </row>
    <row r="238" spans="1:9" x14ac:dyDescent="0.3">
      <c r="A238" s="6"/>
      <c r="B238" s="7"/>
      <c r="C238" s="7"/>
      <c r="D238" s="7"/>
      <c r="E238" s="7"/>
      <c r="F238" s="7"/>
      <c r="G238" s="7"/>
      <c r="H238" s="26"/>
      <c r="I238" s="7"/>
    </row>
    <row r="239" spans="1:9" x14ac:dyDescent="0.3">
      <c r="A239" s="6"/>
      <c r="B239" s="7"/>
      <c r="C239" s="7"/>
      <c r="D239" s="7"/>
      <c r="E239" s="7"/>
      <c r="F239" s="7"/>
      <c r="G239" s="7"/>
      <c r="H239" s="26"/>
      <c r="I239" s="7"/>
    </row>
    <row r="240" spans="1:9" x14ac:dyDescent="0.3">
      <c r="A240" s="6"/>
      <c r="B240" s="7"/>
      <c r="C240" s="7"/>
      <c r="D240" s="7"/>
      <c r="E240" s="7"/>
      <c r="F240" s="7"/>
      <c r="G240" s="7"/>
      <c r="H240" s="26"/>
      <c r="I240" s="7"/>
    </row>
    <row r="241" spans="1:9" x14ac:dyDescent="0.3">
      <c r="A241" s="6"/>
      <c r="B241" s="7"/>
      <c r="C241" s="7"/>
      <c r="D241" s="7"/>
      <c r="E241" s="7"/>
      <c r="F241" s="7"/>
      <c r="G241" s="7"/>
      <c r="H241" s="26"/>
      <c r="I241" s="7"/>
    </row>
    <row r="242" spans="1:9" x14ac:dyDescent="0.3">
      <c r="A242" s="6"/>
      <c r="B242" s="7"/>
      <c r="C242" s="7"/>
      <c r="D242" s="7"/>
      <c r="E242" s="7"/>
      <c r="F242" s="7"/>
      <c r="G242" s="7"/>
      <c r="H242" s="26"/>
      <c r="I242" s="7"/>
    </row>
    <row r="243" spans="1:9" x14ac:dyDescent="0.3">
      <c r="A243" s="6"/>
      <c r="B243" s="7"/>
      <c r="C243" s="7"/>
      <c r="D243" s="7"/>
      <c r="E243" s="7"/>
      <c r="F243" s="7"/>
      <c r="G243" s="7"/>
      <c r="H243" s="26"/>
      <c r="I243" s="7"/>
    </row>
    <row r="244" spans="1:9" x14ac:dyDescent="0.3">
      <c r="A244" s="6"/>
      <c r="B244" s="7"/>
      <c r="C244" s="7"/>
      <c r="D244" s="7"/>
      <c r="E244" s="7"/>
      <c r="F244" s="7"/>
      <c r="G244" s="7"/>
      <c r="H244" s="26"/>
      <c r="I244" s="7"/>
    </row>
    <row r="245" spans="1:9" x14ac:dyDescent="0.3">
      <c r="A245" s="6"/>
      <c r="B245" s="7"/>
      <c r="C245" s="7"/>
      <c r="D245" s="7"/>
      <c r="E245" s="7"/>
      <c r="F245" s="7"/>
      <c r="G245" s="7"/>
      <c r="H245" s="26"/>
      <c r="I245" s="7"/>
    </row>
    <row r="246" spans="1:9" x14ac:dyDescent="0.3">
      <c r="A246" s="6"/>
      <c r="B246" s="7"/>
      <c r="C246" s="7"/>
      <c r="D246" s="7"/>
      <c r="E246" s="7"/>
      <c r="F246" s="7"/>
      <c r="G246" s="7"/>
      <c r="H246" s="26"/>
      <c r="I246" s="7"/>
    </row>
    <row r="247" spans="1:9" x14ac:dyDescent="0.3">
      <c r="A247" s="6"/>
      <c r="B247" s="7"/>
      <c r="C247" s="7"/>
      <c r="D247" s="7"/>
      <c r="E247" s="7"/>
      <c r="F247" s="7"/>
      <c r="G247" s="7"/>
      <c r="H247" s="26"/>
      <c r="I247" s="7"/>
    </row>
    <row r="248" spans="1:9" x14ac:dyDescent="0.3">
      <c r="A248" s="6"/>
      <c r="B248" s="7"/>
      <c r="C248" s="7"/>
      <c r="D248" s="7"/>
      <c r="E248" s="7"/>
      <c r="F248" s="7"/>
      <c r="G248" s="7"/>
      <c r="H248" s="26"/>
      <c r="I248" s="7"/>
    </row>
    <row r="249" spans="1:9" x14ac:dyDescent="0.3">
      <c r="A249" s="6"/>
      <c r="B249" s="7"/>
      <c r="C249" s="7"/>
      <c r="D249" s="7"/>
      <c r="E249" s="7"/>
      <c r="F249" s="7"/>
      <c r="G249" s="7"/>
      <c r="H249" s="26"/>
      <c r="I249" s="7"/>
    </row>
    <row r="250" spans="1:9" x14ac:dyDescent="0.3">
      <c r="A250" s="6"/>
      <c r="B250" s="7"/>
      <c r="C250" s="7"/>
      <c r="D250" s="7"/>
      <c r="E250" s="7"/>
      <c r="F250" s="7"/>
      <c r="G250" s="7"/>
      <c r="H250" s="26"/>
      <c r="I250" s="7"/>
    </row>
    <row r="251" spans="1:9" x14ac:dyDescent="0.3">
      <c r="A251" s="6"/>
      <c r="B251" s="7"/>
      <c r="C251" s="7"/>
      <c r="D251" s="7"/>
      <c r="E251" s="7"/>
      <c r="F251" s="7"/>
      <c r="G251" s="7"/>
      <c r="H251" s="26"/>
      <c r="I251" s="7"/>
    </row>
    <row r="252" spans="1:9" x14ac:dyDescent="0.3">
      <c r="A252" s="6"/>
      <c r="B252" s="7"/>
      <c r="C252" s="7"/>
      <c r="D252" s="7"/>
      <c r="E252" s="7"/>
      <c r="F252" s="7"/>
      <c r="G252" s="7"/>
      <c r="H252" s="26"/>
      <c r="I252" s="7"/>
    </row>
    <row r="253" spans="1:9" x14ac:dyDescent="0.3">
      <c r="A253" s="6"/>
      <c r="B253" s="7"/>
      <c r="C253" s="7"/>
      <c r="D253" s="7"/>
      <c r="E253" s="7"/>
      <c r="F253" s="7"/>
      <c r="G253" s="7"/>
      <c r="H253" s="26"/>
      <c r="I253" s="7"/>
    </row>
    <row r="254" spans="1:9" x14ac:dyDescent="0.3">
      <c r="A254" s="6"/>
      <c r="B254" s="7"/>
      <c r="C254" s="7"/>
      <c r="D254" s="7"/>
      <c r="E254" s="7"/>
      <c r="F254" s="7"/>
      <c r="G254" s="7"/>
      <c r="H254" s="26"/>
      <c r="I254" s="7"/>
    </row>
    <row r="255" spans="1:9" x14ac:dyDescent="0.3">
      <c r="A255" s="6"/>
      <c r="B255" s="7"/>
      <c r="C255" s="7"/>
      <c r="D255" s="7"/>
      <c r="E255" s="7"/>
      <c r="F255" s="7"/>
      <c r="G255" s="7"/>
      <c r="H255" s="26"/>
      <c r="I255" s="7"/>
    </row>
    <row r="256" spans="1:9" x14ac:dyDescent="0.3">
      <c r="A256" s="6"/>
      <c r="B256" s="7"/>
      <c r="C256" s="7"/>
      <c r="D256" s="7"/>
      <c r="E256" s="7"/>
      <c r="F256" s="7"/>
      <c r="G256" s="7"/>
      <c r="H256" s="26"/>
      <c r="I256" s="7"/>
    </row>
    <row r="257" spans="1:9" x14ac:dyDescent="0.3">
      <c r="A257" s="6"/>
      <c r="B257" s="7"/>
      <c r="C257" s="7"/>
      <c r="D257" s="7"/>
      <c r="E257" s="7"/>
      <c r="F257" s="7"/>
      <c r="G257" s="7"/>
      <c r="H257" s="26"/>
      <c r="I257" s="7"/>
    </row>
    <row r="258" spans="1:9" x14ac:dyDescent="0.3">
      <c r="A258" s="6"/>
      <c r="B258" s="7"/>
      <c r="C258" s="7"/>
      <c r="D258" s="7"/>
      <c r="E258" s="7"/>
      <c r="F258" s="7"/>
      <c r="G258" s="7"/>
      <c r="H258" s="26"/>
      <c r="I258" s="7"/>
    </row>
    <row r="259" spans="1:9" x14ac:dyDescent="0.3">
      <c r="A259" s="6"/>
      <c r="B259" s="7"/>
      <c r="C259" s="7"/>
      <c r="D259" s="7"/>
      <c r="E259" s="7"/>
      <c r="F259" s="7"/>
      <c r="G259" s="7"/>
      <c r="H259" s="26"/>
      <c r="I259" s="7"/>
    </row>
    <row r="260" spans="1:9" x14ac:dyDescent="0.3">
      <c r="A260" s="6"/>
      <c r="B260" s="7"/>
      <c r="C260" s="7"/>
      <c r="D260" s="7"/>
      <c r="E260" s="7"/>
      <c r="F260" s="7"/>
      <c r="G260" s="7"/>
      <c r="H260" s="26"/>
      <c r="I260" s="7"/>
    </row>
    <row r="261" spans="1:9" x14ac:dyDescent="0.3">
      <c r="A261" s="6"/>
      <c r="B261" s="7"/>
      <c r="C261" s="7"/>
      <c r="D261" s="7"/>
      <c r="E261" s="7"/>
      <c r="F261" s="7"/>
      <c r="G261" s="7"/>
      <c r="H261" s="26"/>
      <c r="I261" s="7"/>
    </row>
    <row r="262" spans="1:9" x14ac:dyDescent="0.3">
      <c r="A262" s="6"/>
      <c r="B262" s="7"/>
      <c r="C262" s="7"/>
      <c r="D262" s="7"/>
      <c r="E262" s="7"/>
      <c r="F262" s="7"/>
      <c r="G262" s="7"/>
      <c r="H262" s="26"/>
      <c r="I262" s="7"/>
    </row>
    <row r="263" spans="1:9" x14ac:dyDescent="0.3">
      <c r="A263" s="6"/>
      <c r="B263" s="7"/>
      <c r="C263" s="7"/>
      <c r="D263" s="7"/>
      <c r="E263" s="7"/>
      <c r="F263" s="7"/>
      <c r="G263" s="7"/>
      <c r="H263" s="26"/>
      <c r="I263" s="7"/>
    </row>
    <row r="264" spans="1:9" x14ac:dyDescent="0.3">
      <c r="A264" s="6"/>
      <c r="B264" s="7"/>
      <c r="C264" s="7"/>
      <c r="D264" s="7"/>
      <c r="E264" s="7"/>
      <c r="F264" s="7"/>
      <c r="G264" s="7"/>
      <c r="H264" s="26"/>
      <c r="I264" s="7"/>
    </row>
    <row r="265" spans="1:9" x14ac:dyDescent="0.3">
      <c r="A265" s="6"/>
      <c r="B265" s="7"/>
      <c r="C265" s="7"/>
      <c r="D265" s="7"/>
      <c r="E265" s="7"/>
      <c r="F265" s="7"/>
      <c r="G265" s="7"/>
      <c r="H265" s="26"/>
      <c r="I265" s="7"/>
    </row>
    <row r="266" spans="1:9" x14ac:dyDescent="0.3">
      <c r="A266" s="6"/>
      <c r="B266" s="7"/>
      <c r="C266" s="7"/>
      <c r="D266" s="7"/>
      <c r="E266" s="7"/>
      <c r="F266" s="7"/>
      <c r="G266" s="7"/>
      <c r="H266" s="26"/>
      <c r="I266" s="7"/>
    </row>
    <row r="267" spans="1:9" x14ac:dyDescent="0.3">
      <c r="A267" s="6"/>
      <c r="B267" s="7"/>
      <c r="C267" s="7"/>
      <c r="D267" s="7"/>
      <c r="E267" s="7"/>
      <c r="F267" s="7"/>
      <c r="G267" s="7"/>
      <c r="H267" s="26"/>
      <c r="I267" s="7"/>
    </row>
    <row r="268" spans="1:9" x14ac:dyDescent="0.3">
      <c r="A268" s="6"/>
      <c r="B268" s="7"/>
      <c r="C268" s="7"/>
      <c r="D268" s="7"/>
      <c r="E268" s="7"/>
      <c r="F268" s="7"/>
      <c r="G268" s="7"/>
      <c r="H268" s="26"/>
      <c r="I268" s="7"/>
    </row>
    <row r="269" spans="1:9" x14ac:dyDescent="0.3">
      <c r="A269" s="6"/>
      <c r="B269" s="7"/>
      <c r="C269" s="7"/>
      <c r="D269" s="7"/>
      <c r="E269" s="7"/>
      <c r="F269" s="7"/>
      <c r="G269" s="7"/>
      <c r="H269" s="26"/>
      <c r="I269" s="7"/>
    </row>
    <row r="270" spans="1:9" x14ac:dyDescent="0.3">
      <c r="A270" s="6"/>
      <c r="B270" s="7"/>
      <c r="C270" s="7"/>
      <c r="D270" s="7"/>
      <c r="E270" s="7"/>
      <c r="F270" s="7"/>
      <c r="G270" s="7"/>
      <c r="H270" s="26"/>
      <c r="I270" s="7"/>
    </row>
    <row r="271" spans="1:9" x14ac:dyDescent="0.3">
      <c r="A271" s="6"/>
      <c r="B271" s="7"/>
      <c r="C271" s="7"/>
      <c r="D271" s="7"/>
      <c r="E271" s="7"/>
      <c r="F271" s="7"/>
      <c r="G271" s="7"/>
      <c r="H271" s="26"/>
      <c r="I271" s="7"/>
    </row>
    <row r="272" spans="1:9" x14ac:dyDescent="0.3">
      <c r="A272" s="6"/>
      <c r="B272" s="7"/>
      <c r="C272" s="7"/>
      <c r="D272" s="7"/>
      <c r="E272" s="7"/>
      <c r="F272" s="7"/>
      <c r="G272" s="7"/>
      <c r="H272" s="26"/>
      <c r="I272" s="7"/>
    </row>
    <row r="273" spans="1:9" x14ac:dyDescent="0.3">
      <c r="A273" s="6"/>
      <c r="B273" s="7"/>
      <c r="C273" s="7"/>
      <c r="D273" s="7"/>
      <c r="E273" s="7"/>
      <c r="F273" s="7"/>
      <c r="G273" s="7"/>
      <c r="H273" s="26"/>
      <c r="I273" s="7"/>
    </row>
    <row r="274" spans="1:9" x14ac:dyDescent="0.3">
      <c r="A274" s="6"/>
      <c r="B274" s="7"/>
      <c r="C274" s="7"/>
      <c r="D274" s="7"/>
      <c r="E274" s="7"/>
      <c r="F274" s="7"/>
      <c r="G274" s="7"/>
      <c r="H274" s="26"/>
      <c r="I274" s="7"/>
    </row>
    <row r="275" spans="1:9" x14ac:dyDescent="0.3">
      <c r="A275" s="6"/>
      <c r="B275" s="7"/>
      <c r="C275" s="7"/>
      <c r="D275" s="7"/>
      <c r="E275" s="7"/>
      <c r="F275" s="7"/>
      <c r="G275" s="7"/>
      <c r="H275" s="26"/>
      <c r="I275" s="7"/>
    </row>
    <row r="276" spans="1:9" x14ac:dyDescent="0.3">
      <c r="A276" s="6"/>
      <c r="B276" s="7"/>
      <c r="C276" s="7"/>
      <c r="D276" s="7"/>
      <c r="E276" s="7"/>
      <c r="F276" s="7"/>
      <c r="G276" s="7"/>
      <c r="H276" s="26"/>
      <c r="I276" s="7"/>
    </row>
    <row r="277" spans="1:9" x14ac:dyDescent="0.3">
      <c r="A277" s="6"/>
      <c r="B277" s="7"/>
      <c r="C277" s="7"/>
      <c r="D277" s="7"/>
      <c r="E277" s="7"/>
      <c r="F277" s="7"/>
      <c r="G277" s="7"/>
      <c r="H277" s="26"/>
      <c r="I277" s="7"/>
    </row>
    <row r="278" spans="1:9" x14ac:dyDescent="0.3">
      <c r="A278" s="6"/>
      <c r="B278" s="7"/>
      <c r="C278" s="7"/>
      <c r="D278" s="7"/>
      <c r="E278" s="7"/>
      <c r="F278" s="7"/>
      <c r="G278" s="7"/>
      <c r="H278" s="26"/>
      <c r="I278" s="7"/>
    </row>
    <row r="279" spans="1:9" x14ac:dyDescent="0.3">
      <c r="A279" s="6"/>
      <c r="B279" s="7"/>
      <c r="C279" s="7"/>
      <c r="D279" s="7"/>
      <c r="E279" s="7"/>
      <c r="F279" s="7"/>
      <c r="G279" s="7"/>
      <c r="H279" s="26"/>
      <c r="I279" s="7"/>
    </row>
    <row r="280" spans="1:9" x14ac:dyDescent="0.3">
      <c r="A280" s="6"/>
      <c r="B280" s="7"/>
      <c r="C280" s="7"/>
      <c r="D280" s="7"/>
      <c r="E280" s="7"/>
      <c r="F280" s="7"/>
      <c r="G280" s="7"/>
      <c r="H280" s="26"/>
      <c r="I280" s="7"/>
    </row>
    <row r="281" spans="1:9" x14ac:dyDescent="0.3">
      <c r="A281" s="6"/>
      <c r="B281" s="7"/>
      <c r="C281" s="7"/>
      <c r="D281" s="7"/>
      <c r="E281" s="7"/>
      <c r="F281" s="7"/>
      <c r="G281" s="7"/>
      <c r="H281" s="26"/>
      <c r="I281" s="7"/>
    </row>
    <row r="282" spans="1:9" x14ac:dyDescent="0.3">
      <c r="A282" s="6"/>
      <c r="B282" s="7"/>
      <c r="C282" s="7"/>
      <c r="D282" s="7"/>
      <c r="E282" s="7"/>
      <c r="F282" s="7"/>
      <c r="G282" s="7"/>
      <c r="H282" s="26"/>
      <c r="I282" s="7"/>
    </row>
    <row r="283" spans="1:9" x14ac:dyDescent="0.3">
      <c r="A283" s="6"/>
      <c r="B283" s="7"/>
      <c r="C283" s="7"/>
      <c r="D283" s="7"/>
      <c r="E283" s="7"/>
      <c r="F283" s="7"/>
      <c r="G283" s="7"/>
      <c r="H283" s="26"/>
      <c r="I283" s="7"/>
    </row>
    <row r="284" spans="1:9" x14ac:dyDescent="0.3">
      <c r="A284" s="6"/>
      <c r="B284" s="7"/>
      <c r="C284" s="7"/>
      <c r="D284" s="7"/>
      <c r="E284" s="7"/>
      <c r="F284" s="7"/>
      <c r="G284" s="7"/>
      <c r="H284" s="26"/>
      <c r="I284" s="7"/>
    </row>
    <row r="285" spans="1:9" x14ac:dyDescent="0.3">
      <c r="A285" s="6"/>
      <c r="B285" s="7"/>
      <c r="C285" s="7"/>
      <c r="D285" s="7"/>
      <c r="E285" s="7"/>
      <c r="F285" s="7"/>
      <c r="G285" s="7"/>
      <c r="H285" s="26"/>
      <c r="I285" s="7"/>
    </row>
    <row r="286" spans="1:9" x14ac:dyDescent="0.3">
      <c r="A286" s="6"/>
      <c r="B286" s="7"/>
      <c r="C286" s="7"/>
      <c r="D286" s="7"/>
      <c r="E286" s="7"/>
      <c r="F286" s="7"/>
      <c r="G286" s="7"/>
      <c r="H286" s="26"/>
      <c r="I286" s="7"/>
    </row>
    <row r="287" spans="1:9" x14ac:dyDescent="0.3">
      <c r="A287" s="6"/>
      <c r="B287" s="7"/>
      <c r="C287" s="7"/>
      <c r="D287" s="7"/>
      <c r="E287" s="7"/>
      <c r="F287" s="7"/>
      <c r="G287" s="7"/>
      <c r="H287" s="26"/>
      <c r="I287" s="7"/>
    </row>
    <row r="288" spans="1:9" x14ac:dyDescent="0.3">
      <c r="A288" s="6"/>
      <c r="B288" s="7"/>
      <c r="C288" s="7"/>
      <c r="D288" s="7"/>
      <c r="E288" s="7"/>
      <c r="F288" s="7"/>
      <c r="G288" s="7"/>
      <c r="H288" s="26"/>
      <c r="I288" s="7"/>
    </row>
    <row r="289" spans="1:9" x14ac:dyDescent="0.3">
      <c r="A289" s="6"/>
      <c r="B289" s="7"/>
      <c r="C289" s="7"/>
      <c r="D289" s="7"/>
      <c r="E289" s="7"/>
      <c r="F289" s="7"/>
      <c r="G289" s="7"/>
      <c r="H289" s="26"/>
      <c r="I289" s="7"/>
    </row>
    <row r="290" spans="1:9" x14ac:dyDescent="0.3">
      <c r="A290" s="6"/>
      <c r="B290" s="7"/>
      <c r="C290" s="7"/>
      <c r="D290" s="7"/>
      <c r="E290" s="7"/>
      <c r="F290" s="7"/>
      <c r="G290" s="7"/>
      <c r="H290" s="26"/>
      <c r="I290" s="7"/>
    </row>
    <row r="291" spans="1:9" x14ac:dyDescent="0.3">
      <c r="A291" s="6"/>
      <c r="B291" s="7"/>
      <c r="C291" s="7"/>
      <c r="D291" s="7"/>
      <c r="E291" s="7"/>
      <c r="F291" s="7"/>
      <c r="G291" s="7"/>
      <c r="H291" s="26"/>
      <c r="I291" s="7"/>
    </row>
    <row r="292" spans="1:9" x14ac:dyDescent="0.3">
      <c r="A292" s="6"/>
      <c r="B292" s="7"/>
      <c r="C292" s="7"/>
      <c r="D292" s="7"/>
      <c r="E292" s="7"/>
      <c r="F292" s="7"/>
      <c r="G292" s="7"/>
      <c r="H292" s="26"/>
      <c r="I292" s="7"/>
    </row>
    <row r="293" spans="1:9" x14ac:dyDescent="0.3">
      <c r="A293" s="6"/>
      <c r="B293" s="7"/>
      <c r="C293" s="7"/>
      <c r="D293" s="7"/>
      <c r="E293" s="7"/>
      <c r="F293" s="7"/>
      <c r="G293" s="7"/>
      <c r="H293" s="26"/>
      <c r="I293" s="7"/>
    </row>
    <row r="294" spans="1:9" x14ac:dyDescent="0.3">
      <c r="A294" s="6"/>
      <c r="B294" s="7"/>
      <c r="C294" s="7"/>
      <c r="D294" s="7"/>
      <c r="E294" s="7"/>
      <c r="F294" s="7"/>
      <c r="G294" s="7"/>
      <c r="H294" s="26"/>
      <c r="I294" s="7"/>
    </row>
    <row r="295" spans="1:9" x14ac:dyDescent="0.3">
      <c r="A295" s="6"/>
      <c r="B295" s="7"/>
      <c r="C295" s="7"/>
      <c r="D295" s="7"/>
      <c r="E295" s="7"/>
      <c r="F295" s="7"/>
      <c r="G295" s="7"/>
      <c r="H295" s="26"/>
      <c r="I295" s="7"/>
    </row>
    <row r="296" spans="1:9" x14ac:dyDescent="0.3">
      <c r="A296" s="6"/>
      <c r="B296" s="7"/>
      <c r="C296" s="7"/>
      <c r="D296" s="7"/>
      <c r="E296" s="7"/>
      <c r="F296" s="7"/>
      <c r="G296" s="7"/>
      <c r="H296" s="26"/>
      <c r="I296" s="7"/>
    </row>
    <row r="297" spans="1:9" x14ac:dyDescent="0.3">
      <c r="A297" s="6"/>
      <c r="B297" s="7"/>
      <c r="C297" s="7"/>
      <c r="D297" s="7"/>
      <c r="E297" s="7"/>
      <c r="F297" s="7"/>
      <c r="G297" s="7"/>
      <c r="H297" s="26"/>
      <c r="I297" s="7"/>
    </row>
    <row r="298" spans="1:9" x14ac:dyDescent="0.3">
      <c r="A298" s="6"/>
      <c r="B298" s="7"/>
      <c r="C298" s="7"/>
      <c r="D298" s="7"/>
      <c r="E298" s="7"/>
      <c r="F298" s="7"/>
      <c r="G298" s="7"/>
      <c r="H298" s="26"/>
      <c r="I298" s="7"/>
    </row>
    <row r="299" spans="1:9" x14ac:dyDescent="0.3">
      <c r="A299" s="6"/>
      <c r="B299" s="7"/>
      <c r="C299" s="7"/>
      <c r="D299" s="7"/>
      <c r="E299" s="7"/>
      <c r="F299" s="7"/>
      <c r="G299" s="7"/>
      <c r="H299" s="26"/>
      <c r="I299" s="7"/>
    </row>
    <row r="300" spans="1:9" x14ac:dyDescent="0.3">
      <c r="A300" s="6"/>
      <c r="B300" s="7"/>
      <c r="C300" s="7"/>
      <c r="D300" s="7"/>
      <c r="E300" s="7"/>
      <c r="F300" s="7"/>
      <c r="G300" s="7"/>
      <c r="H300" s="26"/>
      <c r="I300" s="7"/>
    </row>
    <row r="301" spans="1:9" x14ac:dyDescent="0.3">
      <c r="A301" s="6"/>
      <c r="B301" s="7"/>
      <c r="C301" s="7"/>
      <c r="D301" s="7"/>
      <c r="E301" s="7"/>
      <c r="F301" s="7"/>
      <c r="G301" s="7"/>
      <c r="H301" s="26"/>
      <c r="I301" s="7"/>
    </row>
    <row r="302" spans="1:9" x14ac:dyDescent="0.3">
      <c r="A302" s="6"/>
      <c r="B302" s="7"/>
      <c r="C302" s="7"/>
      <c r="D302" s="7"/>
      <c r="E302" s="7"/>
      <c r="F302" s="7"/>
      <c r="G302" s="7"/>
      <c r="H302" s="26"/>
      <c r="I302" s="7"/>
    </row>
    <row r="303" spans="1:9" x14ac:dyDescent="0.3">
      <c r="A303" s="6"/>
      <c r="B303" s="7"/>
      <c r="C303" s="7"/>
      <c r="D303" s="7"/>
      <c r="E303" s="7"/>
      <c r="F303" s="7"/>
      <c r="G303" s="7"/>
      <c r="H303" s="26"/>
      <c r="I303" s="7"/>
    </row>
    <row r="304" spans="1:9" x14ac:dyDescent="0.3">
      <c r="A304" s="6"/>
      <c r="B304" s="7"/>
      <c r="C304" s="7"/>
      <c r="D304" s="7"/>
      <c r="E304" s="7"/>
      <c r="F304" s="7"/>
      <c r="G304" s="7"/>
      <c r="H304" s="26"/>
      <c r="I304" s="7"/>
    </row>
    <row r="305" spans="1:9" x14ac:dyDescent="0.3">
      <c r="A305" s="6"/>
      <c r="B305" s="7"/>
      <c r="C305" s="7"/>
      <c r="D305" s="7"/>
      <c r="E305" s="7"/>
      <c r="F305" s="7"/>
      <c r="G305" s="7"/>
      <c r="H305" s="26"/>
      <c r="I305" s="7"/>
    </row>
    <row r="306" spans="1:9" x14ac:dyDescent="0.3">
      <c r="A306" s="6"/>
      <c r="B306" s="7"/>
      <c r="C306" s="7"/>
      <c r="D306" s="7"/>
      <c r="E306" s="7"/>
      <c r="F306" s="7"/>
      <c r="G306" s="7"/>
      <c r="H306" s="26"/>
      <c r="I306" s="7"/>
    </row>
    <row r="307" spans="1:9" x14ac:dyDescent="0.3">
      <c r="A307" s="6"/>
      <c r="B307" s="7"/>
      <c r="C307" s="7"/>
      <c r="D307" s="7"/>
      <c r="E307" s="7"/>
      <c r="F307" s="7"/>
      <c r="G307" s="7"/>
      <c r="H307" s="26"/>
      <c r="I307" s="7"/>
    </row>
    <row r="308" spans="1:9" x14ac:dyDescent="0.3">
      <c r="A308" s="6"/>
      <c r="B308" s="7"/>
      <c r="C308" s="7"/>
      <c r="D308" s="7"/>
      <c r="E308" s="7"/>
      <c r="F308" s="7"/>
      <c r="G308" s="7"/>
      <c r="H308" s="26"/>
      <c r="I308" s="7"/>
    </row>
    <row r="309" spans="1:9" x14ac:dyDescent="0.3">
      <c r="A309" s="6"/>
      <c r="B309" s="7"/>
      <c r="C309" s="7"/>
      <c r="D309" s="7"/>
      <c r="E309" s="7"/>
      <c r="F309" s="7"/>
      <c r="G309" s="7"/>
      <c r="H309" s="26"/>
      <c r="I309" s="7"/>
    </row>
    <row r="310" spans="1:9" x14ac:dyDescent="0.3">
      <c r="A310" s="6"/>
      <c r="B310" s="7"/>
      <c r="C310" s="7"/>
      <c r="D310" s="7"/>
      <c r="E310" s="7"/>
      <c r="F310" s="7"/>
      <c r="G310" s="7"/>
      <c r="H310" s="26"/>
      <c r="I310" s="7"/>
    </row>
    <row r="311" spans="1:9" x14ac:dyDescent="0.3">
      <c r="A311" s="6"/>
      <c r="B311" s="7"/>
      <c r="C311" s="7"/>
      <c r="D311" s="7"/>
      <c r="E311" s="7"/>
      <c r="F311" s="7"/>
      <c r="G311" s="7"/>
      <c r="H311" s="26"/>
      <c r="I311" s="7"/>
    </row>
    <row r="312" spans="1:9" x14ac:dyDescent="0.3">
      <c r="A312" s="6"/>
      <c r="B312" s="7"/>
      <c r="C312" s="7"/>
      <c r="D312" s="7"/>
      <c r="E312" s="7"/>
      <c r="F312" s="7"/>
      <c r="G312" s="7"/>
      <c r="H312" s="26"/>
      <c r="I312" s="7"/>
    </row>
    <row r="313" spans="1:9" x14ac:dyDescent="0.3">
      <c r="A313" s="6"/>
      <c r="B313" s="7"/>
      <c r="C313" s="7"/>
      <c r="D313" s="7"/>
      <c r="E313" s="7"/>
      <c r="F313" s="7"/>
      <c r="G313" s="7"/>
      <c r="H313" s="26"/>
      <c r="I313" s="7"/>
    </row>
    <row r="314" spans="1:9" x14ac:dyDescent="0.3">
      <c r="A314" s="6"/>
      <c r="B314" s="7"/>
      <c r="C314" s="7"/>
      <c r="D314" s="7"/>
      <c r="E314" s="7"/>
      <c r="F314" s="7"/>
      <c r="G314" s="7"/>
      <c r="H314" s="26"/>
      <c r="I314" s="7"/>
    </row>
    <row r="315" spans="1:9" x14ac:dyDescent="0.3">
      <c r="A315" s="6"/>
      <c r="B315" s="7"/>
      <c r="C315" s="7"/>
      <c r="D315" s="7"/>
      <c r="E315" s="7"/>
      <c r="F315" s="7"/>
      <c r="G315" s="7"/>
      <c r="H315" s="26"/>
      <c r="I315" s="7"/>
    </row>
    <row r="316" spans="1:9" x14ac:dyDescent="0.3">
      <c r="A316" s="6"/>
      <c r="B316" s="7"/>
      <c r="C316" s="7"/>
      <c r="D316" s="7"/>
      <c r="E316" s="7"/>
      <c r="F316" s="7"/>
      <c r="G316" s="7"/>
      <c r="H316" s="26"/>
      <c r="I316" s="7"/>
    </row>
    <row r="317" spans="1:9" x14ac:dyDescent="0.3">
      <c r="A317" s="6"/>
      <c r="B317" s="7"/>
      <c r="C317" s="7"/>
      <c r="D317" s="7"/>
      <c r="E317" s="7"/>
      <c r="F317" s="7"/>
      <c r="G317" s="7"/>
      <c r="H317" s="26"/>
      <c r="I317" s="7"/>
    </row>
    <row r="318" spans="1:9" x14ac:dyDescent="0.3">
      <c r="A318" s="6"/>
      <c r="B318" s="7"/>
      <c r="C318" s="7"/>
      <c r="D318" s="7"/>
      <c r="E318" s="7"/>
      <c r="F318" s="7"/>
      <c r="G318" s="7"/>
      <c r="H318" s="26"/>
      <c r="I318" s="7"/>
    </row>
    <row r="319" spans="1:9" x14ac:dyDescent="0.3">
      <c r="A319" s="6"/>
      <c r="B319" s="7"/>
      <c r="C319" s="7"/>
      <c r="D319" s="7"/>
      <c r="E319" s="7"/>
      <c r="F319" s="7"/>
      <c r="G319" s="7"/>
      <c r="H319" s="26"/>
      <c r="I319" s="7"/>
    </row>
    <row r="320" spans="1:9" x14ac:dyDescent="0.3">
      <c r="A320" s="6"/>
      <c r="B320" s="7"/>
      <c r="C320" s="7"/>
      <c r="D320" s="7"/>
      <c r="E320" s="7"/>
      <c r="F320" s="7"/>
      <c r="G320" s="7"/>
      <c r="H320" s="26"/>
      <c r="I320" s="7"/>
    </row>
    <row r="321" spans="1:9" x14ac:dyDescent="0.3">
      <c r="A321" s="6"/>
      <c r="B321" s="7"/>
      <c r="C321" s="7"/>
      <c r="D321" s="7"/>
      <c r="E321" s="7"/>
      <c r="F321" s="7"/>
      <c r="G321" s="7"/>
      <c r="H321" s="26"/>
      <c r="I321" s="7"/>
    </row>
    <row r="322" spans="1:9" x14ac:dyDescent="0.3">
      <c r="A322" s="6"/>
      <c r="B322" s="7"/>
      <c r="C322" s="7"/>
      <c r="D322" s="7"/>
      <c r="E322" s="7"/>
      <c r="F322" s="7"/>
      <c r="G322" s="7"/>
      <c r="H322" s="26"/>
      <c r="I322" s="7"/>
    </row>
    <row r="323" spans="1:9" x14ac:dyDescent="0.3">
      <c r="A323" s="6"/>
      <c r="B323" s="7"/>
      <c r="C323" s="7"/>
      <c r="D323" s="7"/>
      <c r="E323" s="7"/>
      <c r="F323" s="7"/>
      <c r="G323" s="7"/>
      <c r="H323" s="26"/>
      <c r="I323" s="7"/>
    </row>
    <row r="324" spans="1:9" x14ac:dyDescent="0.3">
      <c r="A324" s="6"/>
      <c r="B324" s="7"/>
      <c r="C324" s="7"/>
      <c r="D324" s="7"/>
      <c r="E324" s="7"/>
      <c r="F324" s="7"/>
      <c r="G324" s="7"/>
      <c r="H324" s="26"/>
      <c r="I324" s="7"/>
    </row>
    <row r="325" spans="1:9" x14ac:dyDescent="0.3">
      <c r="A325" s="6"/>
      <c r="B325" s="7"/>
      <c r="C325" s="7"/>
      <c r="D325" s="7"/>
      <c r="E325" s="7"/>
      <c r="F325" s="7"/>
      <c r="G325" s="7"/>
      <c r="H325" s="26"/>
      <c r="I325" s="7"/>
    </row>
    <row r="326" spans="1:9" x14ac:dyDescent="0.3">
      <c r="A326" s="6"/>
      <c r="B326" s="7"/>
      <c r="C326" s="7"/>
      <c r="D326" s="7"/>
      <c r="E326" s="7"/>
      <c r="F326" s="7"/>
      <c r="G326" s="7"/>
      <c r="H326" s="26"/>
      <c r="I326" s="7"/>
    </row>
    <row r="327" spans="1:9" x14ac:dyDescent="0.3">
      <c r="A327" s="6"/>
      <c r="B327" s="7"/>
      <c r="C327" s="7"/>
      <c r="D327" s="7"/>
      <c r="E327" s="7"/>
      <c r="F327" s="7"/>
      <c r="G327" s="7"/>
      <c r="H327" s="26"/>
      <c r="I327" s="7"/>
    </row>
    <row r="328" spans="1:9" x14ac:dyDescent="0.3">
      <c r="A328" s="6"/>
      <c r="B328" s="7"/>
      <c r="C328" s="7"/>
      <c r="D328" s="7"/>
      <c r="E328" s="7"/>
      <c r="F328" s="7"/>
      <c r="G328" s="7"/>
      <c r="H328" s="26"/>
      <c r="I328" s="7"/>
    </row>
    <row r="329" spans="1:9" x14ac:dyDescent="0.3">
      <c r="A329" s="6"/>
      <c r="B329" s="7"/>
      <c r="C329" s="7"/>
      <c r="D329" s="7"/>
      <c r="E329" s="7"/>
      <c r="F329" s="7"/>
      <c r="G329" s="7"/>
      <c r="H329" s="26"/>
      <c r="I329" s="7"/>
    </row>
    <row r="330" spans="1:9" x14ac:dyDescent="0.3">
      <c r="A330" s="6"/>
      <c r="B330" s="7"/>
      <c r="C330" s="7"/>
      <c r="D330" s="7"/>
      <c r="E330" s="7"/>
      <c r="F330" s="7"/>
      <c r="G330" s="7"/>
      <c r="H330" s="26"/>
      <c r="I330" s="7"/>
    </row>
    <row r="331" spans="1:9" x14ac:dyDescent="0.3">
      <c r="A331" s="6"/>
      <c r="B331" s="7"/>
      <c r="C331" s="7"/>
      <c r="D331" s="7"/>
      <c r="E331" s="7"/>
      <c r="F331" s="7"/>
      <c r="G331" s="7"/>
      <c r="H331" s="26"/>
      <c r="I331" s="7"/>
    </row>
    <row r="332" spans="1:9" x14ac:dyDescent="0.3">
      <c r="A332" s="6"/>
      <c r="B332" s="7"/>
      <c r="C332" s="7"/>
      <c r="D332" s="7"/>
      <c r="E332" s="7"/>
      <c r="F332" s="7"/>
      <c r="G332" s="7"/>
      <c r="H332" s="26"/>
      <c r="I332" s="7"/>
    </row>
    <row r="333" spans="1:9" x14ac:dyDescent="0.3">
      <c r="A333" s="6"/>
      <c r="B333" s="7"/>
      <c r="C333" s="7"/>
      <c r="D333" s="7"/>
      <c r="E333" s="7"/>
      <c r="F333" s="7"/>
      <c r="G333" s="7"/>
      <c r="H333" s="26"/>
      <c r="I333" s="7"/>
    </row>
    <row r="334" spans="1:9" x14ac:dyDescent="0.3">
      <c r="A334" s="6"/>
      <c r="B334" s="7"/>
      <c r="C334" s="7"/>
      <c r="D334" s="7"/>
      <c r="E334" s="7"/>
      <c r="F334" s="7"/>
      <c r="G334" s="7"/>
      <c r="H334" s="26"/>
      <c r="I334" s="7"/>
    </row>
    <row r="335" spans="1:9" x14ac:dyDescent="0.3">
      <c r="A335" s="6"/>
      <c r="B335" s="7"/>
      <c r="C335" s="7"/>
      <c r="D335" s="7"/>
      <c r="E335" s="7"/>
      <c r="F335" s="7"/>
      <c r="G335" s="7"/>
      <c r="H335" s="26"/>
      <c r="I335" s="7"/>
    </row>
    <row r="336" spans="1:9" x14ac:dyDescent="0.3">
      <c r="A336" s="6"/>
      <c r="B336" s="7"/>
      <c r="C336" s="7"/>
      <c r="D336" s="7"/>
      <c r="E336" s="7"/>
      <c r="F336" s="7"/>
      <c r="G336" s="7"/>
      <c r="H336" s="26"/>
      <c r="I336" s="7"/>
    </row>
    <row r="337" spans="1:9" x14ac:dyDescent="0.3">
      <c r="A337" s="6"/>
      <c r="B337" s="7"/>
      <c r="C337" s="7"/>
      <c r="D337" s="7"/>
      <c r="E337" s="7"/>
      <c r="F337" s="7"/>
      <c r="G337" s="7"/>
      <c r="H337" s="26"/>
      <c r="I337" s="7"/>
    </row>
    <row r="338" spans="1:9" x14ac:dyDescent="0.3">
      <c r="A338" s="6"/>
      <c r="B338" s="7"/>
      <c r="C338" s="7"/>
      <c r="D338" s="7"/>
      <c r="E338" s="7"/>
      <c r="F338" s="7"/>
      <c r="G338" s="7"/>
      <c r="H338" s="26"/>
      <c r="I338" s="7"/>
    </row>
    <row r="339" spans="1:9" x14ac:dyDescent="0.3">
      <c r="A339" s="6"/>
      <c r="B339" s="7"/>
      <c r="C339" s="7"/>
      <c r="D339" s="7"/>
      <c r="E339" s="7"/>
      <c r="F339" s="7"/>
      <c r="G339" s="7"/>
      <c r="H339" s="26"/>
      <c r="I339" s="7"/>
    </row>
    <row r="340" spans="1:9" x14ac:dyDescent="0.3">
      <c r="A340" s="6"/>
      <c r="B340" s="7"/>
      <c r="C340" s="7"/>
      <c r="D340" s="7"/>
      <c r="E340" s="7"/>
      <c r="F340" s="7"/>
      <c r="G340" s="7"/>
      <c r="H340" s="26"/>
      <c r="I340" s="7"/>
    </row>
    <row r="341" spans="1:9" x14ac:dyDescent="0.3">
      <c r="A341" s="6"/>
      <c r="B341" s="7"/>
      <c r="C341" s="7"/>
      <c r="D341" s="7"/>
      <c r="E341" s="7"/>
      <c r="F341" s="7"/>
      <c r="G341" s="7"/>
      <c r="H341" s="26"/>
      <c r="I341" s="7"/>
    </row>
    <row r="342" spans="1:9" x14ac:dyDescent="0.3">
      <c r="A342" s="6"/>
      <c r="B342" s="7"/>
      <c r="C342" s="7"/>
      <c r="D342" s="7"/>
      <c r="E342" s="7"/>
      <c r="F342" s="7"/>
      <c r="G342" s="7"/>
      <c r="H342" s="26"/>
      <c r="I342" s="7"/>
    </row>
    <row r="343" spans="1:9" x14ac:dyDescent="0.3">
      <c r="A343" s="6"/>
      <c r="B343" s="7"/>
      <c r="C343" s="7"/>
      <c r="D343" s="7"/>
      <c r="E343" s="7"/>
      <c r="F343" s="7"/>
      <c r="G343" s="7"/>
      <c r="H343" s="26"/>
      <c r="I343" s="7"/>
    </row>
    <row r="344" spans="1:9" x14ac:dyDescent="0.3">
      <c r="A344" s="6"/>
      <c r="B344" s="7"/>
      <c r="C344" s="7"/>
      <c r="D344" s="7"/>
      <c r="E344" s="7"/>
      <c r="F344" s="7"/>
      <c r="G344" s="7"/>
      <c r="H344" s="26"/>
      <c r="I344" s="7"/>
    </row>
    <row r="345" spans="1:9" x14ac:dyDescent="0.3">
      <c r="A345" s="6"/>
      <c r="B345" s="7"/>
      <c r="C345" s="7"/>
      <c r="D345" s="7"/>
      <c r="E345" s="7"/>
      <c r="F345" s="7"/>
      <c r="G345" s="7"/>
      <c r="H345" s="26"/>
      <c r="I345" s="7"/>
    </row>
    <row r="346" spans="1:9" x14ac:dyDescent="0.3">
      <c r="A346" s="6"/>
      <c r="B346" s="7"/>
      <c r="C346" s="7"/>
      <c r="D346" s="7"/>
      <c r="E346" s="7"/>
      <c r="F346" s="7"/>
      <c r="G346" s="7"/>
      <c r="H346" s="26"/>
      <c r="I346" s="7"/>
    </row>
    <row r="347" spans="1:9" x14ac:dyDescent="0.3">
      <c r="A347" s="6"/>
      <c r="B347" s="7"/>
      <c r="C347" s="7"/>
      <c r="D347" s="7"/>
      <c r="E347" s="7"/>
      <c r="F347" s="7"/>
      <c r="G347" s="7"/>
      <c r="H347" s="26"/>
      <c r="I347" s="7"/>
    </row>
    <row r="348" spans="1:9" x14ac:dyDescent="0.3">
      <c r="A348" s="6"/>
      <c r="B348" s="7"/>
      <c r="C348" s="7"/>
      <c r="D348" s="7"/>
      <c r="E348" s="7"/>
      <c r="F348" s="7"/>
      <c r="G348" s="7"/>
      <c r="H348" s="26"/>
      <c r="I348" s="7"/>
    </row>
    <row r="349" spans="1:9" x14ac:dyDescent="0.3">
      <c r="A349" s="6"/>
      <c r="B349" s="7"/>
      <c r="C349" s="7"/>
      <c r="D349" s="7"/>
      <c r="E349" s="7"/>
      <c r="F349" s="7"/>
      <c r="G349" s="7"/>
      <c r="H349" s="26"/>
      <c r="I349" s="7"/>
    </row>
    <row r="350" spans="1:9" x14ac:dyDescent="0.3">
      <c r="A350" s="6"/>
      <c r="B350" s="7"/>
      <c r="C350" s="7"/>
      <c r="D350" s="7"/>
      <c r="E350" s="7"/>
      <c r="F350" s="7"/>
      <c r="G350" s="7"/>
      <c r="H350" s="26"/>
      <c r="I350" s="7"/>
    </row>
    <row r="351" spans="1:9" x14ac:dyDescent="0.3">
      <c r="A351" s="6"/>
      <c r="B351" s="7"/>
      <c r="C351" s="7"/>
      <c r="D351" s="7"/>
      <c r="E351" s="7"/>
      <c r="F351" s="7"/>
      <c r="G351" s="7"/>
      <c r="H351" s="26"/>
      <c r="I351" s="7"/>
    </row>
    <row r="352" spans="1:9" x14ac:dyDescent="0.3">
      <c r="A352" s="6"/>
      <c r="B352" s="7"/>
      <c r="C352" s="7"/>
      <c r="D352" s="7"/>
      <c r="E352" s="7"/>
      <c r="F352" s="7"/>
      <c r="G352" s="7"/>
      <c r="H352" s="26"/>
      <c r="I352" s="7"/>
    </row>
    <row r="353" spans="1:9" x14ac:dyDescent="0.3">
      <c r="A353" s="6"/>
      <c r="B353" s="7"/>
      <c r="C353" s="7"/>
      <c r="D353" s="7"/>
      <c r="E353" s="7"/>
      <c r="F353" s="7"/>
      <c r="G353" s="7"/>
      <c r="H353" s="26"/>
      <c r="I353" s="7"/>
    </row>
    <row r="354" spans="1:9" x14ac:dyDescent="0.3">
      <c r="A354" s="6"/>
      <c r="B354" s="7"/>
      <c r="C354" s="7"/>
      <c r="D354" s="7"/>
      <c r="E354" s="7"/>
      <c r="F354" s="7"/>
      <c r="G354" s="7"/>
      <c r="H354" s="26"/>
      <c r="I354" s="7"/>
    </row>
    <row r="355" spans="1:9" x14ac:dyDescent="0.3">
      <c r="A355" s="6"/>
      <c r="B355" s="7"/>
      <c r="C355" s="7"/>
      <c r="D355" s="7"/>
      <c r="E355" s="7"/>
      <c r="F355" s="7"/>
      <c r="G355" s="7"/>
      <c r="H355" s="26"/>
      <c r="I355" s="7"/>
    </row>
    <row r="356" spans="1:9" x14ac:dyDescent="0.3">
      <c r="A356" s="6"/>
      <c r="B356" s="7"/>
      <c r="C356" s="7"/>
      <c r="D356" s="7"/>
      <c r="E356" s="7"/>
      <c r="F356" s="7"/>
      <c r="G356" s="7"/>
      <c r="H356" s="26"/>
      <c r="I356" s="7"/>
    </row>
    <row r="357" spans="1:9" x14ac:dyDescent="0.3">
      <c r="A357" s="6"/>
      <c r="B357" s="7"/>
      <c r="C357" s="7"/>
      <c r="D357" s="7"/>
      <c r="E357" s="7"/>
      <c r="F357" s="7"/>
      <c r="G357" s="7"/>
      <c r="H357" s="26"/>
      <c r="I357" s="7"/>
    </row>
    <row r="358" spans="1:9" x14ac:dyDescent="0.3">
      <c r="A358" s="6"/>
      <c r="B358" s="7"/>
      <c r="C358" s="7"/>
      <c r="D358" s="7"/>
      <c r="E358" s="7"/>
      <c r="F358" s="7"/>
      <c r="G358" s="7"/>
      <c r="H358" s="26"/>
      <c r="I358" s="7"/>
    </row>
    <row r="359" spans="1:9" x14ac:dyDescent="0.3">
      <c r="A359" s="6"/>
      <c r="B359" s="7"/>
      <c r="C359" s="7"/>
      <c r="D359" s="7"/>
      <c r="E359" s="7"/>
      <c r="F359" s="7"/>
      <c r="G359" s="7"/>
      <c r="H359" s="26"/>
      <c r="I359" s="7"/>
    </row>
    <row r="360" spans="1:9" x14ac:dyDescent="0.3">
      <c r="A360" s="6"/>
      <c r="B360" s="7"/>
      <c r="C360" s="7"/>
      <c r="D360" s="7"/>
      <c r="E360" s="7"/>
      <c r="F360" s="7"/>
      <c r="G360" s="7"/>
      <c r="H360" s="26"/>
      <c r="I360" s="7"/>
    </row>
    <row r="361" spans="1:9" x14ac:dyDescent="0.3">
      <c r="A361" s="6"/>
      <c r="B361" s="7"/>
      <c r="C361" s="7"/>
      <c r="D361" s="7"/>
      <c r="E361" s="7"/>
      <c r="F361" s="7"/>
      <c r="G361" s="7"/>
      <c r="H361" s="26"/>
      <c r="I361" s="7"/>
    </row>
    <row r="362" spans="1:9" x14ac:dyDescent="0.3">
      <c r="A362" s="6"/>
      <c r="B362" s="7"/>
      <c r="C362" s="7"/>
      <c r="D362" s="7"/>
      <c r="E362" s="7"/>
      <c r="F362" s="7"/>
      <c r="G362" s="7"/>
      <c r="H362" s="26"/>
      <c r="I362" s="7"/>
    </row>
    <row r="363" spans="1:9" x14ac:dyDescent="0.3">
      <c r="A363" s="6"/>
      <c r="B363" s="7"/>
      <c r="C363" s="7"/>
      <c r="D363" s="7"/>
      <c r="E363" s="7"/>
      <c r="F363" s="7"/>
      <c r="G363" s="7"/>
      <c r="H363" s="26"/>
      <c r="I363" s="7"/>
    </row>
    <row r="364" spans="1:9" x14ac:dyDescent="0.3">
      <c r="A364" s="6"/>
      <c r="B364" s="7"/>
      <c r="C364" s="7"/>
      <c r="D364" s="7"/>
      <c r="E364" s="7"/>
      <c r="F364" s="7"/>
      <c r="G364" s="7"/>
      <c r="H364" s="26"/>
      <c r="I364" s="7"/>
    </row>
    <row r="365" spans="1:9" x14ac:dyDescent="0.3">
      <c r="A365" s="6"/>
      <c r="B365" s="7"/>
      <c r="C365" s="7"/>
      <c r="D365" s="7"/>
      <c r="E365" s="7"/>
      <c r="F365" s="7"/>
      <c r="G365" s="7"/>
      <c r="H365" s="26"/>
      <c r="I365" s="7"/>
    </row>
    <row r="366" spans="1:9" x14ac:dyDescent="0.3">
      <c r="A366" s="6"/>
      <c r="B366" s="7"/>
      <c r="C366" s="7"/>
      <c r="D366" s="7"/>
      <c r="E366" s="7"/>
      <c r="F366" s="7"/>
      <c r="G366" s="7"/>
      <c r="H366" s="26"/>
      <c r="I366" s="7"/>
    </row>
    <row r="367" spans="1:9" x14ac:dyDescent="0.3">
      <c r="A367" s="6"/>
      <c r="B367" s="7"/>
      <c r="C367" s="7"/>
      <c r="D367" s="7"/>
      <c r="E367" s="7"/>
      <c r="F367" s="7"/>
      <c r="G367" s="7"/>
      <c r="H367" s="26"/>
      <c r="I367" s="7"/>
    </row>
    <row r="368" spans="1:9" x14ac:dyDescent="0.3">
      <c r="A368" s="6"/>
      <c r="B368" s="7"/>
      <c r="C368" s="7"/>
      <c r="D368" s="7"/>
      <c r="E368" s="7"/>
      <c r="F368" s="7"/>
      <c r="G368" s="7"/>
      <c r="H368" s="26"/>
      <c r="I368" s="7"/>
    </row>
    <row r="369" spans="1:9" x14ac:dyDescent="0.3">
      <c r="A369" s="6"/>
      <c r="B369" s="7"/>
      <c r="C369" s="7"/>
      <c r="D369" s="7"/>
      <c r="E369" s="7"/>
      <c r="F369" s="7"/>
      <c r="G369" s="7"/>
      <c r="H369" s="26"/>
      <c r="I369" s="7"/>
    </row>
    <row r="370" spans="1:9" x14ac:dyDescent="0.3">
      <c r="A370" s="6"/>
      <c r="B370" s="7"/>
      <c r="C370" s="7"/>
      <c r="D370" s="7"/>
      <c r="E370" s="7"/>
      <c r="F370" s="7"/>
      <c r="G370" s="7"/>
      <c r="H370" s="26"/>
      <c r="I370" s="7"/>
    </row>
    <row r="371" spans="1:9" x14ac:dyDescent="0.3">
      <c r="A371" s="6"/>
      <c r="B371" s="7"/>
      <c r="C371" s="7"/>
      <c r="D371" s="7"/>
      <c r="E371" s="7"/>
      <c r="F371" s="7"/>
      <c r="G371" s="7"/>
      <c r="H371" s="26"/>
      <c r="I371" s="7"/>
    </row>
    <row r="372" spans="1:9" x14ac:dyDescent="0.3">
      <c r="A372" s="6"/>
      <c r="B372" s="7"/>
      <c r="C372" s="7"/>
      <c r="D372" s="7"/>
      <c r="E372" s="7"/>
      <c r="F372" s="7"/>
      <c r="G372" s="7"/>
      <c r="H372" s="26"/>
      <c r="I372" s="7"/>
    </row>
    <row r="373" spans="1:9" x14ac:dyDescent="0.3">
      <c r="A373" s="6"/>
      <c r="B373" s="7"/>
      <c r="C373" s="7"/>
      <c r="D373" s="7"/>
      <c r="E373" s="7"/>
      <c r="F373" s="7"/>
      <c r="G373" s="7"/>
      <c r="H373" s="26"/>
      <c r="I373" s="7"/>
    </row>
    <row r="374" spans="1:9" x14ac:dyDescent="0.3">
      <c r="A374" s="6"/>
      <c r="B374" s="7"/>
      <c r="C374" s="7"/>
      <c r="D374" s="7"/>
      <c r="E374" s="7"/>
      <c r="F374" s="7"/>
      <c r="G374" s="7"/>
      <c r="H374" s="26"/>
      <c r="I374" s="7"/>
    </row>
    <row r="375" spans="1:9" x14ac:dyDescent="0.3">
      <c r="A375" s="6"/>
      <c r="B375" s="7"/>
      <c r="C375" s="7"/>
      <c r="D375" s="7"/>
      <c r="E375" s="7"/>
      <c r="F375" s="7"/>
      <c r="G375" s="7"/>
      <c r="H375" s="26"/>
      <c r="I375" s="7"/>
    </row>
    <row r="376" spans="1:9" x14ac:dyDescent="0.3">
      <c r="A376" s="6"/>
      <c r="B376" s="7"/>
      <c r="C376" s="7"/>
      <c r="D376" s="7"/>
      <c r="E376" s="7"/>
      <c r="F376" s="7"/>
      <c r="G376" s="7"/>
      <c r="H376" s="26"/>
      <c r="I376" s="7"/>
    </row>
    <row r="377" spans="1:9" x14ac:dyDescent="0.3">
      <c r="A377" s="6"/>
      <c r="B377" s="7"/>
      <c r="C377" s="7"/>
      <c r="D377" s="7"/>
      <c r="E377" s="7"/>
      <c r="F377" s="7"/>
      <c r="G377" s="7"/>
      <c r="H377" s="26"/>
      <c r="I377" s="7"/>
    </row>
    <row r="378" spans="1:9" x14ac:dyDescent="0.3">
      <c r="A378" s="6"/>
      <c r="B378" s="7"/>
      <c r="C378" s="7"/>
      <c r="D378" s="7"/>
      <c r="E378" s="7"/>
      <c r="F378" s="7"/>
      <c r="G378" s="7"/>
      <c r="H378" s="26"/>
      <c r="I378" s="7"/>
    </row>
    <row r="379" spans="1:9" x14ac:dyDescent="0.3">
      <c r="A379" s="6"/>
      <c r="B379" s="7"/>
      <c r="C379" s="7"/>
      <c r="D379" s="7"/>
      <c r="E379" s="7"/>
      <c r="F379" s="7"/>
      <c r="G379" s="7"/>
      <c r="H379" s="26"/>
      <c r="I379" s="7"/>
    </row>
    <row r="380" spans="1:9" x14ac:dyDescent="0.3">
      <c r="A380" s="6"/>
      <c r="B380" s="7"/>
      <c r="C380" s="7"/>
      <c r="D380" s="7"/>
      <c r="E380" s="7"/>
      <c r="F380" s="7"/>
      <c r="G380" s="7"/>
      <c r="H380" s="26"/>
      <c r="I380" s="7"/>
    </row>
    <row r="381" spans="1:9" x14ac:dyDescent="0.3">
      <c r="A381" s="6"/>
      <c r="B381" s="7"/>
      <c r="C381" s="7"/>
      <c r="D381" s="7"/>
      <c r="E381" s="7"/>
      <c r="F381" s="7"/>
      <c r="G381" s="7"/>
      <c r="H381" s="26"/>
      <c r="I381" s="7"/>
    </row>
    <row r="382" spans="1:9" x14ac:dyDescent="0.3">
      <c r="A382" s="6"/>
      <c r="B382" s="7"/>
      <c r="C382" s="7"/>
      <c r="D382" s="7"/>
      <c r="E382" s="7"/>
      <c r="F382" s="7"/>
      <c r="G382" s="7"/>
      <c r="H382" s="26"/>
      <c r="I382" s="7"/>
    </row>
    <row r="383" spans="1:9" x14ac:dyDescent="0.3">
      <c r="A383" s="6"/>
      <c r="B383" s="7"/>
      <c r="C383" s="7"/>
      <c r="D383" s="7"/>
      <c r="E383" s="7"/>
      <c r="F383" s="7"/>
      <c r="G383" s="7"/>
      <c r="H383" s="26"/>
      <c r="I383" s="7"/>
    </row>
    <row r="384" spans="1:9" x14ac:dyDescent="0.3">
      <c r="A384" s="6"/>
      <c r="B384" s="7"/>
      <c r="C384" s="7"/>
      <c r="D384" s="7"/>
      <c r="E384" s="7"/>
      <c r="F384" s="7"/>
      <c r="G384" s="7"/>
      <c r="H384" s="26"/>
      <c r="I384" s="7"/>
    </row>
    <row r="385" spans="1:9" x14ac:dyDescent="0.3">
      <c r="A385" s="6"/>
      <c r="B385" s="7"/>
      <c r="C385" s="7"/>
      <c r="D385" s="7"/>
      <c r="E385" s="7"/>
      <c r="F385" s="7"/>
      <c r="G385" s="7"/>
      <c r="H385" s="26"/>
      <c r="I385" s="7"/>
    </row>
    <row r="386" spans="1:9" x14ac:dyDescent="0.3">
      <c r="A386" s="6"/>
      <c r="B386" s="7"/>
      <c r="C386" s="7"/>
      <c r="D386" s="7"/>
      <c r="E386" s="7"/>
      <c r="F386" s="7"/>
      <c r="G386" s="7"/>
      <c r="H386" s="26"/>
      <c r="I386" s="7"/>
    </row>
    <row r="387" spans="1:9" x14ac:dyDescent="0.3">
      <c r="A387" s="6"/>
      <c r="B387" s="7"/>
      <c r="C387" s="7"/>
      <c r="D387" s="7"/>
      <c r="E387" s="7"/>
      <c r="F387" s="7"/>
      <c r="G387" s="7"/>
      <c r="H387" s="26"/>
      <c r="I387" s="7"/>
    </row>
    <row r="388" spans="1:9" x14ac:dyDescent="0.3">
      <c r="A388" s="6"/>
      <c r="B388" s="7"/>
      <c r="C388" s="7"/>
      <c r="D388" s="7"/>
      <c r="E388" s="7"/>
      <c r="F388" s="7"/>
      <c r="G388" s="7"/>
      <c r="H388" s="26"/>
      <c r="I388" s="7"/>
    </row>
    <row r="389" spans="1:9" x14ac:dyDescent="0.3">
      <c r="A389" s="6"/>
      <c r="B389" s="7"/>
      <c r="C389" s="7"/>
      <c r="D389" s="7"/>
      <c r="E389" s="7"/>
      <c r="F389" s="7"/>
      <c r="G389" s="7"/>
      <c r="H389" s="26"/>
      <c r="I389" s="7"/>
    </row>
    <row r="390" spans="1:9" x14ac:dyDescent="0.3">
      <c r="A390" s="6"/>
      <c r="B390" s="7"/>
      <c r="C390" s="7"/>
      <c r="D390" s="7"/>
      <c r="E390" s="7"/>
      <c r="F390" s="7"/>
      <c r="G390" s="7"/>
      <c r="H390" s="26"/>
      <c r="I390" s="7"/>
    </row>
    <row r="391" spans="1:9" x14ac:dyDescent="0.3">
      <c r="A391" s="6"/>
      <c r="B391" s="7"/>
      <c r="C391" s="7"/>
      <c r="D391" s="7"/>
      <c r="E391" s="7"/>
      <c r="F391" s="7"/>
      <c r="G391" s="7"/>
      <c r="H391" s="26"/>
      <c r="I391" s="7"/>
    </row>
    <row r="392" spans="1:9" x14ac:dyDescent="0.3">
      <c r="A392" s="6"/>
      <c r="B392" s="7"/>
      <c r="C392" s="7"/>
      <c r="D392" s="7"/>
      <c r="E392" s="7"/>
      <c r="F392" s="7"/>
      <c r="G392" s="7"/>
      <c r="H392" s="26"/>
      <c r="I392" s="7"/>
    </row>
    <row r="393" spans="1:9" x14ac:dyDescent="0.3">
      <c r="A393" s="6"/>
      <c r="B393" s="7"/>
      <c r="C393" s="7"/>
      <c r="D393" s="7"/>
      <c r="E393" s="7"/>
      <c r="F393" s="7"/>
      <c r="G393" s="7"/>
      <c r="H393" s="26"/>
      <c r="I393" s="7"/>
    </row>
    <row r="394" spans="1:9" x14ac:dyDescent="0.3">
      <c r="A394" s="6"/>
      <c r="B394" s="7"/>
      <c r="C394" s="7"/>
      <c r="D394" s="7"/>
      <c r="E394" s="7"/>
      <c r="F394" s="7"/>
      <c r="G394" s="7"/>
      <c r="H394" s="26"/>
      <c r="I394" s="7"/>
    </row>
    <row r="395" spans="1:9" x14ac:dyDescent="0.3">
      <c r="A395" s="6"/>
      <c r="B395" s="7"/>
      <c r="C395" s="7"/>
      <c r="D395" s="7"/>
      <c r="E395" s="7"/>
      <c r="F395" s="7"/>
      <c r="G395" s="7"/>
      <c r="H395" s="26"/>
      <c r="I395" s="7"/>
    </row>
    <row r="396" spans="1:9" x14ac:dyDescent="0.3">
      <c r="A396" s="6"/>
      <c r="B396" s="7"/>
      <c r="C396" s="7"/>
      <c r="D396" s="7"/>
      <c r="E396" s="7"/>
      <c r="F396" s="7"/>
      <c r="G396" s="7"/>
      <c r="H396" s="26"/>
      <c r="I396" s="7"/>
    </row>
    <row r="397" spans="1:9" x14ac:dyDescent="0.3">
      <c r="A397" s="6"/>
      <c r="B397" s="7"/>
      <c r="C397" s="7"/>
      <c r="D397" s="7"/>
      <c r="E397" s="7"/>
      <c r="F397" s="7"/>
      <c r="G397" s="7"/>
      <c r="H397" s="26"/>
      <c r="I397" s="7"/>
    </row>
    <row r="398" spans="1:9" x14ac:dyDescent="0.3">
      <c r="A398" s="6"/>
      <c r="B398" s="7"/>
      <c r="C398" s="7"/>
      <c r="D398" s="7"/>
      <c r="E398" s="7"/>
      <c r="F398" s="7"/>
      <c r="G398" s="7"/>
      <c r="H398" s="26"/>
      <c r="I398" s="7"/>
    </row>
    <row r="399" spans="1:9" x14ac:dyDescent="0.3">
      <c r="A399" s="6"/>
      <c r="B399" s="7"/>
      <c r="C399" s="7"/>
      <c r="D399" s="7"/>
      <c r="E399" s="7"/>
      <c r="F399" s="7"/>
      <c r="G399" s="7"/>
      <c r="H399" s="26"/>
      <c r="I399" s="7"/>
    </row>
    <row r="400" spans="1:9" x14ac:dyDescent="0.3">
      <c r="A400" s="6"/>
      <c r="B400" s="7"/>
      <c r="C400" s="7"/>
      <c r="D400" s="7"/>
      <c r="E400" s="7"/>
      <c r="F400" s="7"/>
      <c r="G400" s="7"/>
      <c r="H400" s="26"/>
      <c r="I400" s="7"/>
    </row>
    <row r="401" spans="1:9" x14ac:dyDescent="0.3">
      <c r="A401" s="6"/>
      <c r="B401" s="7"/>
      <c r="C401" s="7"/>
      <c r="D401" s="7"/>
      <c r="E401" s="7"/>
      <c r="F401" s="7"/>
      <c r="G401" s="7"/>
      <c r="H401" s="26"/>
      <c r="I401" s="7"/>
    </row>
    <row r="402" spans="1:9" x14ac:dyDescent="0.3">
      <c r="A402" s="6"/>
      <c r="B402" s="7"/>
      <c r="C402" s="7"/>
      <c r="D402" s="7"/>
      <c r="E402" s="7"/>
      <c r="F402" s="7"/>
      <c r="G402" s="7"/>
      <c r="H402" s="26"/>
      <c r="I402" s="7"/>
    </row>
    <row r="403" spans="1:9" x14ac:dyDescent="0.3">
      <c r="A403" s="6"/>
      <c r="B403" s="7"/>
      <c r="C403" s="7"/>
      <c r="D403" s="7"/>
      <c r="E403" s="7"/>
      <c r="F403" s="7"/>
      <c r="G403" s="7"/>
      <c r="H403" s="26"/>
      <c r="I403" s="7"/>
    </row>
    <row r="404" spans="1:9" x14ac:dyDescent="0.3">
      <c r="A404" s="6"/>
      <c r="B404" s="7"/>
      <c r="C404" s="7"/>
      <c r="D404" s="7"/>
      <c r="E404" s="7"/>
      <c r="F404" s="7"/>
      <c r="G404" s="7"/>
      <c r="H404" s="26"/>
      <c r="I404" s="7"/>
    </row>
    <row r="405" spans="1:9" x14ac:dyDescent="0.3">
      <c r="A405" s="6"/>
      <c r="B405" s="7"/>
      <c r="C405" s="7"/>
      <c r="D405" s="7"/>
      <c r="E405" s="7"/>
      <c r="F405" s="7"/>
      <c r="G405" s="7"/>
      <c r="H405" s="26"/>
      <c r="I405" s="7"/>
    </row>
    <row r="406" spans="1:9" x14ac:dyDescent="0.3">
      <c r="A406" s="6"/>
      <c r="B406" s="7"/>
      <c r="C406" s="7"/>
      <c r="D406" s="7"/>
      <c r="E406" s="7"/>
      <c r="F406" s="7"/>
      <c r="G406" s="7"/>
      <c r="H406" s="26"/>
      <c r="I406" s="7"/>
    </row>
    <row r="407" spans="1:9" x14ac:dyDescent="0.3">
      <c r="A407" s="6"/>
      <c r="B407" s="7"/>
      <c r="C407" s="7"/>
      <c r="D407" s="7"/>
      <c r="E407" s="7"/>
      <c r="F407" s="7"/>
      <c r="G407" s="7"/>
      <c r="H407" s="26"/>
      <c r="I407" s="7"/>
    </row>
    <row r="408" spans="1:9" x14ac:dyDescent="0.3">
      <c r="A408" s="6"/>
      <c r="B408" s="7"/>
      <c r="C408" s="7"/>
      <c r="D408" s="7"/>
      <c r="E408" s="7"/>
      <c r="F408" s="7"/>
      <c r="G408" s="7"/>
      <c r="H408" s="26"/>
      <c r="I408" s="7"/>
    </row>
    <row r="409" spans="1:9" x14ac:dyDescent="0.3">
      <c r="A409" s="6"/>
      <c r="B409" s="7"/>
      <c r="C409" s="7"/>
      <c r="D409" s="7"/>
      <c r="E409" s="7"/>
      <c r="F409" s="7"/>
      <c r="G409" s="7"/>
      <c r="H409" s="26"/>
      <c r="I409" s="7"/>
    </row>
    <row r="410" spans="1:9" x14ac:dyDescent="0.3">
      <c r="A410" s="6"/>
      <c r="B410" s="7"/>
      <c r="C410" s="7"/>
      <c r="D410" s="7"/>
      <c r="E410" s="7"/>
      <c r="F410" s="7"/>
      <c r="G410" s="7"/>
      <c r="H410" s="26"/>
      <c r="I410" s="7"/>
    </row>
    <row r="411" spans="1:9" x14ac:dyDescent="0.3">
      <c r="A411" s="6"/>
      <c r="B411" s="7"/>
      <c r="C411" s="7"/>
      <c r="D411" s="7"/>
      <c r="E411" s="7"/>
      <c r="F411" s="7"/>
      <c r="G411" s="7"/>
      <c r="H411" s="26"/>
      <c r="I411" s="7"/>
    </row>
    <row r="412" spans="1:9" x14ac:dyDescent="0.3">
      <c r="A412" s="6"/>
      <c r="B412" s="7"/>
      <c r="C412" s="7"/>
      <c r="D412" s="7"/>
      <c r="E412" s="7"/>
      <c r="F412" s="7"/>
      <c r="G412" s="7"/>
      <c r="H412" s="26"/>
      <c r="I412" s="7"/>
    </row>
    <row r="413" spans="1:9" x14ac:dyDescent="0.3">
      <c r="A413" s="6"/>
      <c r="B413" s="7"/>
      <c r="C413" s="7"/>
      <c r="D413" s="7"/>
      <c r="E413" s="7"/>
      <c r="F413" s="7"/>
      <c r="G413" s="7"/>
      <c r="H413" s="26"/>
      <c r="I413" s="7"/>
    </row>
    <row r="414" spans="1:9" x14ac:dyDescent="0.3">
      <c r="A414" s="6"/>
      <c r="B414" s="7"/>
      <c r="C414" s="7"/>
      <c r="D414" s="7"/>
      <c r="E414" s="7"/>
      <c r="F414" s="7"/>
      <c r="G414" s="7"/>
      <c r="H414" s="26"/>
      <c r="I414" s="7"/>
    </row>
    <row r="415" spans="1:9" x14ac:dyDescent="0.3">
      <c r="A415" s="6"/>
      <c r="B415" s="7"/>
      <c r="C415" s="7"/>
      <c r="D415" s="7"/>
      <c r="E415" s="7"/>
      <c r="F415" s="7"/>
      <c r="G415" s="7"/>
      <c r="H415" s="26"/>
      <c r="I415" s="7"/>
    </row>
    <row r="416" spans="1:9" x14ac:dyDescent="0.3">
      <c r="A416" s="6"/>
      <c r="B416" s="7"/>
      <c r="C416" s="7"/>
      <c r="D416" s="7"/>
      <c r="E416" s="7"/>
      <c r="F416" s="7"/>
      <c r="G416" s="7"/>
      <c r="H416" s="26"/>
      <c r="I416" s="7"/>
    </row>
    <row r="417" spans="1:9" x14ac:dyDescent="0.3">
      <c r="A417" s="6"/>
      <c r="B417" s="7"/>
      <c r="C417" s="7"/>
      <c r="D417" s="7"/>
      <c r="E417" s="7"/>
      <c r="F417" s="7"/>
      <c r="G417" s="7"/>
      <c r="H417" s="26"/>
      <c r="I417" s="7"/>
    </row>
    <row r="418" spans="1:9" x14ac:dyDescent="0.3">
      <c r="A418" s="6"/>
      <c r="B418" s="7"/>
      <c r="C418" s="7"/>
      <c r="D418" s="7"/>
      <c r="E418" s="7"/>
      <c r="F418" s="7"/>
      <c r="G418" s="7"/>
      <c r="H418" s="26"/>
      <c r="I418" s="7"/>
    </row>
    <row r="419" spans="1:9" x14ac:dyDescent="0.3">
      <c r="A419" s="6"/>
      <c r="B419" s="7"/>
      <c r="C419" s="7"/>
      <c r="D419" s="7"/>
      <c r="E419" s="7"/>
      <c r="F419" s="7"/>
      <c r="G419" s="7"/>
      <c r="H419" s="26"/>
      <c r="I419" s="7"/>
    </row>
    <row r="420" spans="1:9" x14ac:dyDescent="0.3">
      <c r="A420" s="6"/>
      <c r="B420" s="7"/>
      <c r="C420" s="7"/>
      <c r="D420" s="7"/>
      <c r="E420" s="7"/>
      <c r="F420" s="7"/>
      <c r="G420" s="7"/>
      <c r="H420" s="26"/>
      <c r="I420" s="7"/>
    </row>
    <row r="421" spans="1:9" x14ac:dyDescent="0.3">
      <c r="A421" s="6"/>
      <c r="B421" s="7"/>
      <c r="C421" s="7"/>
      <c r="D421" s="7"/>
      <c r="E421" s="7"/>
      <c r="F421" s="7"/>
      <c r="G421" s="7"/>
      <c r="H421" s="26"/>
      <c r="I421" s="7"/>
    </row>
    <row r="422" spans="1:9" x14ac:dyDescent="0.3">
      <c r="A422" s="6"/>
      <c r="B422" s="7"/>
      <c r="C422" s="7"/>
      <c r="D422" s="7"/>
      <c r="E422" s="7"/>
      <c r="F422" s="7"/>
      <c r="G422" s="7"/>
      <c r="H422" s="26"/>
      <c r="I422" s="7"/>
    </row>
    <row r="423" spans="1:9" x14ac:dyDescent="0.3">
      <c r="A423" s="6"/>
      <c r="B423" s="7"/>
      <c r="C423" s="7"/>
      <c r="D423" s="7"/>
      <c r="E423" s="7"/>
      <c r="F423" s="7"/>
      <c r="G423" s="7"/>
      <c r="H423" s="26"/>
      <c r="I423" s="7"/>
    </row>
    <row r="424" spans="1:9" x14ac:dyDescent="0.3">
      <c r="A424" s="6"/>
      <c r="B424" s="7"/>
      <c r="C424" s="7"/>
      <c r="D424" s="7"/>
      <c r="E424" s="7"/>
      <c r="F424" s="7"/>
      <c r="G424" s="7"/>
      <c r="H424" s="26"/>
      <c r="I424" s="7"/>
    </row>
    <row r="425" spans="1:9" x14ac:dyDescent="0.3">
      <c r="A425" s="6"/>
      <c r="B425" s="7"/>
      <c r="C425" s="7"/>
      <c r="D425" s="7"/>
      <c r="E425" s="7"/>
      <c r="F425" s="7"/>
      <c r="G425" s="7"/>
      <c r="H425" s="26"/>
      <c r="I425" s="7"/>
    </row>
    <row r="426" spans="1:9" x14ac:dyDescent="0.3">
      <c r="A426" s="6"/>
      <c r="B426" s="7"/>
      <c r="C426" s="7"/>
      <c r="D426" s="7"/>
      <c r="E426" s="7"/>
      <c r="F426" s="7"/>
      <c r="G426" s="7"/>
      <c r="H426" s="26"/>
      <c r="I426" s="7"/>
    </row>
    <row r="427" spans="1:9" x14ac:dyDescent="0.3">
      <c r="A427" s="6"/>
      <c r="B427" s="7"/>
      <c r="C427" s="7"/>
      <c r="D427" s="7"/>
      <c r="E427" s="7"/>
      <c r="F427" s="7"/>
      <c r="G427" s="7"/>
      <c r="H427" s="26"/>
      <c r="I427" s="7"/>
    </row>
    <row r="428" spans="1:9" x14ac:dyDescent="0.3">
      <c r="A428" s="6"/>
      <c r="B428" s="7"/>
      <c r="C428" s="7"/>
      <c r="D428" s="7"/>
      <c r="E428" s="7"/>
      <c r="F428" s="7"/>
      <c r="G428" s="7"/>
      <c r="H428" s="26"/>
      <c r="I428" s="7"/>
    </row>
    <row r="429" spans="1:9" x14ac:dyDescent="0.3">
      <c r="A429" s="6"/>
      <c r="B429" s="7"/>
      <c r="C429" s="7"/>
      <c r="D429" s="7"/>
      <c r="E429" s="7"/>
      <c r="F429" s="7"/>
      <c r="G429" s="7"/>
      <c r="H429" s="26"/>
      <c r="I429" s="7"/>
    </row>
    <row r="430" spans="1:9" x14ac:dyDescent="0.3">
      <c r="A430" s="6"/>
      <c r="B430" s="7"/>
      <c r="C430" s="7"/>
      <c r="D430" s="7"/>
      <c r="E430" s="7"/>
      <c r="F430" s="7"/>
      <c r="G430" s="7"/>
      <c r="H430" s="26"/>
      <c r="I430" s="7"/>
    </row>
    <row r="431" spans="1:9" x14ac:dyDescent="0.3">
      <c r="A431" s="6"/>
      <c r="B431" s="7"/>
      <c r="C431" s="7"/>
      <c r="D431" s="7"/>
      <c r="E431" s="7"/>
      <c r="F431" s="7"/>
      <c r="G431" s="7"/>
      <c r="H431" s="26"/>
      <c r="I431" s="7"/>
    </row>
    <row r="432" spans="1:9" x14ac:dyDescent="0.3">
      <c r="A432" s="6"/>
      <c r="B432" s="7"/>
      <c r="C432" s="7"/>
      <c r="D432" s="7"/>
      <c r="E432" s="7"/>
      <c r="F432" s="7"/>
      <c r="G432" s="7"/>
      <c r="H432" s="26"/>
      <c r="I432" s="7"/>
    </row>
    <row r="433" spans="1:9" x14ac:dyDescent="0.3">
      <c r="A433" s="6"/>
      <c r="B433" s="7"/>
      <c r="C433" s="7"/>
      <c r="D433" s="7"/>
      <c r="E433" s="7"/>
      <c r="F433" s="7"/>
      <c r="G433" s="7"/>
      <c r="H433" s="26"/>
      <c r="I433" s="7"/>
    </row>
    <row r="434" spans="1:9" x14ac:dyDescent="0.3">
      <c r="A434" s="6"/>
      <c r="B434" s="7"/>
      <c r="C434" s="7"/>
      <c r="D434" s="7"/>
      <c r="E434" s="7"/>
      <c r="F434" s="7"/>
      <c r="G434" s="7"/>
      <c r="H434" s="26"/>
      <c r="I434" s="7"/>
    </row>
    <row r="435" spans="1:9" x14ac:dyDescent="0.3">
      <c r="A435" s="6"/>
      <c r="B435" s="7"/>
      <c r="C435" s="7"/>
      <c r="D435" s="7"/>
      <c r="E435" s="7"/>
      <c r="F435" s="7"/>
      <c r="G435" s="7"/>
      <c r="H435" s="26"/>
      <c r="I435" s="7"/>
    </row>
    <row r="436" spans="1:9" x14ac:dyDescent="0.3">
      <c r="A436" s="6"/>
      <c r="B436" s="7"/>
      <c r="C436" s="7"/>
      <c r="D436" s="7"/>
      <c r="E436" s="7"/>
      <c r="F436" s="7"/>
      <c r="G436" s="7"/>
      <c r="H436" s="26"/>
      <c r="I436" s="7"/>
    </row>
    <row r="437" spans="1:9" x14ac:dyDescent="0.3">
      <c r="A437" s="6"/>
      <c r="B437" s="7"/>
      <c r="C437" s="7"/>
      <c r="D437" s="7"/>
      <c r="E437" s="7"/>
      <c r="F437" s="7"/>
      <c r="G437" s="7"/>
      <c r="H437" s="26"/>
      <c r="I437" s="7"/>
    </row>
    <row r="438" spans="1:9" x14ac:dyDescent="0.3">
      <c r="A438" s="6"/>
      <c r="B438" s="7"/>
      <c r="C438" s="7"/>
      <c r="D438" s="7"/>
      <c r="E438" s="7"/>
      <c r="F438" s="7"/>
      <c r="G438" s="7"/>
      <c r="H438" s="26"/>
      <c r="I438" s="7"/>
    </row>
    <row r="439" spans="1:9" x14ac:dyDescent="0.3">
      <c r="A439" s="6"/>
      <c r="B439" s="7"/>
      <c r="C439" s="7"/>
      <c r="D439" s="7"/>
      <c r="E439" s="7"/>
      <c r="F439" s="7"/>
      <c r="G439" s="7"/>
      <c r="H439" s="26"/>
      <c r="I439" s="7"/>
    </row>
    <row r="440" spans="1:9" x14ac:dyDescent="0.3">
      <c r="A440" s="6"/>
      <c r="B440" s="7"/>
      <c r="C440" s="7"/>
      <c r="D440" s="7"/>
      <c r="E440" s="7"/>
      <c r="F440" s="7"/>
      <c r="G440" s="7"/>
      <c r="H440" s="26"/>
      <c r="I440" s="7"/>
    </row>
    <row r="441" spans="1:9" x14ac:dyDescent="0.3">
      <c r="A441" s="6"/>
      <c r="B441" s="7"/>
      <c r="C441" s="7"/>
      <c r="D441" s="7"/>
      <c r="E441" s="7"/>
      <c r="F441" s="7"/>
      <c r="G441" s="7"/>
      <c r="H441" s="26"/>
      <c r="I441" s="7"/>
    </row>
    <row r="442" spans="1:9" x14ac:dyDescent="0.3">
      <c r="A442" s="6"/>
      <c r="B442" s="7"/>
      <c r="C442" s="7"/>
      <c r="D442" s="7"/>
      <c r="E442" s="7"/>
      <c r="F442" s="7"/>
      <c r="G442" s="7"/>
      <c r="H442" s="26"/>
      <c r="I442" s="7"/>
    </row>
    <row r="443" spans="1:9" x14ac:dyDescent="0.3">
      <c r="A443" s="6"/>
      <c r="B443" s="7"/>
      <c r="C443" s="7"/>
      <c r="D443" s="7"/>
      <c r="E443" s="7"/>
      <c r="F443" s="7"/>
      <c r="G443" s="7"/>
      <c r="H443" s="26"/>
      <c r="I443" s="7"/>
    </row>
    <row r="444" spans="1:9" x14ac:dyDescent="0.3">
      <c r="A444" s="6"/>
      <c r="B444" s="7"/>
      <c r="C444" s="7"/>
      <c r="D444" s="7"/>
      <c r="E444" s="7"/>
      <c r="F444" s="7"/>
      <c r="G444" s="7"/>
      <c r="H444" s="26"/>
      <c r="I444" s="7"/>
    </row>
    <row r="445" spans="1:9" x14ac:dyDescent="0.3">
      <c r="A445" s="6"/>
      <c r="B445" s="7"/>
      <c r="C445" s="7"/>
      <c r="D445" s="7"/>
      <c r="E445" s="7"/>
      <c r="F445" s="7"/>
      <c r="G445" s="7"/>
      <c r="H445" s="26"/>
      <c r="I445" s="7"/>
    </row>
    <row r="446" spans="1:9" x14ac:dyDescent="0.3">
      <c r="A446" s="6"/>
      <c r="B446" s="7"/>
      <c r="C446" s="7"/>
      <c r="D446" s="7"/>
      <c r="E446" s="7"/>
      <c r="F446" s="7"/>
      <c r="G446" s="7"/>
      <c r="H446" s="26"/>
      <c r="I446" s="7"/>
    </row>
    <row r="447" spans="1:9" x14ac:dyDescent="0.3">
      <c r="A447" s="6"/>
      <c r="B447" s="7"/>
      <c r="C447" s="7"/>
      <c r="D447" s="7"/>
      <c r="E447" s="7"/>
      <c r="F447" s="7"/>
      <c r="G447" s="7"/>
      <c r="H447" s="26"/>
      <c r="I447" s="7"/>
    </row>
    <row r="448" spans="1:9" x14ac:dyDescent="0.3">
      <c r="A448" s="6"/>
      <c r="B448" s="7"/>
      <c r="C448" s="7"/>
      <c r="D448" s="7"/>
      <c r="E448" s="7"/>
      <c r="F448" s="7"/>
      <c r="G448" s="7"/>
      <c r="H448" s="26"/>
      <c r="I448" s="7"/>
    </row>
    <row r="449" spans="1:9" x14ac:dyDescent="0.3">
      <c r="A449" s="6"/>
      <c r="B449" s="7"/>
      <c r="C449" s="7"/>
      <c r="D449" s="7"/>
      <c r="E449" s="7"/>
      <c r="F449" s="7"/>
      <c r="G449" s="7"/>
      <c r="H449" s="26"/>
      <c r="I449" s="7"/>
    </row>
    <row r="450" spans="1:9" x14ac:dyDescent="0.3">
      <c r="A450" s="6"/>
      <c r="B450" s="7"/>
      <c r="C450" s="7"/>
      <c r="D450" s="7"/>
      <c r="E450" s="7"/>
      <c r="F450" s="7"/>
      <c r="G450" s="7"/>
      <c r="H450" s="26"/>
      <c r="I450" s="7"/>
    </row>
    <row r="451" spans="1:9" x14ac:dyDescent="0.3">
      <c r="A451" s="6"/>
      <c r="B451" s="7"/>
      <c r="C451" s="7"/>
      <c r="D451" s="7"/>
      <c r="E451" s="7"/>
      <c r="F451" s="7"/>
      <c r="G451" s="7"/>
      <c r="H451" s="26"/>
      <c r="I451" s="7"/>
    </row>
    <row r="452" spans="1:9" x14ac:dyDescent="0.3">
      <c r="A452" s="6"/>
      <c r="B452" s="7"/>
      <c r="C452" s="7"/>
      <c r="D452" s="7"/>
      <c r="E452" s="7"/>
      <c r="F452" s="7"/>
      <c r="G452" s="7"/>
      <c r="H452" s="26"/>
      <c r="I452" s="7"/>
    </row>
    <row r="453" spans="1:9" x14ac:dyDescent="0.3">
      <c r="A453" s="6"/>
      <c r="B453" s="7"/>
      <c r="C453" s="7"/>
      <c r="D453" s="7"/>
      <c r="E453" s="7"/>
      <c r="F453" s="7"/>
      <c r="G453" s="7"/>
      <c r="H453" s="26"/>
      <c r="I453" s="7"/>
    </row>
    <row r="454" spans="1:9" x14ac:dyDescent="0.3">
      <c r="A454" s="6"/>
      <c r="B454" s="7"/>
      <c r="C454" s="7"/>
      <c r="D454" s="7"/>
      <c r="E454" s="7"/>
      <c r="F454" s="7"/>
      <c r="G454" s="7"/>
      <c r="H454" s="26"/>
      <c r="I454" s="7"/>
    </row>
    <row r="455" spans="1:9" x14ac:dyDescent="0.3">
      <c r="A455" s="6"/>
      <c r="B455" s="7"/>
      <c r="C455" s="7"/>
      <c r="D455" s="7"/>
      <c r="E455" s="7"/>
      <c r="F455" s="7"/>
      <c r="G455" s="7"/>
      <c r="H455" s="26"/>
      <c r="I455" s="7"/>
    </row>
    <row r="456" spans="1:9" x14ac:dyDescent="0.3">
      <c r="A456" s="6"/>
      <c r="B456" s="7"/>
      <c r="C456" s="7"/>
      <c r="D456" s="7"/>
      <c r="E456" s="7"/>
      <c r="F456" s="7"/>
      <c r="G456" s="7"/>
      <c r="H456" s="26"/>
      <c r="I456" s="7"/>
    </row>
    <row r="457" spans="1:9" x14ac:dyDescent="0.3">
      <c r="A457" s="6"/>
      <c r="B457" s="7"/>
      <c r="C457" s="7"/>
      <c r="D457" s="7"/>
      <c r="E457" s="7"/>
      <c r="F457" s="7"/>
      <c r="G457" s="7"/>
      <c r="H457" s="26"/>
      <c r="I457" s="7"/>
    </row>
    <row r="458" spans="1:9" x14ac:dyDescent="0.3">
      <c r="A458" s="6"/>
      <c r="B458" s="7"/>
      <c r="C458" s="7"/>
      <c r="D458" s="7"/>
      <c r="E458" s="7"/>
      <c r="F458" s="7"/>
      <c r="G458" s="7"/>
      <c r="H458" s="26"/>
      <c r="I458" s="7"/>
    </row>
    <row r="459" spans="1:9" x14ac:dyDescent="0.3">
      <c r="A459" s="6"/>
      <c r="B459" s="7"/>
      <c r="C459" s="7"/>
      <c r="D459" s="7"/>
      <c r="E459" s="7"/>
      <c r="F459" s="7"/>
      <c r="G459" s="7"/>
      <c r="H459" s="26"/>
      <c r="I459" s="7"/>
    </row>
    <row r="460" spans="1:9" x14ac:dyDescent="0.3">
      <c r="A460" s="6"/>
      <c r="B460" s="7"/>
      <c r="C460" s="7"/>
      <c r="D460" s="7"/>
      <c r="E460" s="7"/>
      <c r="F460" s="7"/>
      <c r="G460" s="7"/>
      <c r="H460" s="26"/>
      <c r="I460" s="7"/>
    </row>
    <row r="461" spans="1:9" x14ac:dyDescent="0.3">
      <c r="A461" s="6"/>
      <c r="B461" s="7"/>
      <c r="C461" s="7"/>
      <c r="D461" s="7"/>
      <c r="E461" s="7"/>
      <c r="F461" s="7"/>
      <c r="G461" s="7"/>
      <c r="H461" s="26"/>
      <c r="I461" s="7"/>
    </row>
    <row r="462" spans="1:9" x14ac:dyDescent="0.3">
      <c r="A462" s="6"/>
      <c r="B462" s="7"/>
      <c r="C462" s="7"/>
      <c r="D462" s="7"/>
      <c r="E462" s="7"/>
      <c r="F462" s="7"/>
      <c r="G462" s="7"/>
      <c r="H462" s="26"/>
      <c r="I462" s="7"/>
    </row>
    <row r="463" spans="1:9" x14ac:dyDescent="0.3">
      <c r="A463" s="6"/>
      <c r="B463" s="7"/>
      <c r="C463" s="7"/>
      <c r="D463" s="7"/>
      <c r="E463" s="7"/>
      <c r="F463" s="7"/>
      <c r="G463" s="7"/>
      <c r="H463" s="26"/>
      <c r="I463" s="7"/>
    </row>
    <row r="464" spans="1:9" x14ac:dyDescent="0.3">
      <c r="A464" s="6"/>
      <c r="B464" s="7"/>
      <c r="C464" s="7"/>
      <c r="D464" s="7"/>
      <c r="E464" s="7"/>
      <c r="F464" s="7"/>
      <c r="G464" s="7"/>
      <c r="H464" s="26"/>
      <c r="I464" s="7"/>
    </row>
    <row r="465" spans="1:9" x14ac:dyDescent="0.3">
      <c r="A465" s="6"/>
      <c r="B465" s="7"/>
      <c r="C465" s="7"/>
      <c r="D465" s="7"/>
      <c r="E465" s="7"/>
      <c r="F465" s="7"/>
      <c r="G465" s="7"/>
      <c r="H465" s="26"/>
      <c r="I465" s="7"/>
    </row>
    <row r="466" spans="1:9" x14ac:dyDescent="0.3">
      <c r="A466" s="6"/>
      <c r="B466" s="7"/>
      <c r="C466" s="7"/>
      <c r="D466" s="7"/>
      <c r="E466" s="7"/>
      <c r="F466" s="7"/>
      <c r="G466" s="7"/>
      <c r="H466" s="26"/>
      <c r="I466" s="7"/>
    </row>
    <row r="467" spans="1:9" x14ac:dyDescent="0.3">
      <c r="A467" s="6"/>
      <c r="B467" s="7"/>
      <c r="C467" s="7"/>
      <c r="D467" s="7"/>
      <c r="E467" s="7"/>
      <c r="F467" s="7"/>
      <c r="G467" s="7"/>
      <c r="H467" s="26"/>
      <c r="I467" s="7"/>
    </row>
    <row r="468" spans="1:9" x14ac:dyDescent="0.3">
      <c r="A468" s="6"/>
      <c r="B468" s="7"/>
      <c r="C468" s="7"/>
      <c r="D468" s="7"/>
      <c r="E468" s="7"/>
      <c r="F468" s="7"/>
      <c r="G468" s="7"/>
      <c r="H468" s="26"/>
      <c r="I468" s="7"/>
    </row>
    <row r="469" spans="1:9" x14ac:dyDescent="0.3">
      <c r="A469" s="6"/>
      <c r="B469" s="7"/>
      <c r="C469" s="7"/>
      <c r="D469" s="7"/>
      <c r="E469" s="7"/>
      <c r="F469" s="7"/>
      <c r="G469" s="7"/>
      <c r="H469" s="26"/>
      <c r="I469" s="7"/>
    </row>
    <row r="470" spans="1:9" x14ac:dyDescent="0.3">
      <c r="A470" s="6"/>
      <c r="B470" s="7"/>
      <c r="C470" s="7"/>
      <c r="D470" s="7"/>
      <c r="E470" s="7"/>
      <c r="F470" s="7"/>
      <c r="G470" s="7"/>
      <c r="H470" s="26"/>
      <c r="I470" s="7"/>
    </row>
    <row r="471" spans="1:9" x14ac:dyDescent="0.3">
      <c r="A471" s="6"/>
      <c r="B471" s="7"/>
      <c r="C471" s="7"/>
      <c r="D471" s="7"/>
      <c r="E471" s="7"/>
      <c r="F471" s="7"/>
      <c r="G471" s="7"/>
      <c r="H471" s="26"/>
      <c r="I471" s="7"/>
    </row>
    <row r="472" spans="1:9" x14ac:dyDescent="0.3">
      <c r="A472" s="6"/>
      <c r="B472" s="7"/>
      <c r="C472" s="7"/>
      <c r="D472" s="7"/>
      <c r="E472" s="7"/>
      <c r="F472" s="7"/>
      <c r="G472" s="7"/>
      <c r="H472" s="26"/>
      <c r="I472" s="7"/>
    </row>
    <row r="473" spans="1:9" x14ac:dyDescent="0.3">
      <c r="A473" s="6"/>
      <c r="B473" s="7"/>
      <c r="C473" s="7"/>
      <c r="D473" s="7"/>
      <c r="E473" s="7"/>
      <c r="F473" s="7"/>
      <c r="G473" s="7"/>
      <c r="H473" s="26"/>
      <c r="I473" s="7"/>
    </row>
    <row r="474" spans="1:9" x14ac:dyDescent="0.3">
      <c r="A474" s="6"/>
      <c r="B474" s="7"/>
      <c r="C474" s="7"/>
      <c r="D474" s="7"/>
      <c r="E474" s="7"/>
      <c r="F474" s="7"/>
      <c r="G474" s="7"/>
      <c r="H474" s="26"/>
      <c r="I474" s="7"/>
    </row>
    <row r="475" spans="1:9" x14ac:dyDescent="0.3">
      <c r="A475" s="6"/>
      <c r="B475" s="7"/>
      <c r="C475" s="7"/>
      <c r="D475" s="7"/>
      <c r="E475" s="7"/>
      <c r="F475" s="7"/>
      <c r="G475" s="7"/>
      <c r="H475" s="26"/>
      <c r="I475" s="7"/>
    </row>
    <row r="476" spans="1:9" x14ac:dyDescent="0.3">
      <c r="A476" s="6"/>
      <c r="B476" s="7"/>
      <c r="C476" s="7"/>
      <c r="D476" s="7"/>
      <c r="E476" s="7"/>
      <c r="F476" s="7"/>
      <c r="G476" s="7"/>
      <c r="H476" s="26"/>
      <c r="I476" s="7"/>
    </row>
    <row r="477" spans="1:9" x14ac:dyDescent="0.3">
      <c r="A477" s="6"/>
      <c r="B477" s="7"/>
      <c r="C477" s="7"/>
      <c r="D477" s="7"/>
      <c r="E477" s="7"/>
      <c r="F477" s="7"/>
      <c r="G477" s="7"/>
      <c r="H477" s="26"/>
      <c r="I477" s="7"/>
    </row>
    <row r="478" spans="1:9" x14ac:dyDescent="0.3">
      <c r="A478" s="6"/>
      <c r="B478" s="7"/>
      <c r="C478" s="7"/>
      <c r="D478" s="7"/>
      <c r="E478" s="7"/>
      <c r="F478" s="7"/>
      <c r="G478" s="7"/>
      <c r="H478" s="26"/>
      <c r="I478" s="7"/>
    </row>
    <row r="479" spans="1:9" x14ac:dyDescent="0.3">
      <c r="A479" s="6"/>
      <c r="B479" s="7"/>
      <c r="C479" s="7"/>
      <c r="D479" s="7"/>
      <c r="E479" s="7"/>
      <c r="F479" s="7"/>
      <c r="G479" s="7"/>
      <c r="H479" s="26"/>
      <c r="I479" s="7"/>
    </row>
    <row r="480" spans="1:9" x14ac:dyDescent="0.3">
      <c r="A480" s="6"/>
      <c r="B480" s="7"/>
      <c r="C480" s="7"/>
      <c r="D480" s="7"/>
      <c r="E480" s="7"/>
      <c r="F480" s="7"/>
      <c r="G480" s="7"/>
      <c r="H480" s="26"/>
      <c r="I480" s="7"/>
    </row>
    <row r="481" spans="1:9" x14ac:dyDescent="0.3">
      <c r="A481" s="6"/>
      <c r="B481" s="7"/>
      <c r="C481" s="7"/>
      <c r="D481" s="7"/>
      <c r="E481" s="7"/>
      <c r="F481" s="7"/>
      <c r="G481" s="7"/>
      <c r="H481" s="26"/>
      <c r="I481" s="7"/>
    </row>
    <row r="482" spans="1:9" x14ac:dyDescent="0.3">
      <c r="A482" s="6"/>
      <c r="B482" s="7"/>
      <c r="C482" s="7"/>
      <c r="D482" s="7"/>
      <c r="E482" s="7"/>
      <c r="F482" s="7"/>
      <c r="G482" s="7"/>
      <c r="H482" s="26"/>
      <c r="I482" s="7"/>
    </row>
    <row r="483" spans="1:9" x14ac:dyDescent="0.3">
      <c r="A483" s="6"/>
      <c r="B483" s="7"/>
      <c r="C483" s="7"/>
      <c r="D483" s="7"/>
      <c r="E483" s="7"/>
      <c r="F483" s="7"/>
      <c r="G483" s="7"/>
      <c r="H483" s="26"/>
      <c r="I483" s="7"/>
    </row>
    <row r="484" spans="1:9" x14ac:dyDescent="0.3">
      <c r="A484" s="6"/>
      <c r="B484" s="7"/>
      <c r="C484" s="7"/>
      <c r="D484" s="7"/>
      <c r="E484" s="7"/>
      <c r="F484" s="7"/>
      <c r="G484" s="7"/>
      <c r="H484" s="26"/>
      <c r="I484" s="7"/>
    </row>
    <row r="485" spans="1:9" x14ac:dyDescent="0.3">
      <c r="A485" s="6"/>
      <c r="B485" s="7"/>
      <c r="C485" s="7"/>
      <c r="D485" s="7"/>
      <c r="E485" s="7"/>
      <c r="F485" s="7"/>
      <c r="G485" s="7"/>
      <c r="H485" s="26"/>
      <c r="I485" s="7"/>
    </row>
    <row r="486" spans="1:9" x14ac:dyDescent="0.3">
      <c r="A486" s="6"/>
      <c r="B486" s="7"/>
      <c r="C486" s="7"/>
      <c r="D486" s="7"/>
      <c r="E486" s="7"/>
      <c r="F486" s="7"/>
      <c r="G486" s="7"/>
      <c r="H486" s="26"/>
      <c r="I486" s="7"/>
    </row>
    <row r="487" spans="1:9" x14ac:dyDescent="0.3">
      <c r="A487" s="6"/>
      <c r="B487" s="7"/>
      <c r="C487" s="7"/>
      <c r="D487" s="7"/>
      <c r="E487" s="7"/>
      <c r="F487" s="7"/>
      <c r="G487" s="7"/>
      <c r="H487" s="26"/>
      <c r="I487" s="7"/>
    </row>
    <row r="488" spans="1:9" x14ac:dyDescent="0.3">
      <c r="A488" s="6"/>
      <c r="B488" s="7"/>
      <c r="C488" s="7"/>
      <c r="D488" s="7"/>
      <c r="E488" s="7"/>
      <c r="F488" s="7"/>
      <c r="G488" s="7"/>
      <c r="H488" s="26"/>
      <c r="I488" s="7"/>
    </row>
    <row r="489" spans="1:9" x14ac:dyDescent="0.3">
      <c r="A489" s="6"/>
      <c r="B489" s="7"/>
      <c r="C489" s="7"/>
      <c r="D489" s="7"/>
      <c r="E489" s="7"/>
      <c r="F489" s="7"/>
      <c r="G489" s="7"/>
      <c r="H489" s="26"/>
      <c r="I489" s="7"/>
    </row>
    <row r="490" spans="1:9" x14ac:dyDescent="0.3">
      <c r="A490" s="6"/>
      <c r="B490" s="7"/>
      <c r="C490" s="7"/>
      <c r="D490" s="7"/>
      <c r="E490" s="7"/>
      <c r="F490" s="7"/>
      <c r="G490" s="7"/>
      <c r="H490" s="26"/>
      <c r="I490" s="7"/>
    </row>
    <row r="491" spans="1:9" x14ac:dyDescent="0.3">
      <c r="A491" s="6"/>
      <c r="B491" s="7"/>
      <c r="C491" s="7"/>
      <c r="D491" s="7"/>
      <c r="E491" s="7"/>
      <c r="F491" s="7"/>
      <c r="G491" s="7"/>
      <c r="H491" s="26"/>
      <c r="I491" s="7"/>
    </row>
    <row r="492" spans="1:9" x14ac:dyDescent="0.3">
      <c r="A492" s="6"/>
      <c r="B492" s="7"/>
      <c r="C492" s="7"/>
      <c r="D492" s="7"/>
      <c r="E492" s="7"/>
      <c r="F492" s="7"/>
      <c r="G492" s="7"/>
      <c r="H492" s="26"/>
      <c r="I492" s="7"/>
    </row>
    <row r="493" spans="1:9" x14ac:dyDescent="0.3">
      <c r="A493" s="6"/>
      <c r="B493" s="7"/>
      <c r="C493" s="7"/>
      <c r="D493" s="7"/>
      <c r="E493" s="7"/>
      <c r="F493" s="7"/>
      <c r="G493" s="7"/>
      <c r="H493" s="26"/>
      <c r="I493" s="7"/>
    </row>
    <row r="494" spans="1:9" x14ac:dyDescent="0.3">
      <c r="A494" s="6"/>
      <c r="B494" s="7"/>
      <c r="C494" s="7"/>
      <c r="D494" s="7"/>
      <c r="E494" s="7"/>
      <c r="F494" s="7"/>
      <c r="G494" s="7"/>
      <c r="H494" s="26"/>
      <c r="I494" s="7"/>
    </row>
    <row r="495" spans="1:9" x14ac:dyDescent="0.3">
      <c r="A495" s="6"/>
      <c r="B495" s="7"/>
      <c r="C495" s="7"/>
      <c r="D495" s="7"/>
      <c r="E495" s="7"/>
      <c r="F495" s="7"/>
      <c r="G495" s="7"/>
      <c r="H495" s="26"/>
      <c r="I495" s="7"/>
    </row>
    <row r="496" spans="1:9" x14ac:dyDescent="0.3">
      <c r="A496" s="6"/>
      <c r="B496" s="7"/>
      <c r="C496" s="7"/>
      <c r="D496" s="7"/>
      <c r="E496" s="7"/>
      <c r="F496" s="7"/>
      <c r="G496" s="7"/>
      <c r="H496" s="26"/>
      <c r="I496" s="7"/>
    </row>
    <row r="497" spans="1:9" x14ac:dyDescent="0.3">
      <c r="A497" s="6"/>
      <c r="B497" s="7"/>
      <c r="C497" s="7"/>
      <c r="D497" s="7"/>
      <c r="E497" s="7"/>
      <c r="F497" s="7"/>
      <c r="G497" s="7"/>
      <c r="H497" s="26"/>
      <c r="I497" s="7"/>
    </row>
    <row r="498" spans="1:9" x14ac:dyDescent="0.3">
      <c r="A498" s="6"/>
      <c r="B498" s="7"/>
      <c r="C498" s="7"/>
      <c r="D498" s="7"/>
      <c r="E498" s="7"/>
      <c r="F498" s="7"/>
      <c r="G498" s="7"/>
      <c r="H498" s="26"/>
      <c r="I498" s="7"/>
    </row>
    <row r="499" spans="1:9" x14ac:dyDescent="0.3">
      <c r="A499" s="6"/>
      <c r="B499" s="7"/>
      <c r="C499" s="7"/>
      <c r="D499" s="7"/>
      <c r="E499" s="7"/>
      <c r="F499" s="7"/>
      <c r="G499" s="7"/>
      <c r="H499" s="26"/>
      <c r="I499" s="7"/>
    </row>
    <row r="500" spans="1:9" x14ac:dyDescent="0.3">
      <c r="A500" s="6"/>
      <c r="B500" s="7"/>
      <c r="C500" s="7"/>
      <c r="D500" s="7"/>
      <c r="E500" s="7"/>
      <c r="F500" s="7"/>
      <c r="G500" s="7"/>
      <c r="H500" s="26"/>
      <c r="I500" s="7"/>
    </row>
    <row r="501" spans="1:9" x14ac:dyDescent="0.3">
      <c r="A501" s="6"/>
      <c r="B501" s="7"/>
      <c r="C501" s="7"/>
      <c r="D501" s="7"/>
      <c r="E501" s="7"/>
      <c r="F501" s="7"/>
      <c r="G501" s="7"/>
      <c r="H501" s="26"/>
      <c r="I501" s="7"/>
    </row>
    <row r="502" spans="1:9" x14ac:dyDescent="0.3">
      <c r="A502" s="28"/>
      <c r="H502" s="27"/>
    </row>
    <row r="503" spans="1:9" x14ac:dyDescent="0.3">
      <c r="A503" s="28"/>
      <c r="H503" s="27"/>
    </row>
    <row r="504" spans="1:9" x14ac:dyDescent="0.3">
      <c r="A504" s="28"/>
      <c r="H504" s="27"/>
    </row>
    <row r="505" spans="1:9" x14ac:dyDescent="0.3">
      <c r="A505" s="28"/>
      <c r="H505" s="27"/>
    </row>
    <row r="506" spans="1:9" x14ac:dyDescent="0.3">
      <c r="A506" s="28"/>
      <c r="H506" s="27"/>
    </row>
    <row r="507" spans="1:9" x14ac:dyDescent="0.3">
      <c r="A507" s="28"/>
      <c r="H507" s="27"/>
    </row>
    <row r="508" spans="1:9" x14ac:dyDescent="0.3">
      <c r="A508" s="28"/>
      <c r="H508" s="27"/>
    </row>
    <row r="509" spans="1:9" x14ac:dyDescent="0.3">
      <c r="A509" s="28"/>
      <c r="H509" s="27"/>
    </row>
    <row r="510" spans="1:9" x14ac:dyDescent="0.3">
      <c r="A510" s="28"/>
      <c r="H510" s="27"/>
    </row>
    <row r="511" spans="1:9" x14ac:dyDescent="0.3">
      <c r="A511" s="28"/>
      <c r="H511" s="27"/>
    </row>
    <row r="512" spans="1:9" x14ac:dyDescent="0.3">
      <c r="A512" s="28"/>
      <c r="H512" s="27"/>
    </row>
    <row r="513" spans="1:8" x14ac:dyDescent="0.3">
      <c r="A513" s="28"/>
      <c r="H513" s="27"/>
    </row>
    <row r="514" spans="1:8" x14ac:dyDescent="0.3">
      <c r="A514" s="28"/>
      <c r="H514" s="27"/>
    </row>
    <row r="515" spans="1:8" x14ac:dyDescent="0.3">
      <c r="A515" s="28"/>
      <c r="H515" s="27"/>
    </row>
    <row r="516" spans="1:8" x14ac:dyDescent="0.3">
      <c r="A516" s="28"/>
      <c r="H516" s="27"/>
    </row>
    <row r="517" spans="1:8" x14ac:dyDescent="0.3">
      <c r="A517" s="28"/>
      <c r="H517" s="27"/>
    </row>
    <row r="518" spans="1:8" x14ac:dyDescent="0.3">
      <c r="A518" s="28"/>
      <c r="H518" s="27"/>
    </row>
    <row r="519" spans="1:8" x14ac:dyDescent="0.3">
      <c r="A519" s="28"/>
      <c r="H519" s="27"/>
    </row>
    <row r="520" spans="1:8" x14ac:dyDescent="0.3">
      <c r="A520" s="28"/>
      <c r="H520" s="27"/>
    </row>
    <row r="521" spans="1:8" x14ac:dyDescent="0.3">
      <c r="A521" s="28"/>
      <c r="H521" s="27"/>
    </row>
    <row r="522" spans="1:8" x14ac:dyDescent="0.3">
      <c r="A522" s="28"/>
      <c r="H522" s="27"/>
    </row>
    <row r="523" spans="1:8" x14ac:dyDescent="0.3">
      <c r="A523" s="28"/>
      <c r="H523" s="27"/>
    </row>
    <row r="524" spans="1:8" x14ac:dyDescent="0.3">
      <c r="A524" s="28"/>
      <c r="H524" s="27"/>
    </row>
    <row r="525" spans="1:8" x14ac:dyDescent="0.3">
      <c r="A525" s="28"/>
      <c r="H525" s="27"/>
    </row>
    <row r="526" spans="1:8" x14ac:dyDescent="0.3">
      <c r="A526" s="28"/>
      <c r="H526" s="27"/>
    </row>
    <row r="527" spans="1:8" x14ac:dyDescent="0.3">
      <c r="A527" s="28"/>
      <c r="H527" s="27"/>
    </row>
    <row r="528" spans="1:8" x14ac:dyDescent="0.3">
      <c r="A528" s="28"/>
      <c r="H528" s="27"/>
    </row>
    <row r="529" spans="1:8" x14ac:dyDescent="0.3">
      <c r="A529" s="28"/>
      <c r="H529" s="27"/>
    </row>
    <row r="530" spans="1:8" x14ac:dyDescent="0.3">
      <c r="A530" s="28"/>
      <c r="H530" s="27"/>
    </row>
    <row r="531" spans="1:8" x14ac:dyDescent="0.3">
      <c r="A531" s="28"/>
      <c r="H531" s="27"/>
    </row>
    <row r="532" spans="1:8" x14ac:dyDescent="0.3">
      <c r="A532" s="28"/>
      <c r="H532" s="27"/>
    </row>
    <row r="533" spans="1:8" x14ac:dyDescent="0.3">
      <c r="A533" s="28"/>
      <c r="H533" s="27"/>
    </row>
    <row r="534" spans="1:8" x14ac:dyDescent="0.3">
      <c r="A534" s="28"/>
      <c r="H534" s="27"/>
    </row>
    <row r="535" spans="1:8" x14ac:dyDescent="0.3">
      <c r="A535" s="28"/>
      <c r="H535" s="27"/>
    </row>
    <row r="536" spans="1:8" x14ac:dyDescent="0.3">
      <c r="A536" s="28"/>
      <c r="H536" s="27"/>
    </row>
    <row r="537" spans="1:8" x14ac:dyDescent="0.3">
      <c r="A537" s="28"/>
      <c r="H537" s="27"/>
    </row>
    <row r="538" spans="1:8" x14ac:dyDescent="0.3">
      <c r="A538" s="28"/>
      <c r="H538" s="27"/>
    </row>
    <row r="539" spans="1:8" x14ac:dyDescent="0.3">
      <c r="A539" s="28"/>
      <c r="H539" s="27"/>
    </row>
    <row r="540" spans="1:8" x14ac:dyDescent="0.3">
      <c r="A540" s="28"/>
      <c r="H540" s="27"/>
    </row>
    <row r="541" spans="1:8" x14ac:dyDescent="0.3">
      <c r="A541" s="28"/>
      <c r="H541" s="27"/>
    </row>
    <row r="542" spans="1:8" x14ac:dyDescent="0.3">
      <c r="A542" s="28"/>
      <c r="H542" s="27"/>
    </row>
    <row r="543" spans="1:8" x14ac:dyDescent="0.3">
      <c r="A543" s="28"/>
      <c r="H543" s="27"/>
    </row>
    <row r="544" spans="1:8" x14ac:dyDescent="0.3">
      <c r="A544" s="28"/>
      <c r="H544" s="27"/>
    </row>
    <row r="545" spans="1:8" x14ac:dyDescent="0.3">
      <c r="A545" s="28"/>
      <c r="H545" s="27"/>
    </row>
    <row r="546" spans="1:8" x14ac:dyDescent="0.3">
      <c r="A546" s="28"/>
      <c r="H546" s="27"/>
    </row>
    <row r="547" spans="1:8" x14ac:dyDescent="0.3">
      <c r="A547" s="28"/>
      <c r="H547" s="27"/>
    </row>
    <row r="548" spans="1:8" x14ac:dyDescent="0.3">
      <c r="A548" s="28"/>
      <c r="H548" s="27"/>
    </row>
    <row r="549" spans="1:8" x14ac:dyDescent="0.3">
      <c r="A549" s="28"/>
      <c r="H549" s="27"/>
    </row>
    <row r="550" spans="1:8" x14ac:dyDescent="0.3">
      <c r="A550" s="28"/>
      <c r="H550" s="27"/>
    </row>
    <row r="551" spans="1:8" x14ac:dyDescent="0.3">
      <c r="A551" s="28"/>
      <c r="H551" s="27"/>
    </row>
    <row r="552" spans="1:8" x14ac:dyDescent="0.3">
      <c r="A552" s="28"/>
      <c r="H552" s="27"/>
    </row>
    <row r="553" spans="1:8" x14ac:dyDescent="0.3">
      <c r="A553" s="28"/>
      <c r="H553" s="27"/>
    </row>
    <row r="554" spans="1:8" x14ac:dyDescent="0.3">
      <c r="A554" s="28"/>
      <c r="H554" s="27"/>
    </row>
    <row r="555" spans="1:8" x14ac:dyDescent="0.3">
      <c r="A555" s="28"/>
      <c r="H555" s="27"/>
    </row>
    <row r="556" spans="1:8" x14ac:dyDescent="0.3">
      <c r="A556" s="28"/>
      <c r="H556" s="27"/>
    </row>
    <row r="557" spans="1:8" x14ac:dyDescent="0.3">
      <c r="A557" s="28"/>
      <c r="H557" s="27"/>
    </row>
    <row r="558" spans="1:8" x14ac:dyDescent="0.3">
      <c r="A558" s="28"/>
      <c r="H558" s="27"/>
    </row>
    <row r="559" spans="1:8" x14ac:dyDescent="0.3">
      <c r="A559" s="28"/>
      <c r="H559" s="27"/>
    </row>
    <row r="560" spans="1:8" x14ac:dyDescent="0.3">
      <c r="A560" s="28"/>
      <c r="H560" s="27"/>
    </row>
    <row r="561" spans="1:8" x14ac:dyDescent="0.3">
      <c r="A561" s="28"/>
      <c r="H561" s="27"/>
    </row>
    <row r="562" spans="1:8" x14ac:dyDescent="0.3">
      <c r="A562" s="28"/>
      <c r="H562" s="27"/>
    </row>
    <row r="563" spans="1:8" x14ac:dyDescent="0.3">
      <c r="A563" s="28"/>
      <c r="H563" s="27"/>
    </row>
    <row r="564" spans="1:8" x14ac:dyDescent="0.3">
      <c r="A564" s="28"/>
      <c r="H564" s="27"/>
    </row>
    <row r="565" spans="1:8" x14ac:dyDescent="0.3">
      <c r="A565" s="28"/>
      <c r="H565" s="27"/>
    </row>
    <row r="566" spans="1:8" x14ac:dyDescent="0.3">
      <c r="A566" s="28"/>
      <c r="H566" s="27"/>
    </row>
    <row r="567" spans="1:8" x14ac:dyDescent="0.3">
      <c r="A567" s="28"/>
      <c r="H567" s="27"/>
    </row>
    <row r="568" spans="1:8" x14ac:dyDescent="0.3">
      <c r="A568" s="28"/>
      <c r="H568" s="27"/>
    </row>
    <row r="569" spans="1:8" x14ac:dyDescent="0.3">
      <c r="A569" s="28"/>
      <c r="H569" s="27"/>
    </row>
    <row r="570" spans="1:8" x14ac:dyDescent="0.3">
      <c r="A570" s="28"/>
      <c r="H570" s="27"/>
    </row>
    <row r="571" spans="1:8" x14ac:dyDescent="0.3">
      <c r="A571" s="28"/>
      <c r="H571" s="27"/>
    </row>
    <row r="572" spans="1:8" x14ac:dyDescent="0.3">
      <c r="A572" s="28"/>
      <c r="H572" s="27"/>
    </row>
    <row r="573" spans="1:8" x14ac:dyDescent="0.3">
      <c r="A573" s="28"/>
      <c r="H573" s="27"/>
    </row>
    <row r="574" spans="1:8" x14ac:dyDescent="0.3">
      <c r="A574" s="28"/>
      <c r="H574" s="27"/>
    </row>
    <row r="575" spans="1:8" x14ac:dyDescent="0.3">
      <c r="A575" s="28"/>
      <c r="H575" s="27"/>
    </row>
    <row r="576" spans="1:8" x14ac:dyDescent="0.3">
      <c r="A576" s="28"/>
      <c r="H576" s="27"/>
    </row>
    <row r="577" spans="1:8" x14ac:dyDescent="0.3">
      <c r="A577" s="28"/>
      <c r="H577" s="27"/>
    </row>
    <row r="578" spans="1:8" x14ac:dyDescent="0.3">
      <c r="A578" s="28"/>
      <c r="H578" s="27"/>
    </row>
    <row r="579" spans="1:8" x14ac:dyDescent="0.3">
      <c r="A579" s="28"/>
      <c r="H579" s="27"/>
    </row>
    <row r="580" spans="1:8" x14ac:dyDescent="0.3">
      <c r="A580" s="28"/>
      <c r="H580" s="27"/>
    </row>
    <row r="581" spans="1:8" x14ac:dyDescent="0.3">
      <c r="A581" s="28"/>
      <c r="H581" s="27"/>
    </row>
    <row r="582" spans="1:8" x14ac:dyDescent="0.3">
      <c r="A582" s="28"/>
      <c r="H582" s="27"/>
    </row>
    <row r="583" spans="1:8" x14ac:dyDescent="0.3">
      <c r="A583" s="28"/>
      <c r="H583" s="27"/>
    </row>
    <row r="584" spans="1:8" x14ac:dyDescent="0.3">
      <c r="A584" s="28"/>
      <c r="H584" s="27"/>
    </row>
    <row r="585" spans="1:8" x14ac:dyDescent="0.3">
      <c r="A585" s="28"/>
      <c r="H585" s="27"/>
    </row>
    <row r="586" spans="1:8" x14ac:dyDescent="0.3">
      <c r="A586" s="28"/>
      <c r="H586" s="27"/>
    </row>
    <row r="587" spans="1:8" x14ac:dyDescent="0.3">
      <c r="A587" s="28"/>
      <c r="H587" s="27"/>
    </row>
    <row r="588" spans="1:8" x14ac:dyDescent="0.3">
      <c r="A588" s="28"/>
      <c r="H588" s="27"/>
    </row>
    <row r="589" spans="1:8" x14ac:dyDescent="0.3">
      <c r="A589" s="28"/>
      <c r="H589" s="27"/>
    </row>
    <row r="590" spans="1:8" x14ac:dyDescent="0.3">
      <c r="A590" s="28"/>
      <c r="H590" s="27"/>
    </row>
    <row r="591" spans="1:8" x14ac:dyDescent="0.3">
      <c r="A591" s="28"/>
      <c r="H591" s="27"/>
    </row>
    <row r="592" spans="1:8" x14ac:dyDescent="0.3">
      <c r="A592" s="28"/>
      <c r="H592" s="27"/>
    </row>
    <row r="593" spans="1:8" x14ac:dyDescent="0.3">
      <c r="A593" s="28"/>
      <c r="H593" s="27"/>
    </row>
    <row r="594" spans="1:8" x14ac:dyDescent="0.3">
      <c r="A594" s="28"/>
      <c r="H594" s="27"/>
    </row>
    <row r="595" spans="1:8" x14ac:dyDescent="0.3">
      <c r="A595" s="28"/>
      <c r="H595" s="27"/>
    </row>
    <row r="596" spans="1:8" x14ac:dyDescent="0.3">
      <c r="A596" s="28"/>
      <c r="H596" s="27"/>
    </row>
    <row r="597" spans="1:8" x14ac:dyDescent="0.3">
      <c r="A597" s="28"/>
      <c r="H597" s="27"/>
    </row>
    <row r="598" spans="1:8" x14ac:dyDescent="0.3">
      <c r="A598" s="28"/>
      <c r="H598" s="27"/>
    </row>
    <row r="599" spans="1:8" x14ac:dyDescent="0.3">
      <c r="A599" s="28"/>
      <c r="H599" s="27"/>
    </row>
    <row r="600" spans="1:8" x14ac:dyDescent="0.3">
      <c r="A600" s="28"/>
      <c r="H600" s="27"/>
    </row>
    <row r="601" spans="1:8" x14ac:dyDescent="0.3">
      <c r="A601" s="28"/>
      <c r="H601" s="27"/>
    </row>
    <row r="602" spans="1:8" x14ac:dyDescent="0.3">
      <c r="A602" s="28"/>
      <c r="H602" s="27"/>
    </row>
    <row r="603" spans="1:8" x14ac:dyDescent="0.3">
      <c r="A603" s="28"/>
      <c r="H603" s="27"/>
    </row>
    <row r="604" spans="1:8" x14ac:dyDescent="0.3">
      <c r="A604" s="28"/>
      <c r="H604" s="27"/>
    </row>
    <row r="605" spans="1:8" x14ac:dyDescent="0.3">
      <c r="A605" s="28"/>
      <c r="H605" s="27"/>
    </row>
    <row r="606" spans="1:8" x14ac:dyDescent="0.3">
      <c r="A606" s="28"/>
      <c r="H606" s="27"/>
    </row>
    <row r="607" spans="1:8" x14ac:dyDescent="0.3">
      <c r="A607" s="28"/>
      <c r="H607" s="27"/>
    </row>
    <row r="608" spans="1:8" x14ac:dyDescent="0.3">
      <c r="A608" s="28"/>
      <c r="H608" s="27"/>
    </row>
    <row r="609" spans="1:8" x14ac:dyDescent="0.3">
      <c r="A609" s="28"/>
      <c r="H609" s="27"/>
    </row>
    <row r="610" spans="1:8" x14ac:dyDescent="0.3">
      <c r="A610" s="28"/>
      <c r="H610" s="27"/>
    </row>
    <row r="611" spans="1:8" x14ac:dyDescent="0.3">
      <c r="A611" s="28"/>
      <c r="H611" s="27"/>
    </row>
    <row r="612" spans="1:8" x14ac:dyDescent="0.3">
      <c r="A612" s="28"/>
      <c r="H612" s="27"/>
    </row>
    <row r="613" spans="1:8" x14ac:dyDescent="0.3">
      <c r="A613" s="28"/>
      <c r="H613" s="27"/>
    </row>
    <row r="614" spans="1:8" x14ac:dyDescent="0.3">
      <c r="A614" s="28"/>
      <c r="H614" s="27"/>
    </row>
    <row r="615" spans="1:8" x14ac:dyDescent="0.3">
      <c r="A615" s="28"/>
      <c r="H615" s="27"/>
    </row>
    <row r="616" spans="1:8" x14ac:dyDescent="0.3">
      <c r="A616" s="28"/>
      <c r="H616" s="27"/>
    </row>
    <row r="617" spans="1:8" x14ac:dyDescent="0.3">
      <c r="A617" s="28"/>
      <c r="H617" s="27"/>
    </row>
    <row r="618" spans="1:8" x14ac:dyDescent="0.3">
      <c r="A618" s="28"/>
      <c r="H618" s="27"/>
    </row>
    <row r="619" spans="1:8" x14ac:dyDescent="0.3">
      <c r="A619" s="28"/>
      <c r="H619" s="27"/>
    </row>
    <row r="620" spans="1:8" x14ac:dyDescent="0.3">
      <c r="A620" s="28"/>
      <c r="H620" s="27"/>
    </row>
    <row r="621" spans="1:8" x14ac:dyDescent="0.3">
      <c r="A621" s="28"/>
      <c r="H621" s="27"/>
    </row>
    <row r="622" spans="1:8" x14ac:dyDescent="0.3">
      <c r="A622" s="28"/>
      <c r="H622" s="27"/>
    </row>
    <row r="623" spans="1:8" x14ac:dyDescent="0.3">
      <c r="A623" s="28"/>
      <c r="H623" s="27"/>
    </row>
    <row r="624" spans="1:8" x14ac:dyDescent="0.3">
      <c r="A624" s="28"/>
      <c r="H624" s="27"/>
    </row>
    <row r="625" spans="1:8" x14ac:dyDescent="0.3">
      <c r="A625" s="28"/>
      <c r="H625" s="27"/>
    </row>
    <row r="626" spans="1:8" x14ac:dyDescent="0.3">
      <c r="A626" s="28"/>
      <c r="H626" s="27"/>
    </row>
    <row r="627" spans="1:8" x14ac:dyDescent="0.3">
      <c r="A627" s="28"/>
      <c r="H627" s="27"/>
    </row>
    <row r="628" spans="1:8" x14ac:dyDescent="0.3">
      <c r="A628" s="28"/>
      <c r="H628" s="27"/>
    </row>
    <row r="629" spans="1:8" x14ac:dyDescent="0.3">
      <c r="A629" s="28"/>
      <c r="H629" s="27"/>
    </row>
    <row r="630" spans="1:8" x14ac:dyDescent="0.3">
      <c r="A630" s="28"/>
      <c r="H630" s="27"/>
    </row>
    <row r="631" spans="1:8" x14ac:dyDescent="0.3">
      <c r="A631" s="28"/>
      <c r="H631" s="27"/>
    </row>
    <row r="632" spans="1:8" x14ac:dyDescent="0.3">
      <c r="A632" s="28"/>
      <c r="H632" s="27"/>
    </row>
    <row r="633" spans="1:8" x14ac:dyDescent="0.3">
      <c r="A633" s="28"/>
      <c r="H633" s="27"/>
    </row>
    <row r="634" spans="1:8" x14ac:dyDescent="0.3">
      <c r="A634" s="28"/>
      <c r="H634" s="27"/>
    </row>
    <row r="635" spans="1:8" x14ac:dyDescent="0.3">
      <c r="A635" s="28"/>
      <c r="H635" s="27"/>
    </row>
    <row r="636" spans="1:8" x14ac:dyDescent="0.3">
      <c r="A636" s="28"/>
      <c r="H636" s="27"/>
    </row>
    <row r="637" spans="1:8" x14ac:dyDescent="0.3">
      <c r="A637" s="28"/>
      <c r="H637" s="27"/>
    </row>
    <row r="638" spans="1:8" x14ac:dyDescent="0.3">
      <c r="A638" s="28"/>
      <c r="H638" s="27"/>
    </row>
    <row r="639" spans="1:8" x14ac:dyDescent="0.3">
      <c r="A639" s="28"/>
      <c r="H639" s="27"/>
    </row>
    <row r="640" spans="1:8" x14ac:dyDescent="0.3">
      <c r="A640" s="28"/>
      <c r="H640" s="27"/>
    </row>
    <row r="641" spans="1:8" x14ac:dyDescent="0.3">
      <c r="A641" s="28"/>
      <c r="H641" s="27"/>
    </row>
    <row r="642" spans="1:8" x14ac:dyDescent="0.3">
      <c r="A642" s="28"/>
      <c r="H642" s="27"/>
    </row>
    <row r="643" spans="1:8" x14ac:dyDescent="0.3">
      <c r="A643" s="28"/>
      <c r="H643" s="27"/>
    </row>
    <row r="644" spans="1:8" x14ac:dyDescent="0.3">
      <c r="A644" s="28"/>
      <c r="H644" s="27"/>
    </row>
    <row r="645" spans="1:8" x14ac:dyDescent="0.3">
      <c r="A645" s="28"/>
      <c r="H645" s="27"/>
    </row>
    <row r="646" spans="1:8" x14ac:dyDescent="0.3">
      <c r="A646" s="28"/>
      <c r="H646" s="27"/>
    </row>
    <row r="647" spans="1:8" x14ac:dyDescent="0.3">
      <c r="A647" s="28"/>
      <c r="H647" s="27"/>
    </row>
    <row r="648" spans="1:8" x14ac:dyDescent="0.3">
      <c r="A648" s="28"/>
      <c r="H648" s="27"/>
    </row>
    <row r="649" spans="1:8" x14ac:dyDescent="0.3">
      <c r="A649" s="28"/>
      <c r="H649" s="27"/>
    </row>
    <row r="650" spans="1:8" x14ac:dyDescent="0.3">
      <c r="A650" s="28"/>
      <c r="H650" s="27"/>
    </row>
    <row r="651" spans="1:8" x14ac:dyDescent="0.3">
      <c r="A651" s="28"/>
      <c r="H651" s="27"/>
    </row>
    <row r="652" spans="1:8" x14ac:dyDescent="0.3">
      <c r="A652" s="28"/>
      <c r="H652" s="27"/>
    </row>
    <row r="653" spans="1:8" x14ac:dyDescent="0.3">
      <c r="A653" s="28"/>
      <c r="H653" s="27"/>
    </row>
    <row r="654" spans="1:8" x14ac:dyDescent="0.3">
      <c r="A654" s="28"/>
      <c r="H654" s="27"/>
    </row>
    <row r="655" spans="1:8" x14ac:dyDescent="0.3">
      <c r="A655" s="28"/>
      <c r="H655" s="27"/>
    </row>
    <row r="656" spans="1:8" x14ac:dyDescent="0.3">
      <c r="A656" s="28"/>
      <c r="H656" s="27"/>
    </row>
    <row r="657" spans="1:8" x14ac:dyDescent="0.3">
      <c r="A657" s="28"/>
      <c r="H657" s="27"/>
    </row>
    <row r="658" spans="1:8" x14ac:dyDescent="0.3">
      <c r="A658" s="28"/>
      <c r="H658" s="27"/>
    </row>
    <row r="659" spans="1:8" x14ac:dyDescent="0.3">
      <c r="A659" s="28"/>
      <c r="H659" s="27"/>
    </row>
    <row r="660" spans="1:8" x14ac:dyDescent="0.3">
      <c r="A660" s="28"/>
      <c r="H660" s="27"/>
    </row>
    <row r="661" spans="1:8" x14ac:dyDescent="0.3">
      <c r="A661" s="28"/>
      <c r="H661" s="27"/>
    </row>
    <row r="662" spans="1:8" x14ac:dyDescent="0.3">
      <c r="A662" s="28"/>
      <c r="H662" s="27"/>
    </row>
    <row r="663" spans="1:8" x14ac:dyDescent="0.3">
      <c r="A663" s="28"/>
      <c r="H663" s="27"/>
    </row>
    <row r="664" spans="1:8" x14ac:dyDescent="0.3">
      <c r="A664" s="28"/>
      <c r="H664" s="27"/>
    </row>
    <row r="665" spans="1:8" x14ac:dyDescent="0.3">
      <c r="A665" s="28"/>
      <c r="H665" s="27"/>
    </row>
    <row r="666" spans="1:8" x14ac:dyDescent="0.3">
      <c r="A666" s="28"/>
      <c r="H666" s="27"/>
    </row>
    <row r="667" spans="1:8" x14ac:dyDescent="0.3">
      <c r="A667" s="28"/>
      <c r="H667" s="27"/>
    </row>
    <row r="668" spans="1:8" x14ac:dyDescent="0.3">
      <c r="A668" s="28"/>
      <c r="H668" s="27"/>
    </row>
    <row r="669" spans="1:8" x14ac:dyDescent="0.3">
      <c r="A669" s="28"/>
      <c r="H669" s="27"/>
    </row>
    <row r="670" spans="1:8" x14ac:dyDescent="0.3">
      <c r="A670" s="28"/>
      <c r="H670" s="27"/>
    </row>
    <row r="671" spans="1:8" x14ac:dyDescent="0.3">
      <c r="A671" s="28"/>
      <c r="H671" s="27"/>
    </row>
    <row r="672" spans="1:8" x14ac:dyDescent="0.3">
      <c r="A672" s="28"/>
      <c r="H672" s="27"/>
    </row>
    <row r="673" spans="1:8" x14ac:dyDescent="0.3">
      <c r="A673" s="28"/>
      <c r="H673" s="27"/>
    </row>
    <row r="674" spans="1:8" x14ac:dyDescent="0.3">
      <c r="A674" s="28"/>
      <c r="H674" s="27"/>
    </row>
    <row r="675" spans="1:8" x14ac:dyDescent="0.3">
      <c r="A675" s="28"/>
      <c r="H675" s="27"/>
    </row>
    <row r="676" spans="1:8" x14ac:dyDescent="0.3">
      <c r="A676" s="28"/>
      <c r="H676" s="27"/>
    </row>
    <row r="677" spans="1:8" x14ac:dyDescent="0.3">
      <c r="A677" s="28"/>
      <c r="H677" s="27"/>
    </row>
    <row r="678" spans="1:8" x14ac:dyDescent="0.3">
      <c r="A678" s="28"/>
      <c r="H678" s="27"/>
    </row>
    <row r="679" spans="1:8" x14ac:dyDescent="0.3">
      <c r="A679" s="28"/>
      <c r="H679" s="27"/>
    </row>
    <row r="680" spans="1:8" x14ac:dyDescent="0.3">
      <c r="A680" s="28"/>
      <c r="H680" s="27"/>
    </row>
    <row r="681" spans="1:8" x14ac:dyDescent="0.3">
      <c r="A681" s="28"/>
      <c r="H681" s="27"/>
    </row>
    <row r="682" spans="1:8" x14ac:dyDescent="0.3">
      <c r="A682" s="28"/>
      <c r="H682" s="27"/>
    </row>
    <row r="683" spans="1:8" x14ac:dyDescent="0.3">
      <c r="A683" s="28"/>
      <c r="H683" s="27"/>
    </row>
    <row r="684" spans="1:8" x14ac:dyDescent="0.3">
      <c r="A684" s="28"/>
      <c r="H684" s="27"/>
    </row>
    <row r="685" spans="1:8" x14ac:dyDescent="0.3">
      <c r="A685" s="28"/>
      <c r="H685" s="27"/>
    </row>
    <row r="686" spans="1:8" x14ac:dyDescent="0.3">
      <c r="A686" s="28"/>
      <c r="H686" s="27"/>
    </row>
    <row r="687" spans="1:8" x14ac:dyDescent="0.3">
      <c r="A687" s="28"/>
      <c r="H687" s="27"/>
    </row>
    <row r="688" spans="1:8" x14ac:dyDescent="0.3">
      <c r="A688" s="28"/>
      <c r="H688" s="27"/>
    </row>
    <row r="689" spans="1:8" x14ac:dyDescent="0.3">
      <c r="A689" s="28"/>
      <c r="H689" s="27"/>
    </row>
    <row r="690" spans="1:8" x14ac:dyDescent="0.3">
      <c r="A690" s="28"/>
      <c r="H690" s="27"/>
    </row>
    <row r="691" spans="1:8" x14ac:dyDescent="0.3">
      <c r="A691" s="28"/>
      <c r="H691" s="27"/>
    </row>
    <row r="692" spans="1:8" x14ac:dyDescent="0.3">
      <c r="A692" s="28"/>
      <c r="H692" s="27"/>
    </row>
    <row r="693" spans="1:8" x14ac:dyDescent="0.3">
      <c r="A693" s="28"/>
      <c r="H693" s="27"/>
    </row>
    <row r="694" spans="1:8" x14ac:dyDescent="0.3">
      <c r="A694" s="28"/>
      <c r="H694" s="27"/>
    </row>
    <row r="695" spans="1:8" x14ac:dyDescent="0.3">
      <c r="A695" s="28"/>
      <c r="H695" s="27"/>
    </row>
    <row r="696" spans="1:8" x14ac:dyDescent="0.3">
      <c r="A696" s="28"/>
      <c r="H696" s="27"/>
    </row>
    <row r="697" spans="1:8" x14ac:dyDescent="0.3">
      <c r="A697" s="28"/>
      <c r="H697" s="27"/>
    </row>
    <row r="698" spans="1:8" x14ac:dyDescent="0.3">
      <c r="A698" s="28"/>
      <c r="H698" s="27"/>
    </row>
    <row r="699" spans="1:8" x14ac:dyDescent="0.3">
      <c r="A699" s="28"/>
      <c r="H699" s="27"/>
    </row>
    <row r="700" spans="1:8" x14ac:dyDescent="0.3">
      <c r="A700" s="28"/>
      <c r="H700" s="27"/>
    </row>
    <row r="701" spans="1:8" x14ac:dyDescent="0.3">
      <c r="A701" s="28"/>
      <c r="H701" s="27"/>
    </row>
    <row r="702" spans="1:8" x14ac:dyDescent="0.3">
      <c r="A702" s="28"/>
      <c r="H702" s="27"/>
    </row>
    <row r="703" spans="1:8" x14ac:dyDescent="0.3">
      <c r="A703" s="28"/>
      <c r="H703" s="27"/>
    </row>
    <row r="704" spans="1:8" x14ac:dyDescent="0.3">
      <c r="A704" s="28"/>
      <c r="H704" s="27"/>
    </row>
    <row r="705" spans="1:8" x14ac:dyDescent="0.3">
      <c r="A705" s="28"/>
      <c r="H705" s="27"/>
    </row>
    <row r="706" spans="1:8" x14ac:dyDescent="0.3">
      <c r="A706" s="28"/>
      <c r="H706" s="27"/>
    </row>
    <row r="707" spans="1:8" x14ac:dyDescent="0.3">
      <c r="A707" s="28"/>
      <c r="H707" s="27"/>
    </row>
    <row r="708" spans="1:8" x14ac:dyDescent="0.3">
      <c r="A708" s="28"/>
      <c r="H708" s="27"/>
    </row>
    <row r="709" spans="1:8" x14ac:dyDescent="0.3">
      <c r="A709" s="28"/>
      <c r="H709" s="27"/>
    </row>
    <row r="710" spans="1:8" x14ac:dyDescent="0.3">
      <c r="A710" s="28"/>
      <c r="H710" s="27"/>
    </row>
    <row r="711" spans="1:8" x14ac:dyDescent="0.3">
      <c r="A711" s="28"/>
      <c r="H711" s="27"/>
    </row>
    <row r="712" spans="1:8" x14ac:dyDescent="0.3">
      <c r="A712" s="28"/>
      <c r="H712" s="27"/>
    </row>
    <row r="713" spans="1:8" x14ac:dyDescent="0.3">
      <c r="A713" s="28"/>
      <c r="H713" s="27"/>
    </row>
    <row r="714" spans="1:8" x14ac:dyDescent="0.3">
      <c r="A714" s="28"/>
      <c r="H714" s="27"/>
    </row>
    <row r="715" spans="1:8" x14ac:dyDescent="0.3">
      <c r="A715" s="28"/>
      <c r="H715" s="27"/>
    </row>
    <row r="716" spans="1:8" x14ac:dyDescent="0.3">
      <c r="A716" s="28"/>
      <c r="H716" s="27"/>
    </row>
    <row r="717" spans="1:8" x14ac:dyDescent="0.3">
      <c r="A717" s="28"/>
      <c r="H717" s="27"/>
    </row>
    <row r="718" spans="1:8" x14ac:dyDescent="0.3">
      <c r="A718" s="28"/>
      <c r="H718" s="27"/>
    </row>
    <row r="719" spans="1:8" x14ac:dyDescent="0.3">
      <c r="A719" s="28"/>
      <c r="H719" s="27"/>
    </row>
    <row r="720" spans="1:8" x14ac:dyDescent="0.3">
      <c r="A720" s="28"/>
      <c r="H720" s="27"/>
    </row>
    <row r="721" spans="1:8" x14ac:dyDescent="0.3">
      <c r="A721" s="28"/>
      <c r="H721" s="27"/>
    </row>
    <row r="722" spans="1:8" x14ac:dyDescent="0.3">
      <c r="A722" s="28"/>
      <c r="H722" s="27"/>
    </row>
    <row r="723" spans="1:8" x14ac:dyDescent="0.3">
      <c r="A723" s="28"/>
      <c r="H723" s="27"/>
    </row>
    <row r="724" spans="1:8" x14ac:dyDescent="0.3">
      <c r="A724" s="28"/>
      <c r="H724" s="27"/>
    </row>
    <row r="725" spans="1:8" x14ac:dyDescent="0.3">
      <c r="A725" s="28"/>
      <c r="H725" s="27"/>
    </row>
    <row r="726" spans="1:8" x14ac:dyDescent="0.3">
      <c r="A726" s="28"/>
      <c r="H726" s="27"/>
    </row>
    <row r="727" spans="1:8" x14ac:dyDescent="0.3">
      <c r="A727" s="28"/>
      <c r="H727" s="27"/>
    </row>
    <row r="728" spans="1:8" x14ac:dyDescent="0.3">
      <c r="A728" s="28"/>
      <c r="H728" s="27"/>
    </row>
    <row r="729" spans="1:8" x14ac:dyDescent="0.3">
      <c r="A729" s="28"/>
      <c r="H729" s="27"/>
    </row>
    <row r="730" spans="1:8" x14ac:dyDescent="0.3">
      <c r="A730" s="28"/>
      <c r="H730" s="27"/>
    </row>
    <row r="731" spans="1:8" x14ac:dyDescent="0.3">
      <c r="A731" s="28"/>
      <c r="H731" s="27"/>
    </row>
    <row r="732" spans="1:8" x14ac:dyDescent="0.3">
      <c r="A732" s="28"/>
      <c r="H732" s="27"/>
    </row>
    <row r="733" spans="1:8" x14ac:dyDescent="0.3">
      <c r="A733" s="28"/>
      <c r="H733" s="27"/>
    </row>
    <row r="734" spans="1:8" x14ac:dyDescent="0.3">
      <c r="A734" s="28"/>
      <c r="H734" s="27"/>
    </row>
    <row r="735" spans="1:8" x14ac:dyDescent="0.3">
      <c r="A735" s="28"/>
      <c r="H735" s="27"/>
    </row>
    <row r="736" spans="1:8" x14ac:dyDescent="0.3">
      <c r="A736" s="28"/>
      <c r="H736" s="27"/>
    </row>
    <row r="737" spans="1:8" x14ac:dyDescent="0.3">
      <c r="A737" s="28"/>
      <c r="H737" s="27"/>
    </row>
    <row r="738" spans="1:8" x14ac:dyDescent="0.3">
      <c r="A738" s="28"/>
      <c r="H738" s="27"/>
    </row>
    <row r="739" spans="1:8" x14ac:dyDescent="0.3">
      <c r="A739" s="28"/>
      <c r="H739" s="27"/>
    </row>
    <row r="740" spans="1:8" x14ac:dyDescent="0.3">
      <c r="A740" s="28"/>
      <c r="H740" s="27"/>
    </row>
    <row r="741" spans="1:8" x14ac:dyDescent="0.3">
      <c r="A741" s="28"/>
      <c r="H741" s="27"/>
    </row>
    <row r="742" spans="1:8" x14ac:dyDescent="0.3">
      <c r="A742" s="28"/>
      <c r="H742" s="27"/>
    </row>
    <row r="743" spans="1:8" x14ac:dyDescent="0.3">
      <c r="A743" s="28"/>
      <c r="H743" s="27"/>
    </row>
    <row r="744" spans="1:8" x14ac:dyDescent="0.3">
      <c r="A744" s="28"/>
      <c r="H744" s="27"/>
    </row>
    <row r="745" spans="1:8" x14ac:dyDescent="0.3">
      <c r="A745" s="28"/>
      <c r="H745" s="27"/>
    </row>
    <row r="746" spans="1:8" x14ac:dyDescent="0.3">
      <c r="A746" s="28"/>
      <c r="H746" s="27"/>
    </row>
    <row r="747" spans="1:8" x14ac:dyDescent="0.3">
      <c r="A747" s="28"/>
      <c r="H747" s="27"/>
    </row>
    <row r="748" spans="1:8" x14ac:dyDescent="0.3">
      <c r="A748" s="28"/>
      <c r="H748" s="27"/>
    </row>
    <row r="749" spans="1:8" x14ac:dyDescent="0.3">
      <c r="A749" s="28"/>
      <c r="H749" s="27"/>
    </row>
    <row r="750" spans="1:8" x14ac:dyDescent="0.3">
      <c r="A750" s="28"/>
      <c r="H750" s="27"/>
    </row>
    <row r="751" spans="1:8" x14ac:dyDescent="0.3">
      <c r="A751" s="28"/>
      <c r="H751" s="27"/>
    </row>
    <row r="752" spans="1:8" x14ac:dyDescent="0.3">
      <c r="A752" s="28"/>
      <c r="H752" s="27"/>
    </row>
    <row r="753" spans="1:8" x14ac:dyDescent="0.3">
      <c r="A753" s="28"/>
      <c r="H753" s="27"/>
    </row>
    <row r="754" spans="1:8" x14ac:dyDescent="0.3">
      <c r="A754" s="28"/>
      <c r="H754" s="27"/>
    </row>
    <row r="755" spans="1:8" x14ac:dyDescent="0.3">
      <c r="A755" s="28"/>
      <c r="H755" s="27"/>
    </row>
    <row r="756" spans="1:8" x14ac:dyDescent="0.3">
      <c r="A756" s="28"/>
      <c r="H756" s="27"/>
    </row>
    <row r="757" spans="1:8" x14ac:dyDescent="0.3">
      <c r="A757" s="28"/>
      <c r="H757" s="27"/>
    </row>
    <row r="758" spans="1:8" x14ac:dyDescent="0.3">
      <c r="A758" s="28"/>
      <c r="H758" s="27"/>
    </row>
    <row r="759" spans="1:8" x14ac:dyDescent="0.3">
      <c r="A759" s="28"/>
      <c r="H759" s="27"/>
    </row>
    <row r="760" spans="1:8" x14ac:dyDescent="0.3">
      <c r="A760" s="28"/>
      <c r="H760" s="27"/>
    </row>
    <row r="761" spans="1:8" x14ac:dyDescent="0.3">
      <c r="A761" s="28"/>
      <c r="H761" s="27"/>
    </row>
    <row r="762" spans="1:8" x14ac:dyDescent="0.3">
      <c r="A762" s="28"/>
      <c r="H762" s="27"/>
    </row>
    <row r="763" spans="1:8" x14ac:dyDescent="0.3">
      <c r="A763" s="28"/>
      <c r="H763" s="27"/>
    </row>
    <row r="764" spans="1:8" x14ac:dyDescent="0.3">
      <c r="A764" s="28"/>
      <c r="H764" s="27"/>
    </row>
    <row r="765" spans="1:8" x14ac:dyDescent="0.3">
      <c r="A765" s="28"/>
      <c r="H765" s="27"/>
    </row>
    <row r="766" spans="1:8" x14ac:dyDescent="0.3">
      <c r="A766" s="28"/>
      <c r="H766" s="27"/>
    </row>
    <row r="767" spans="1:8" x14ac:dyDescent="0.3">
      <c r="A767" s="28"/>
      <c r="H767" s="27"/>
    </row>
    <row r="768" spans="1:8" x14ac:dyDescent="0.3">
      <c r="A768" s="28"/>
      <c r="H768" s="27"/>
    </row>
    <row r="769" spans="1:8" x14ac:dyDescent="0.3">
      <c r="A769" s="28"/>
      <c r="H769" s="27"/>
    </row>
    <row r="770" spans="1:8" x14ac:dyDescent="0.3">
      <c r="A770" s="28"/>
      <c r="H770" s="27"/>
    </row>
    <row r="771" spans="1:8" x14ac:dyDescent="0.3">
      <c r="A771" s="28"/>
      <c r="H771" s="27"/>
    </row>
    <row r="772" spans="1:8" x14ac:dyDescent="0.3">
      <c r="A772" s="28"/>
      <c r="H772" s="27"/>
    </row>
    <row r="773" spans="1:8" x14ac:dyDescent="0.3">
      <c r="A773" s="28"/>
      <c r="H773" s="27"/>
    </row>
    <row r="774" spans="1:8" x14ac:dyDescent="0.3">
      <c r="A774" s="28"/>
      <c r="H774" s="27"/>
    </row>
    <row r="775" spans="1:8" x14ac:dyDescent="0.3">
      <c r="A775" s="28"/>
      <c r="H775" s="27"/>
    </row>
    <row r="776" spans="1:8" x14ac:dyDescent="0.3">
      <c r="A776" s="28"/>
      <c r="H776" s="27"/>
    </row>
    <row r="777" spans="1:8" x14ac:dyDescent="0.3">
      <c r="A777" s="28"/>
      <c r="H777" s="27"/>
    </row>
    <row r="778" spans="1:8" x14ac:dyDescent="0.3">
      <c r="A778" s="28"/>
      <c r="H778" s="27"/>
    </row>
    <row r="779" spans="1:8" x14ac:dyDescent="0.3">
      <c r="A779" s="28"/>
      <c r="H779" s="27"/>
    </row>
    <row r="780" spans="1:8" x14ac:dyDescent="0.3">
      <c r="A780" s="28"/>
      <c r="H780" s="27"/>
    </row>
    <row r="781" spans="1:8" x14ac:dyDescent="0.3">
      <c r="A781" s="28"/>
      <c r="H781" s="27"/>
    </row>
    <row r="782" spans="1:8" x14ac:dyDescent="0.3">
      <c r="A782" s="28"/>
      <c r="H782" s="27"/>
    </row>
    <row r="783" spans="1:8" x14ac:dyDescent="0.3">
      <c r="A783" s="28"/>
      <c r="H783" s="27"/>
    </row>
    <row r="784" spans="1:8" x14ac:dyDescent="0.3">
      <c r="A784" s="28"/>
      <c r="H784" s="27"/>
    </row>
    <row r="785" spans="1:8" x14ac:dyDescent="0.3">
      <c r="A785" s="28"/>
      <c r="H785" s="27"/>
    </row>
    <row r="786" spans="1:8" x14ac:dyDescent="0.3">
      <c r="A786" s="28"/>
      <c r="H786" s="27"/>
    </row>
    <row r="787" spans="1:8" x14ac:dyDescent="0.3">
      <c r="A787" s="28"/>
      <c r="H787" s="27"/>
    </row>
    <row r="788" spans="1:8" x14ac:dyDescent="0.3">
      <c r="A788" s="28"/>
      <c r="H788" s="27"/>
    </row>
    <row r="789" spans="1:8" x14ac:dyDescent="0.3">
      <c r="A789" s="28"/>
      <c r="H789" s="27"/>
    </row>
    <row r="790" spans="1:8" x14ac:dyDescent="0.3">
      <c r="A790" s="28"/>
      <c r="H790" s="27"/>
    </row>
    <row r="791" spans="1:8" x14ac:dyDescent="0.3">
      <c r="A791" s="28"/>
      <c r="H791" s="27"/>
    </row>
    <row r="792" spans="1:8" x14ac:dyDescent="0.3">
      <c r="A792" s="28"/>
      <c r="H792" s="27"/>
    </row>
    <row r="793" spans="1:8" x14ac:dyDescent="0.3">
      <c r="A793" s="28"/>
      <c r="H793" s="27"/>
    </row>
    <row r="794" spans="1:8" x14ac:dyDescent="0.3">
      <c r="A794" s="28"/>
      <c r="H794" s="27"/>
    </row>
    <row r="795" spans="1:8" x14ac:dyDescent="0.3">
      <c r="A795" s="28"/>
      <c r="H795" s="27"/>
    </row>
    <row r="796" spans="1:8" x14ac:dyDescent="0.3">
      <c r="A796" s="28"/>
      <c r="H796" s="27"/>
    </row>
    <row r="797" spans="1:8" x14ac:dyDescent="0.3">
      <c r="A797" s="28"/>
      <c r="H797" s="27"/>
    </row>
    <row r="798" spans="1:8" x14ac:dyDescent="0.3">
      <c r="A798" s="28"/>
      <c r="H798" s="27"/>
    </row>
    <row r="799" spans="1:8" x14ac:dyDescent="0.3">
      <c r="A799" s="28"/>
      <c r="H799" s="27"/>
    </row>
    <row r="800" spans="1:8" x14ac:dyDescent="0.3">
      <c r="A800" s="28"/>
      <c r="H800" s="27"/>
    </row>
    <row r="801" spans="1:8" x14ac:dyDescent="0.3">
      <c r="A801" s="28"/>
      <c r="H801" s="27"/>
    </row>
    <row r="802" spans="1:8" x14ac:dyDescent="0.3">
      <c r="A802" s="28"/>
      <c r="H802" s="27"/>
    </row>
    <row r="803" spans="1:8" x14ac:dyDescent="0.3">
      <c r="A803" s="28"/>
      <c r="H803" s="27"/>
    </row>
    <row r="804" spans="1:8" x14ac:dyDescent="0.3">
      <c r="A804" s="28"/>
      <c r="H804" s="27"/>
    </row>
    <row r="805" spans="1:8" x14ac:dyDescent="0.3">
      <c r="A805" s="28"/>
      <c r="H805" s="27"/>
    </row>
    <row r="806" spans="1:8" x14ac:dyDescent="0.3">
      <c r="A806" s="28"/>
      <c r="H806" s="27"/>
    </row>
    <row r="807" spans="1:8" x14ac:dyDescent="0.3">
      <c r="A807" s="28"/>
      <c r="H807" s="27"/>
    </row>
    <row r="808" spans="1:8" x14ac:dyDescent="0.3">
      <c r="A808" s="28"/>
      <c r="H808" s="27"/>
    </row>
    <row r="809" spans="1:8" x14ac:dyDescent="0.3">
      <c r="A809" s="28"/>
      <c r="H809" s="27"/>
    </row>
    <row r="810" spans="1:8" x14ac:dyDescent="0.3">
      <c r="A810" s="28"/>
      <c r="H810" s="27"/>
    </row>
    <row r="811" spans="1:8" x14ac:dyDescent="0.3">
      <c r="A811" s="28"/>
      <c r="H811" s="27"/>
    </row>
    <row r="812" spans="1:8" x14ac:dyDescent="0.3">
      <c r="A812" s="28"/>
      <c r="H812" s="27"/>
    </row>
    <row r="813" spans="1:8" x14ac:dyDescent="0.3">
      <c r="A813" s="28"/>
      <c r="H813" s="27"/>
    </row>
    <row r="814" spans="1:8" x14ac:dyDescent="0.3">
      <c r="A814" s="28"/>
      <c r="H814" s="27"/>
    </row>
    <row r="815" spans="1:8" x14ac:dyDescent="0.3">
      <c r="A815" s="28"/>
      <c r="H815" s="27"/>
    </row>
    <row r="816" spans="1:8" x14ac:dyDescent="0.3">
      <c r="A816" s="28"/>
      <c r="H816" s="27"/>
    </row>
    <row r="817" spans="1:8" x14ac:dyDescent="0.3">
      <c r="A817" s="28"/>
      <c r="H817" s="27"/>
    </row>
    <row r="818" spans="1:8" x14ac:dyDescent="0.3">
      <c r="A818" s="28"/>
      <c r="H818" s="27"/>
    </row>
    <row r="819" spans="1:8" x14ac:dyDescent="0.3">
      <c r="A819" s="28"/>
      <c r="H819" s="27"/>
    </row>
    <row r="820" spans="1:8" x14ac:dyDescent="0.3">
      <c r="A820" s="28"/>
      <c r="H820" s="27"/>
    </row>
    <row r="821" spans="1:8" x14ac:dyDescent="0.3">
      <c r="A821" s="28"/>
      <c r="H821" s="27"/>
    </row>
    <row r="822" spans="1:8" x14ac:dyDescent="0.3">
      <c r="A822" s="28"/>
      <c r="H822" s="27"/>
    </row>
    <row r="823" spans="1:8" x14ac:dyDescent="0.3">
      <c r="A823" s="28"/>
      <c r="H823" s="27"/>
    </row>
    <row r="824" spans="1:8" x14ac:dyDescent="0.3">
      <c r="A824" s="28"/>
      <c r="H824" s="27"/>
    </row>
    <row r="825" spans="1:8" x14ac:dyDescent="0.3">
      <c r="A825" s="28"/>
      <c r="H825" s="27"/>
    </row>
    <row r="826" spans="1:8" x14ac:dyDescent="0.3">
      <c r="A826" s="28"/>
      <c r="H826" s="27"/>
    </row>
    <row r="827" spans="1:8" x14ac:dyDescent="0.3">
      <c r="A827" s="28"/>
      <c r="H827" s="27"/>
    </row>
    <row r="828" spans="1:8" x14ac:dyDescent="0.3">
      <c r="A828" s="28"/>
      <c r="H828" s="27"/>
    </row>
    <row r="829" spans="1:8" x14ac:dyDescent="0.3">
      <c r="A829" s="28"/>
      <c r="H829" s="27"/>
    </row>
    <row r="830" spans="1:8" x14ac:dyDescent="0.3">
      <c r="A830" s="28"/>
      <c r="H830" s="27"/>
    </row>
    <row r="831" spans="1:8" x14ac:dyDescent="0.3">
      <c r="A831" s="28"/>
      <c r="H831" s="27"/>
    </row>
    <row r="832" spans="1:8" x14ac:dyDescent="0.3">
      <c r="A832" s="28"/>
      <c r="H832" s="27"/>
    </row>
    <row r="833" spans="1:8" x14ac:dyDescent="0.3">
      <c r="A833" s="28"/>
      <c r="H833" s="27"/>
    </row>
    <row r="834" spans="1:8" x14ac:dyDescent="0.3">
      <c r="A834" s="28"/>
      <c r="H834" s="27"/>
    </row>
    <row r="835" spans="1:8" x14ac:dyDescent="0.3">
      <c r="A835" s="28"/>
      <c r="H835" s="27"/>
    </row>
    <row r="836" spans="1:8" x14ac:dyDescent="0.3">
      <c r="A836" s="28"/>
      <c r="H836" s="27"/>
    </row>
    <row r="837" spans="1:8" x14ac:dyDescent="0.3">
      <c r="A837" s="28"/>
      <c r="H837" s="27"/>
    </row>
    <row r="838" spans="1:8" x14ac:dyDescent="0.3">
      <c r="A838" s="28"/>
      <c r="H838" s="27"/>
    </row>
    <row r="839" spans="1:8" x14ac:dyDescent="0.3">
      <c r="A839" s="28"/>
      <c r="H839" s="27"/>
    </row>
    <row r="840" spans="1:8" x14ac:dyDescent="0.3">
      <c r="A840" s="28"/>
      <c r="H840" s="27"/>
    </row>
    <row r="841" spans="1:8" x14ac:dyDescent="0.3">
      <c r="A841" s="28"/>
      <c r="H841" s="27"/>
    </row>
    <row r="842" spans="1:8" x14ac:dyDescent="0.3">
      <c r="A842" s="28"/>
      <c r="H842" s="27"/>
    </row>
    <row r="843" spans="1:8" x14ac:dyDescent="0.3">
      <c r="A843" s="28"/>
      <c r="H843" s="27"/>
    </row>
    <row r="844" spans="1:8" x14ac:dyDescent="0.3">
      <c r="A844" s="28"/>
      <c r="H844" s="27"/>
    </row>
    <row r="845" spans="1:8" x14ac:dyDescent="0.3">
      <c r="A845" s="28"/>
      <c r="H845" s="27"/>
    </row>
    <row r="846" spans="1:8" x14ac:dyDescent="0.3">
      <c r="A846" s="28"/>
      <c r="H846" s="27"/>
    </row>
    <row r="847" spans="1:8" x14ac:dyDescent="0.3">
      <c r="A847" s="28"/>
      <c r="H847" s="27"/>
    </row>
    <row r="848" spans="1:8" x14ac:dyDescent="0.3">
      <c r="A848" s="28"/>
      <c r="H848" s="27"/>
    </row>
    <row r="849" spans="1:8" x14ac:dyDescent="0.3">
      <c r="A849" s="28"/>
      <c r="H849" s="27"/>
    </row>
    <row r="850" spans="1:8" x14ac:dyDescent="0.3">
      <c r="A850" s="28"/>
      <c r="H850" s="27"/>
    </row>
    <row r="851" spans="1:8" x14ac:dyDescent="0.3">
      <c r="A851" s="28"/>
      <c r="H851" s="27"/>
    </row>
    <row r="852" spans="1:8" x14ac:dyDescent="0.3">
      <c r="A852" s="28"/>
      <c r="H852" s="27"/>
    </row>
    <row r="853" spans="1:8" x14ac:dyDescent="0.3">
      <c r="A853" s="28"/>
      <c r="H853" s="27"/>
    </row>
    <row r="854" spans="1:8" x14ac:dyDescent="0.3">
      <c r="A854" s="28"/>
      <c r="H854" s="27"/>
    </row>
    <row r="855" spans="1:8" x14ac:dyDescent="0.3">
      <c r="A855" s="28"/>
      <c r="H855" s="27"/>
    </row>
    <row r="856" spans="1:8" x14ac:dyDescent="0.3">
      <c r="A856" s="28"/>
      <c r="H856" s="27"/>
    </row>
    <row r="857" spans="1:8" x14ac:dyDescent="0.3">
      <c r="A857" s="28"/>
      <c r="H857" s="27"/>
    </row>
    <row r="858" spans="1:8" x14ac:dyDescent="0.3">
      <c r="A858" s="28"/>
      <c r="H858" s="27"/>
    </row>
    <row r="859" spans="1:8" x14ac:dyDescent="0.3">
      <c r="A859" s="28"/>
      <c r="H859" s="27"/>
    </row>
    <row r="860" spans="1:8" x14ac:dyDescent="0.3">
      <c r="A860" s="28"/>
      <c r="H860" s="27"/>
    </row>
    <row r="861" spans="1:8" x14ac:dyDescent="0.3">
      <c r="A861" s="28"/>
      <c r="H861" s="27"/>
    </row>
    <row r="862" spans="1:8" x14ac:dyDescent="0.3">
      <c r="A862" s="28"/>
      <c r="H862" s="27"/>
    </row>
    <row r="863" spans="1:8" x14ac:dyDescent="0.3">
      <c r="A863" s="28"/>
      <c r="H863" s="27"/>
    </row>
    <row r="864" spans="1:8" x14ac:dyDescent="0.3">
      <c r="A864" s="28"/>
      <c r="H864" s="27"/>
    </row>
    <row r="865" spans="1:8" x14ac:dyDescent="0.3">
      <c r="A865" s="28"/>
      <c r="H865" s="27"/>
    </row>
    <row r="866" spans="1:8" x14ac:dyDescent="0.3">
      <c r="A866" s="28"/>
      <c r="H866" s="27"/>
    </row>
    <row r="867" spans="1:8" x14ac:dyDescent="0.3">
      <c r="A867" s="28"/>
      <c r="H867" s="27"/>
    </row>
    <row r="868" spans="1:8" x14ac:dyDescent="0.3">
      <c r="A868" s="28"/>
      <c r="H868" s="27"/>
    </row>
    <row r="869" spans="1:8" x14ac:dyDescent="0.3">
      <c r="A869" s="28"/>
      <c r="H869" s="27"/>
    </row>
    <row r="870" spans="1:8" x14ac:dyDescent="0.3">
      <c r="A870" s="28"/>
      <c r="H870" s="27"/>
    </row>
    <row r="871" spans="1:8" x14ac:dyDescent="0.3">
      <c r="A871" s="28"/>
      <c r="H871" s="27"/>
    </row>
    <row r="872" spans="1:8" x14ac:dyDescent="0.3">
      <c r="A872" s="28"/>
      <c r="H872" s="27"/>
    </row>
    <row r="873" spans="1:8" x14ac:dyDescent="0.3">
      <c r="A873" s="28"/>
      <c r="H873" s="27"/>
    </row>
    <row r="874" spans="1:8" x14ac:dyDescent="0.3">
      <c r="A874" s="28"/>
      <c r="H874" s="27"/>
    </row>
    <row r="875" spans="1:8" x14ac:dyDescent="0.3">
      <c r="A875" s="28"/>
      <c r="H875" s="27"/>
    </row>
    <row r="876" spans="1:8" x14ac:dyDescent="0.3">
      <c r="A876" s="28"/>
      <c r="H876" s="27"/>
    </row>
    <row r="877" spans="1:8" x14ac:dyDescent="0.3">
      <c r="A877" s="28"/>
      <c r="H877" s="27"/>
    </row>
    <row r="878" spans="1:8" x14ac:dyDescent="0.3">
      <c r="A878" s="28"/>
      <c r="H878" s="27"/>
    </row>
    <row r="879" spans="1:8" x14ac:dyDescent="0.3">
      <c r="A879" s="28"/>
      <c r="H879" s="27"/>
    </row>
    <row r="880" spans="1:8" x14ac:dyDescent="0.3">
      <c r="A880" s="28"/>
      <c r="H880" s="27"/>
    </row>
    <row r="881" spans="1:8" x14ac:dyDescent="0.3">
      <c r="A881" s="28"/>
      <c r="H881" s="27"/>
    </row>
    <row r="882" spans="1:8" x14ac:dyDescent="0.3">
      <c r="A882" s="28"/>
      <c r="H882" s="27"/>
    </row>
    <row r="883" spans="1:8" x14ac:dyDescent="0.3">
      <c r="A883" s="28"/>
      <c r="H883" s="27"/>
    </row>
    <row r="884" spans="1:8" x14ac:dyDescent="0.3">
      <c r="A884" s="28"/>
      <c r="H884" s="27"/>
    </row>
    <row r="885" spans="1:8" x14ac:dyDescent="0.3">
      <c r="A885" s="28"/>
      <c r="H885" s="27"/>
    </row>
    <row r="886" spans="1:8" x14ac:dyDescent="0.3">
      <c r="A886" s="28"/>
      <c r="H886" s="27"/>
    </row>
    <row r="887" spans="1:8" x14ac:dyDescent="0.3">
      <c r="A887" s="28"/>
      <c r="H887" s="27"/>
    </row>
    <row r="888" spans="1:8" x14ac:dyDescent="0.3">
      <c r="A888" s="28"/>
      <c r="H888" s="27"/>
    </row>
    <row r="889" spans="1:8" x14ac:dyDescent="0.3">
      <c r="A889" s="28"/>
      <c r="H889" s="27"/>
    </row>
    <row r="890" spans="1:8" x14ac:dyDescent="0.3">
      <c r="A890" s="28"/>
      <c r="H890" s="27"/>
    </row>
    <row r="891" spans="1:8" x14ac:dyDescent="0.3">
      <c r="A891" s="28"/>
      <c r="H891" s="27"/>
    </row>
    <row r="892" spans="1:8" x14ac:dyDescent="0.3">
      <c r="A892" s="28"/>
      <c r="H892" s="27"/>
    </row>
    <row r="893" spans="1:8" x14ac:dyDescent="0.3">
      <c r="A893" s="28"/>
      <c r="H893" s="27"/>
    </row>
    <row r="894" spans="1:8" x14ac:dyDescent="0.3">
      <c r="A894" s="28"/>
      <c r="H894" s="27"/>
    </row>
    <row r="895" spans="1:8" x14ac:dyDescent="0.3">
      <c r="A895" s="28"/>
      <c r="H895" s="27"/>
    </row>
    <row r="896" spans="1:8" x14ac:dyDescent="0.3">
      <c r="A896" s="28"/>
      <c r="H896" s="27"/>
    </row>
    <row r="897" spans="1:8" x14ac:dyDescent="0.3">
      <c r="A897" s="28"/>
      <c r="H897" s="27"/>
    </row>
    <row r="898" spans="1:8" x14ac:dyDescent="0.3">
      <c r="A898" s="28"/>
      <c r="H898" s="27"/>
    </row>
    <row r="899" spans="1:8" x14ac:dyDescent="0.3">
      <c r="A899" s="28"/>
      <c r="H899" s="27"/>
    </row>
    <row r="900" spans="1:8" x14ac:dyDescent="0.3">
      <c r="A900" s="28"/>
      <c r="H900" s="27"/>
    </row>
    <row r="901" spans="1:8" x14ac:dyDescent="0.3">
      <c r="A901" s="28"/>
      <c r="H901" s="27"/>
    </row>
    <row r="902" spans="1:8" x14ac:dyDescent="0.3">
      <c r="A902" s="28"/>
      <c r="H902" s="27"/>
    </row>
    <row r="903" spans="1:8" x14ac:dyDescent="0.3">
      <c r="A903" s="28"/>
      <c r="H903" s="27"/>
    </row>
    <row r="904" spans="1:8" x14ac:dyDescent="0.3">
      <c r="A904" s="28"/>
      <c r="H904" s="27"/>
    </row>
    <row r="905" spans="1:8" x14ac:dyDescent="0.3">
      <c r="A905" s="28"/>
      <c r="H905" s="27"/>
    </row>
    <row r="906" spans="1:8" x14ac:dyDescent="0.3">
      <c r="A906" s="28"/>
      <c r="H906" s="27"/>
    </row>
    <row r="907" spans="1:8" x14ac:dyDescent="0.3">
      <c r="A907" s="28"/>
      <c r="H907" s="27"/>
    </row>
    <row r="908" spans="1:8" x14ac:dyDescent="0.3">
      <c r="A908" s="28"/>
      <c r="H908" s="27"/>
    </row>
    <row r="909" spans="1:8" x14ac:dyDescent="0.3">
      <c r="A909" s="28"/>
      <c r="H909" s="27"/>
    </row>
    <row r="910" spans="1:8" x14ac:dyDescent="0.3">
      <c r="A910" s="28"/>
      <c r="H910" s="27"/>
    </row>
    <row r="911" spans="1:8" x14ac:dyDescent="0.3">
      <c r="A911" s="28"/>
      <c r="H911" s="27"/>
    </row>
    <row r="912" spans="1:8" x14ac:dyDescent="0.3">
      <c r="A912" s="28"/>
      <c r="H912" s="27"/>
    </row>
    <row r="913" spans="1:8" x14ac:dyDescent="0.3">
      <c r="A913" s="28"/>
      <c r="H913" s="27"/>
    </row>
    <row r="914" spans="1:8" x14ac:dyDescent="0.3">
      <c r="A914" s="28"/>
      <c r="H914" s="27"/>
    </row>
    <row r="915" spans="1:8" x14ac:dyDescent="0.3">
      <c r="A915" s="28"/>
      <c r="H915" s="27"/>
    </row>
    <row r="916" spans="1:8" x14ac:dyDescent="0.3">
      <c r="A916" s="28"/>
      <c r="H916" s="27"/>
    </row>
    <row r="917" spans="1:8" x14ac:dyDescent="0.3">
      <c r="A917" s="28"/>
      <c r="H917" s="27"/>
    </row>
    <row r="918" spans="1:8" x14ac:dyDescent="0.3">
      <c r="A918" s="28"/>
      <c r="H918" s="27"/>
    </row>
    <row r="919" spans="1:8" x14ac:dyDescent="0.3">
      <c r="A919" s="28"/>
      <c r="H919" s="27"/>
    </row>
    <row r="920" spans="1:8" x14ac:dyDescent="0.3">
      <c r="A920" s="28"/>
      <c r="H920" s="27"/>
    </row>
    <row r="921" spans="1:8" x14ac:dyDescent="0.3">
      <c r="A921" s="28"/>
      <c r="H921" s="27"/>
    </row>
    <row r="922" spans="1:8" x14ac:dyDescent="0.3">
      <c r="A922" s="28"/>
      <c r="H922" s="27"/>
    </row>
    <row r="923" spans="1:8" x14ac:dyDescent="0.3">
      <c r="A923" s="28"/>
      <c r="H923" s="27"/>
    </row>
    <row r="924" spans="1:8" x14ac:dyDescent="0.3">
      <c r="A924" s="28"/>
      <c r="H924" s="27"/>
    </row>
    <row r="925" spans="1:8" x14ac:dyDescent="0.3">
      <c r="A925" s="28"/>
      <c r="H925" s="27"/>
    </row>
    <row r="926" spans="1:8" x14ac:dyDescent="0.3">
      <c r="A926" s="28"/>
      <c r="H926" s="27"/>
    </row>
    <row r="927" spans="1:8" x14ac:dyDescent="0.3">
      <c r="A927" s="28"/>
      <c r="H927" s="27"/>
    </row>
    <row r="928" spans="1:8" x14ac:dyDescent="0.3">
      <c r="A928" s="28"/>
      <c r="H928" s="27"/>
    </row>
    <row r="929" spans="1:8" x14ac:dyDescent="0.3">
      <c r="A929" s="28"/>
      <c r="H929" s="27"/>
    </row>
    <row r="930" spans="1:8" x14ac:dyDescent="0.3">
      <c r="A930" s="28"/>
      <c r="H930" s="27"/>
    </row>
    <row r="931" spans="1:8" x14ac:dyDescent="0.3">
      <c r="A931" s="28"/>
      <c r="H931" s="27"/>
    </row>
    <row r="932" spans="1:8" x14ac:dyDescent="0.3">
      <c r="A932" s="28"/>
      <c r="H932" s="27"/>
    </row>
    <row r="933" spans="1:8" x14ac:dyDescent="0.3">
      <c r="A933" s="28"/>
      <c r="H933" s="27"/>
    </row>
    <row r="934" spans="1:8" x14ac:dyDescent="0.3">
      <c r="A934" s="28"/>
      <c r="H934" s="27"/>
    </row>
    <row r="935" spans="1:8" x14ac:dyDescent="0.3">
      <c r="A935" s="28"/>
      <c r="H935" s="27"/>
    </row>
    <row r="936" spans="1:8" x14ac:dyDescent="0.3">
      <c r="A936" s="28"/>
      <c r="H936" s="27"/>
    </row>
    <row r="937" spans="1:8" x14ac:dyDescent="0.3">
      <c r="A937" s="28"/>
      <c r="H937" s="27"/>
    </row>
    <row r="938" spans="1:8" x14ac:dyDescent="0.3">
      <c r="A938" s="28"/>
      <c r="H938" s="27"/>
    </row>
    <row r="939" spans="1:8" x14ac:dyDescent="0.3">
      <c r="A939" s="28"/>
      <c r="H939" s="27"/>
    </row>
    <row r="940" spans="1:8" x14ac:dyDescent="0.3">
      <c r="A940" s="28"/>
      <c r="H940" s="27"/>
    </row>
    <row r="941" spans="1:8" x14ac:dyDescent="0.3">
      <c r="A941" s="28"/>
      <c r="H941" s="27"/>
    </row>
    <row r="942" spans="1:8" x14ac:dyDescent="0.3">
      <c r="A942" s="28"/>
      <c r="H942" s="27"/>
    </row>
    <row r="943" spans="1:8" x14ac:dyDescent="0.3">
      <c r="A943" s="28"/>
      <c r="H943" s="27"/>
    </row>
    <row r="944" spans="1:8" x14ac:dyDescent="0.3">
      <c r="A944" s="28"/>
      <c r="H944" s="27"/>
    </row>
    <row r="945" spans="1:8" x14ac:dyDescent="0.3">
      <c r="A945" s="28"/>
      <c r="H945" s="27"/>
    </row>
    <row r="946" spans="1:8" x14ac:dyDescent="0.3">
      <c r="A946" s="28"/>
      <c r="H946" s="27"/>
    </row>
    <row r="947" spans="1:8" x14ac:dyDescent="0.3">
      <c r="A947" s="28"/>
      <c r="H947" s="27"/>
    </row>
    <row r="948" spans="1:8" x14ac:dyDescent="0.3">
      <c r="A948" s="28"/>
      <c r="H948" s="27"/>
    </row>
    <row r="949" spans="1:8" x14ac:dyDescent="0.3">
      <c r="A949" s="28"/>
      <c r="H949" s="27"/>
    </row>
    <row r="950" spans="1:8" x14ac:dyDescent="0.3">
      <c r="A950" s="28"/>
      <c r="H950" s="27"/>
    </row>
    <row r="951" spans="1:8" x14ac:dyDescent="0.3">
      <c r="A951" s="28"/>
      <c r="H951" s="27"/>
    </row>
    <row r="952" spans="1:8" x14ac:dyDescent="0.3">
      <c r="A952" s="28"/>
      <c r="H952" s="27"/>
    </row>
    <row r="953" spans="1:8" x14ac:dyDescent="0.3">
      <c r="A953" s="28"/>
      <c r="H953" s="27"/>
    </row>
    <row r="954" spans="1:8" x14ac:dyDescent="0.3">
      <c r="A954" s="28"/>
      <c r="H954" s="27"/>
    </row>
    <row r="955" spans="1:8" x14ac:dyDescent="0.3">
      <c r="A955" s="28"/>
      <c r="H955" s="27"/>
    </row>
    <row r="956" spans="1:8" x14ac:dyDescent="0.3">
      <c r="A956" s="28"/>
      <c r="H956" s="27"/>
    </row>
    <row r="957" spans="1:8" x14ac:dyDescent="0.3">
      <c r="A957" s="28"/>
      <c r="H957" s="27"/>
    </row>
    <row r="958" spans="1:8" x14ac:dyDescent="0.3">
      <c r="A958" s="28"/>
      <c r="H958" s="27"/>
    </row>
    <row r="959" spans="1:8" x14ac:dyDescent="0.3">
      <c r="A959" s="28"/>
      <c r="H959" s="27"/>
    </row>
    <row r="960" spans="1:8" x14ac:dyDescent="0.3">
      <c r="A960" s="28"/>
      <c r="H960" s="27"/>
    </row>
    <row r="961" spans="1:8" x14ac:dyDescent="0.3">
      <c r="A961" s="28"/>
      <c r="H961" s="27"/>
    </row>
    <row r="962" spans="1:8" x14ac:dyDescent="0.3">
      <c r="A962" s="28"/>
      <c r="H962" s="27"/>
    </row>
    <row r="963" spans="1:8" x14ac:dyDescent="0.3">
      <c r="A963" s="28"/>
      <c r="H963" s="27"/>
    </row>
    <row r="964" spans="1:8" x14ac:dyDescent="0.3">
      <c r="A964" s="28"/>
      <c r="H964" s="27"/>
    </row>
    <row r="965" spans="1:8" x14ac:dyDescent="0.3">
      <c r="A965" s="28"/>
      <c r="H965" s="27"/>
    </row>
    <row r="966" spans="1:8" x14ac:dyDescent="0.3">
      <c r="A966" s="28"/>
      <c r="H966" s="27"/>
    </row>
    <row r="967" spans="1:8" x14ac:dyDescent="0.3">
      <c r="A967" s="28"/>
      <c r="H967" s="27"/>
    </row>
    <row r="968" spans="1:8" x14ac:dyDescent="0.3">
      <c r="A968" s="28"/>
      <c r="H968" s="27"/>
    </row>
    <row r="969" spans="1:8" x14ac:dyDescent="0.3">
      <c r="A969" s="28"/>
      <c r="H969" s="27"/>
    </row>
    <row r="970" spans="1:8" x14ac:dyDescent="0.3">
      <c r="A970" s="28"/>
      <c r="H970" s="27"/>
    </row>
    <row r="971" spans="1:8" x14ac:dyDescent="0.3">
      <c r="A971" s="28"/>
      <c r="H971" s="27"/>
    </row>
    <row r="972" spans="1:8" x14ac:dyDescent="0.3">
      <c r="A972" s="28"/>
      <c r="H972" s="27"/>
    </row>
    <row r="973" spans="1:8" x14ac:dyDescent="0.3">
      <c r="A973" s="28"/>
      <c r="H973" s="27"/>
    </row>
    <row r="974" spans="1:8" x14ac:dyDescent="0.3">
      <c r="A974" s="28"/>
      <c r="H974" s="27"/>
    </row>
    <row r="975" spans="1:8" x14ac:dyDescent="0.3">
      <c r="A975" s="28"/>
      <c r="H975" s="27"/>
    </row>
    <row r="976" spans="1:8" x14ac:dyDescent="0.3">
      <c r="A976" s="28"/>
      <c r="H976" s="27"/>
    </row>
    <row r="977" spans="1:8" x14ac:dyDescent="0.3">
      <c r="A977" s="28"/>
      <c r="H977" s="27"/>
    </row>
    <row r="978" spans="1:8" x14ac:dyDescent="0.3">
      <c r="A978" s="28"/>
      <c r="H978" s="27"/>
    </row>
    <row r="979" spans="1:8" x14ac:dyDescent="0.3">
      <c r="A979" s="28"/>
      <c r="H979" s="27"/>
    </row>
    <row r="980" spans="1:8" x14ac:dyDescent="0.3">
      <c r="A980" s="28"/>
      <c r="H980" s="27"/>
    </row>
    <row r="981" spans="1:8" x14ac:dyDescent="0.3">
      <c r="A981" s="28"/>
      <c r="H981" s="27"/>
    </row>
    <row r="982" spans="1:8" x14ac:dyDescent="0.3">
      <c r="A982" s="28"/>
      <c r="H982" s="27"/>
    </row>
    <row r="983" spans="1:8" x14ac:dyDescent="0.3">
      <c r="A983" s="28"/>
      <c r="H983" s="27"/>
    </row>
    <row r="984" spans="1:8" x14ac:dyDescent="0.3">
      <c r="A984" s="28"/>
      <c r="H984" s="27"/>
    </row>
    <row r="985" spans="1:8" x14ac:dyDescent="0.3">
      <c r="A985" s="28"/>
      <c r="H985" s="27"/>
    </row>
    <row r="986" spans="1:8" x14ac:dyDescent="0.3">
      <c r="A986" s="28"/>
      <c r="H986" s="27"/>
    </row>
    <row r="987" spans="1:8" x14ac:dyDescent="0.3">
      <c r="A987" s="28"/>
      <c r="H987" s="27"/>
    </row>
    <row r="988" spans="1:8" x14ac:dyDescent="0.3">
      <c r="A988" s="28"/>
      <c r="H988" s="27"/>
    </row>
    <row r="989" spans="1:8" x14ac:dyDescent="0.3">
      <c r="A989" s="28"/>
      <c r="H989" s="27"/>
    </row>
    <row r="990" spans="1:8" x14ac:dyDescent="0.3">
      <c r="A990" s="28"/>
      <c r="H990" s="27"/>
    </row>
    <row r="991" spans="1:8" x14ac:dyDescent="0.3">
      <c r="A991" s="28"/>
      <c r="H991" s="27"/>
    </row>
    <row r="992" spans="1:8" x14ac:dyDescent="0.3">
      <c r="A992" s="28"/>
      <c r="H992" s="27"/>
    </row>
    <row r="993" spans="1:8" x14ac:dyDescent="0.3">
      <c r="A993" s="28"/>
      <c r="H993" s="27"/>
    </row>
    <row r="994" spans="1:8" x14ac:dyDescent="0.3">
      <c r="A994" s="28"/>
      <c r="H994" s="27"/>
    </row>
    <row r="995" spans="1:8" x14ac:dyDescent="0.3">
      <c r="A995" s="28"/>
      <c r="H995" s="27"/>
    </row>
    <row r="996" spans="1:8" x14ac:dyDescent="0.3">
      <c r="A996" s="28"/>
      <c r="H996" s="27"/>
    </row>
    <row r="997" spans="1:8" x14ac:dyDescent="0.3">
      <c r="A997" s="28"/>
      <c r="H997" s="27"/>
    </row>
    <row r="998" spans="1:8" x14ac:dyDescent="0.3">
      <c r="A998" s="28"/>
      <c r="H998" s="27"/>
    </row>
    <row r="999" spans="1:8" x14ac:dyDescent="0.3">
      <c r="A999" s="28"/>
      <c r="H999" s="27"/>
    </row>
    <row r="1000" spans="1:8" x14ac:dyDescent="0.3">
      <c r="A1000" s="28"/>
      <c r="H1000" s="27"/>
    </row>
    <row r="1001" spans="1:8" x14ac:dyDescent="0.3">
      <c r="A1001" s="28"/>
      <c r="H1001" s="27"/>
    </row>
    <row r="1002" spans="1:8" x14ac:dyDescent="0.3">
      <c r="A1002" s="28"/>
      <c r="H1002" s="27"/>
    </row>
    <row r="1003" spans="1:8" x14ac:dyDescent="0.3">
      <c r="A1003" s="28"/>
      <c r="H1003" s="27"/>
    </row>
    <row r="1004" spans="1:8" x14ac:dyDescent="0.3">
      <c r="A1004" s="28"/>
      <c r="H1004" s="27"/>
    </row>
    <row r="1005" spans="1:8" x14ac:dyDescent="0.3">
      <c r="A1005" s="28"/>
      <c r="H1005" s="27"/>
    </row>
    <row r="1006" spans="1:8" x14ac:dyDescent="0.3">
      <c r="A1006" s="28"/>
      <c r="H1006" s="27"/>
    </row>
    <row r="1007" spans="1:8" x14ac:dyDescent="0.3">
      <c r="A1007" s="28"/>
      <c r="H1007" s="27"/>
    </row>
    <row r="1008" spans="1:8" x14ac:dyDescent="0.3">
      <c r="A1008" s="28"/>
      <c r="H1008" s="27"/>
    </row>
    <row r="1009" spans="1:8" x14ac:dyDescent="0.3">
      <c r="A1009" s="28"/>
      <c r="H1009" s="27"/>
    </row>
    <row r="1010" spans="1:8" x14ac:dyDescent="0.3">
      <c r="A1010" s="28"/>
      <c r="H1010" s="27"/>
    </row>
    <row r="1011" spans="1:8" x14ac:dyDescent="0.3">
      <c r="A1011" s="28"/>
      <c r="H1011" s="27"/>
    </row>
    <row r="1012" spans="1:8" x14ac:dyDescent="0.3">
      <c r="A1012" s="28"/>
      <c r="H1012" s="27"/>
    </row>
    <row r="1013" spans="1:8" x14ac:dyDescent="0.3">
      <c r="A1013" s="28"/>
      <c r="H1013" s="27"/>
    </row>
    <row r="1014" spans="1:8" x14ac:dyDescent="0.3">
      <c r="A1014" s="28"/>
      <c r="H1014" s="27"/>
    </row>
    <row r="1015" spans="1:8" x14ac:dyDescent="0.3">
      <c r="A1015" s="28"/>
      <c r="H1015" s="27"/>
    </row>
    <row r="1016" spans="1:8" x14ac:dyDescent="0.3">
      <c r="A1016" s="28"/>
      <c r="H1016" s="27"/>
    </row>
    <row r="1017" spans="1:8" x14ac:dyDescent="0.3">
      <c r="A1017" s="28"/>
      <c r="H1017" s="27"/>
    </row>
    <row r="1018" spans="1:8" x14ac:dyDescent="0.3">
      <c r="A1018" s="28"/>
      <c r="H1018" s="27"/>
    </row>
    <row r="1019" spans="1:8" x14ac:dyDescent="0.3">
      <c r="A1019" s="28"/>
      <c r="H1019" s="27"/>
    </row>
    <row r="1020" spans="1:8" x14ac:dyDescent="0.3">
      <c r="A1020" s="28"/>
      <c r="H1020" s="27"/>
    </row>
    <row r="1021" spans="1:8" x14ac:dyDescent="0.3">
      <c r="A1021" s="28"/>
      <c r="H1021" s="27"/>
    </row>
    <row r="1022" spans="1:8" x14ac:dyDescent="0.3">
      <c r="A1022" s="28"/>
      <c r="H1022" s="27"/>
    </row>
    <row r="1023" spans="1:8" x14ac:dyDescent="0.3">
      <c r="A1023" s="28"/>
      <c r="H1023" s="27"/>
    </row>
    <row r="1024" spans="1:8" x14ac:dyDescent="0.3">
      <c r="A1024" s="28"/>
      <c r="H1024" s="27"/>
    </row>
    <row r="1025" spans="1:8" x14ac:dyDescent="0.3">
      <c r="A1025" s="28"/>
      <c r="H1025" s="27"/>
    </row>
    <row r="1026" spans="1:8" x14ac:dyDescent="0.3">
      <c r="A1026" s="28"/>
      <c r="H1026" s="27"/>
    </row>
    <row r="1027" spans="1:8" x14ac:dyDescent="0.3">
      <c r="A1027" s="28"/>
      <c r="H1027" s="27"/>
    </row>
    <row r="1028" spans="1:8" x14ac:dyDescent="0.3">
      <c r="A1028" s="28"/>
      <c r="H1028" s="27"/>
    </row>
    <row r="1029" spans="1:8" x14ac:dyDescent="0.3">
      <c r="A1029" s="28"/>
      <c r="H1029" s="27"/>
    </row>
    <row r="1030" spans="1:8" x14ac:dyDescent="0.3">
      <c r="A1030" s="28"/>
      <c r="H1030" s="27"/>
    </row>
    <row r="1031" spans="1:8" x14ac:dyDescent="0.3">
      <c r="A1031" s="28"/>
      <c r="H1031" s="27"/>
    </row>
    <row r="1032" spans="1:8" x14ac:dyDescent="0.3">
      <c r="A1032" s="28"/>
      <c r="H1032" s="27"/>
    </row>
    <row r="1033" spans="1:8" x14ac:dyDescent="0.3">
      <c r="A1033" s="28"/>
      <c r="H1033" s="27"/>
    </row>
    <row r="1034" spans="1:8" x14ac:dyDescent="0.3">
      <c r="A1034" s="28"/>
      <c r="H1034" s="27"/>
    </row>
    <row r="1035" spans="1:8" x14ac:dyDescent="0.3">
      <c r="A1035" s="28"/>
      <c r="H1035" s="27"/>
    </row>
    <row r="1036" spans="1:8" x14ac:dyDescent="0.3">
      <c r="A1036" s="28"/>
      <c r="H1036" s="27"/>
    </row>
    <row r="1037" spans="1:8" x14ac:dyDescent="0.3">
      <c r="A1037" s="28"/>
      <c r="H1037" s="27"/>
    </row>
    <row r="1038" spans="1:8" x14ac:dyDescent="0.3">
      <c r="A1038" s="28"/>
      <c r="H1038" s="27"/>
    </row>
    <row r="1039" spans="1:8" x14ac:dyDescent="0.3">
      <c r="A1039" s="28"/>
      <c r="H1039" s="27"/>
    </row>
    <row r="1040" spans="1:8" x14ac:dyDescent="0.3">
      <c r="A1040" s="28"/>
      <c r="H1040" s="27"/>
    </row>
    <row r="1041" spans="1:8" x14ac:dyDescent="0.3">
      <c r="A1041" s="28"/>
      <c r="H1041" s="27"/>
    </row>
    <row r="1042" spans="1:8" x14ac:dyDescent="0.3">
      <c r="A1042" s="28"/>
      <c r="H1042" s="27"/>
    </row>
    <row r="1043" spans="1:8" x14ac:dyDescent="0.3">
      <c r="A1043" s="28"/>
      <c r="H1043" s="27"/>
    </row>
    <row r="1044" spans="1:8" x14ac:dyDescent="0.3">
      <c r="A1044" s="28"/>
      <c r="H1044" s="27"/>
    </row>
    <row r="1045" spans="1:8" x14ac:dyDescent="0.3">
      <c r="A1045" s="28"/>
      <c r="H1045" s="27"/>
    </row>
    <row r="1046" spans="1:8" x14ac:dyDescent="0.3">
      <c r="A1046" s="28"/>
      <c r="H1046" s="27"/>
    </row>
    <row r="1047" spans="1:8" x14ac:dyDescent="0.3">
      <c r="A1047" s="28"/>
      <c r="H1047" s="27"/>
    </row>
    <row r="1048" spans="1:8" x14ac:dyDescent="0.3">
      <c r="A1048" s="28"/>
      <c r="H1048" s="27"/>
    </row>
    <row r="1049" spans="1:8" x14ac:dyDescent="0.3">
      <c r="A1049" s="28"/>
      <c r="H1049" s="27"/>
    </row>
    <row r="1050" spans="1:8" x14ac:dyDescent="0.3">
      <c r="A1050" s="28"/>
      <c r="H1050" s="27"/>
    </row>
    <row r="1051" spans="1:8" x14ac:dyDescent="0.3">
      <c r="A1051" s="28"/>
      <c r="H1051" s="27"/>
    </row>
    <row r="1052" spans="1:8" x14ac:dyDescent="0.3">
      <c r="A1052" s="28"/>
      <c r="H1052" s="27"/>
    </row>
    <row r="1053" spans="1:8" x14ac:dyDescent="0.3">
      <c r="A1053" s="28"/>
      <c r="H1053" s="27"/>
    </row>
    <row r="1054" spans="1:8" x14ac:dyDescent="0.3">
      <c r="A1054" s="28"/>
      <c r="H1054" s="27"/>
    </row>
    <row r="1055" spans="1:8" x14ac:dyDescent="0.3">
      <c r="A1055" s="28"/>
      <c r="H1055" s="27"/>
    </row>
    <row r="1056" spans="1:8" x14ac:dyDescent="0.3">
      <c r="A1056" s="28"/>
      <c r="H1056" s="27"/>
    </row>
    <row r="1057" spans="1:8" x14ac:dyDescent="0.3">
      <c r="A1057" s="28"/>
      <c r="H1057" s="27"/>
    </row>
    <row r="1058" spans="1:8" x14ac:dyDescent="0.3">
      <c r="A1058" s="28"/>
      <c r="H1058" s="27"/>
    </row>
    <row r="1059" spans="1:8" x14ac:dyDescent="0.3">
      <c r="A1059" s="28"/>
      <c r="H1059" s="27"/>
    </row>
    <row r="1060" spans="1:8" x14ac:dyDescent="0.3">
      <c r="A1060" s="28"/>
      <c r="H1060" s="27"/>
    </row>
    <row r="1061" spans="1:8" x14ac:dyDescent="0.3">
      <c r="A1061" s="28"/>
      <c r="H1061" s="27"/>
    </row>
    <row r="1062" spans="1:8" x14ac:dyDescent="0.3">
      <c r="A1062" s="28"/>
      <c r="H1062" s="27"/>
    </row>
    <row r="1063" spans="1:8" x14ac:dyDescent="0.3">
      <c r="A1063" s="28"/>
      <c r="H1063" s="27"/>
    </row>
    <row r="1064" spans="1:8" x14ac:dyDescent="0.3">
      <c r="A1064" s="28"/>
      <c r="H1064" s="27"/>
    </row>
    <row r="1065" spans="1:8" x14ac:dyDescent="0.3">
      <c r="A1065" s="28"/>
      <c r="H1065" s="27"/>
    </row>
    <row r="1066" spans="1:8" x14ac:dyDescent="0.3">
      <c r="A1066" s="28"/>
      <c r="H1066" s="27"/>
    </row>
    <row r="1067" spans="1:8" x14ac:dyDescent="0.3">
      <c r="A1067" s="28"/>
      <c r="H1067" s="27"/>
    </row>
    <row r="1068" spans="1:8" x14ac:dyDescent="0.3">
      <c r="A1068" s="28"/>
      <c r="H1068" s="27"/>
    </row>
    <row r="1069" spans="1:8" x14ac:dyDescent="0.3">
      <c r="A1069" s="28"/>
      <c r="H1069" s="27"/>
    </row>
    <row r="1070" spans="1:8" x14ac:dyDescent="0.3">
      <c r="A1070" s="28"/>
      <c r="H1070" s="27"/>
    </row>
    <row r="1071" spans="1:8" x14ac:dyDescent="0.3">
      <c r="A1071" s="28"/>
      <c r="H1071" s="27"/>
    </row>
    <row r="1072" spans="1:8" x14ac:dyDescent="0.3">
      <c r="A1072" s="28"/>
      <c r="H1072" s="27"/>
    </row>
    <row r="1073" spans="1:8" x14ac:dyDescent="0.3">
      <c r="A1073" s="28"/>
      <c r="H1073" s="27"/>
    </row>
    <row r="1074" spans="1:8" x14ac:dyDescent="0.3">
      <c r="A1074" s="28"/>
      <c r="H1074" s="27"/>
    </row>
    <row r="1075" spans="1:8" x14ac:dyDescent="0.3">
      <c r="A1075" s="28"/>
      <c r="H1075" s="27"/>
    </row>
    <row r="1076" spans="1:8" x14ac:dyDescent="0.3">
      <c r="A1076" s="28"/>
      <c r="H1076" s="27"/>
    </row>
    <row r="1077" spans="1:8" x14ac:dyDescent="0.3">
      <c r="A1077" s="28"/>
      <c r="H1077" s="27"/>
    </row>
    <row r="1078" spans="1:8" x14ac:dyDescent="0.3">
      <c r="A1078" s="28"/>
      <c r="H1078" s="27"/>
    </row>
    <row r="1079" spans="1:8" x14ac:dyDescent="0.3">
      <c r="A1079" s="28"/>
      <c r="H1079" s="27"/>
    </row>
    <row r="1080" spans="1:8" x14ac:dyDescent="0.3">
      <c r="A1080" s="28"/>
      <c r="H1080" s="27"/>
    </row>
    <row r="1081" spans="1:8" x14ac:dyDescent="0.3">
      <c r="A1081" s="28"/>
      <c r="H1081" s="27"/>
    </row>
    <row r="1082" spans="1:8" x14ac:dyDescent="0.3">
      <c r="A1082" s="28"/>
      <c r="H1082" s="27"/>
    </row>
    <row r="1083" spans="1:8" x14ac:dyDescent="0.3">
      <c r="A1083" s="28"/>
      <c r="H1083" s="27"/>
    </row>
    <row r="1084" spans="1:8" x14ac:dyDescent="0.3">
      <c r="A1084" s="28"/>
      <c r="H1084" s="27"/>
    </row>
    <row r="1085" spans="1:8" x14ac:dyDescent="0.3">
      <c r="A1085" s="28"/>
      <c r="H1085" s="27"/>
    </row>
    <row r="1086" spans="1:8" x14ac:dyDescent="0.3">
      <c r="A1086" s="28"/>
      <c r="H1086" s="27"/>
    </row>
    <row r="1087" spans="1:8" x14ac:dyDescent="0.3">
      <c r="A1087" s="28"/>
      <c r="H1087" s="27"/>
    </row>
    <row r="1088" spans="1:8" x14ac:dyDescent="0.3">
      <c r="A1088" s="28"/>
      <c r="H1088" s="27"/>
    </row>
    <row r="1089" spans="1:8" x14ac:dyDescent="0.3">
      <c r="A1089" s="28"/>
      <c r="H1089" s="27"/>
    </row>
    <row r="1090" spans="1:8" x14ac:dyDescent="0.3">
      <c r="A1090" s="28"/>
      <c r="H1090" s="27"/>
    </row>
    <row r="1091" spans="1:8" x14ac:dyDescent="0.3">
      <c r="A1091" s="28"/>
      <c r="H1091" s="27"/>
    </row>
    <row r="1092" spans="1:8" x14ac:dyDescent="0.3">
      <c r="A1092" s="28"/>
      <c r="H1092" s="27"/>
    </row>
    <row r="1093" spans="1:8" x14ac:dyDescent="0.3">
      <c r="A1093" s="28"/>
      <c r="H1093" s="27"/>
    </row>
    <row r="1094" spans="1:8" x14ac:dyDescent="0.3">
      <c r="A1094" s="28"/>
      <c r="H1094" s="27"/>
    </row>
    <row r="1095" spans="1:8" x14ac:dyDescent="0.3">
      <c r="A1095" s="28"/>
      <c r="H1095" s="27"/>
    </row>
    <row r="1096" spans="1:8" x14ac:dyDescent="0.3">
      <c r="A1096" s="28"/>
      <c r="H1096" s="27"/>
    </row>
    <row r="1097" spans="1:8" x14ac:dyDescent="0.3">
      <c r="A1097" s="28"/>
      <c r="H1097" s="27"/>
    </row>
    <row r="1098" spans="1:8" x14ac:dyDescent="0.3">
      <c r="A1098" s="28"/>
      <c r="H1098" s="27"/>
    </row>
    <row r="1099" spans="1:8" x14ac:dyDescent="0.3">
      <c r="A1099" s="28"/>
      <c r="H1099" s="27"/>
    </row>
    <row r="1100" spans="1:8" x14ac:dyDescent="0.3">
      <c r="A1100" s="28"/>
      <c r="H1100" s="27"/>
    </row>
    <row r="1101" spans="1:8" x14ac:dyDescent="0.3">
      <c r="A1101" s="28"/>
      <c r="H1101" s="27"/>
    </row>
    <row r="1102" spans="1:8" x14ac:dyDescent="0.3">
      <c r="A1102" s="28"/>
      <c r="H1102" s="27"/>
    </row>
    <row r="1103" spans="1:8" x14ac:dyDescent="0.3">
      <c r="A1103" s="28"/>
      <c r="H1103" s="27"/>
    </row>
    <row r="1104" spans="1:8" x14ac:dyDescent="0.3">
      <c r="A1104" s="28"/>
      <c r="H1104" s="27"/>
    </row>
    <row r="1105" spans="1:8" x14ac:dyDescent="0.3">
      <c r="A1105" s="28"/>
      <c r="H1105" s="27"/>
    </row>
    <row r="1106" spans="1:8" x14ac:dyDescent="0.3">
      <c r="A1106" s="28"/>
      <c r="H1106" s="27"/>
    </row>
    <row r="1107" spans="1:8" x14ac:dyDescent="0.3">
      <c r="A1107" s="28"/>
      <c r="H1107" s="27"/>
    </row>
    <row r="1108" spans="1:8" x14ac:dyDescent="0.3">
      <c r="A1108" s="28"/>
      <c r="H1108" s="27"/>
    </row>
    <row r="1109" spans="1:8" x14ac:dyDescent="0.3">
      <c r="A1109" s="28"/>
      <c r="H1109" s="27"/>
    </row>
    <row r="1110" spans="1:8" x14ac:dyDescent="0.3">
      <c r="A1110" s="28"/>
      <c r="H1110" s="27"/>
    </row>
    <row r="1111" spans="1:8" x14ac:dyDescent="0.3">
      <c r="A1111" s="28"/>
      <c r="H1111" s="27"/>
    </row>
    <row r="1112" spans="1:8" x14ac:dyDescent="0.3">
      <c r="A1112" s="28"/>
      <c r="H1112" s="27"/>
    </row>
    <row r="1113" spans="1:8" x14ac:dyDescent="0.3">
      <c r="A1113" s="28"/>
      <c r="H1113" s="27"/>
    </row>
    <row r="1114" spans="1:8" x14ac:dyDescent="0.3">
      <c r="A1114" s="28"/>
      <c r="H1114" s="27"/>
    </row>
    <row r="1115" spans="1:8" x14ac:dyDescent="0.3">
      <c r="A1115" s="28"/>
      <c r="H1115" s="27"/>
    </row>
    <row r="1116" spans="1:8" x14ac:dyDescent="0.3">
      <c r="A1116" s="28"/>
      <c r="H1116" s="27"/>
    </row>
    <row r="1117" spans="1:8" x14ac:dyDescent="0.3">
      <c r="A1117" s="28"/>
      <c r="H1117" s="27"/>
    </row>
    <row r="1118" spans="1:8" x14ac:dyDescent="0.3">
      <c r="A1118" s="28"/>
      <c r="H1118" s="27"/>
    </row>
    <row r="1119" spans="1:8" x14ac:dyDescent="0.3">
      <c r="A1119" s="28"/>
      <c r="H1119" s="27"/>
    </row>
    <row r="1120" spans="1:8" x14ac:dyDescent="0.3">
      <c r="A1120" s="28"/>
      <c r="H1120" s="27"/>
    </row>
    <row r="1121" spans="1:8" x14ac:dyDescent="0.3">
      <c r="A1121" s="28"/>
      <c r="H1121" s="27"/>
    </row>
    <row r="1122" spans="1:8" x14ac:dyDescent="0.3">
      <c r="A1122" s="28"/>
      <c r="H1122" s="27"/>
    </row>
    <row r="1123" spans="1:8" x14ac:dyDescent="0.3">
      <c r="A1123" s="28"/>
      <c r="H1123" s="27"/>
    </row>
    <row r="1124" spans="1:8" x14ac:dyDescent="0.3">
      <c r="A1124" s="28"/>
      <c r="H1124" s="27"/>
    </row>
    <row r="1125" spans="1:8" x14ac:dyDescent="0.3">
      <c r="A1125" s="28"/>
      <c r="H1125" s="27"/>
    </row>
    <row r="1126" spans="1:8" x14ac:dyDescent="0.3">
      <c r="A1126" s="28"/>
      <c r="H1126" s="27"/>
    </row>
    <row r="1127" spans="1:8" x14ac:dyDescent="0.3">
      <c r="A1127" s="28"/>
      <c r="H1127" s="27"/>
    </row>
    <row r="1128" spans="1:8" x14ac:dyDescent="0.3">
      <c r="A1128" s="28"/>
      <c r="H1128" s="27"/>
    </row>
    <row r="1129" spans="1:8" x14ac:dyDescent="0.3">
      <c r="A1129" s="28"/>
      <c r="H1129" s="27"/>
    </row>
    <row r="1130" spans="1:8" x14ac:dyDescent="0.3">
      <c r="A1130" s="28"/>
      <c r="H1130" s="27"/>
    </row>
    <row r="1131" spans="1:8" x14ac:dyDescent="0.3">
      <c r="A1131" s="28"/>
      <c r="H1131" s="27"/>
    </row>
    <row r="1132" spans="1:8" x14ac:dyDescent="0.3">
      <c r="A1132" s="28"/>
      <c r="H1132" s="27"/>
    </row>
    <row r="1133" spans="1:8" x14ac:dyDescent="0.3">
      <c r="A1133" s="28"/>
      <c r="H1133" s="27"/>
    </row>
    <row r="1134" spans="1:8" x14ac:dyDescent="0.3">
      <c r="A1134" s="28"/>
      <c r="H1134" s="27"/>
    </row>
    <row r="1135" spans="1:8" x14ac:dyDescent="0.3">
      <c r="A1135" s="28"/>
      <c r="H1135" s="27"/>
    </row>
    <row r="1136" spans="1:8" x14ac:dyDescent="0.3">
      <c r="A1136" s="28"/>
      <c r="H1136" s="27"/>
    </row>
    <row r="1137" spans="1:8" x14ac:dyDescent="0.3">
      <c r="A1137" s="28"/>
      <c r="H1137" s="27"/>
    </row>
    <row r="1138" spans="1:8" x14ac:dyDescent="0.3">
      <c r="A1138" s="28"/>
      <c r="H1138" s="27"/>
    </row>
    <row r="1139" spans="1:8" x14ac:dyDescent="0.3">
      <c r="A1139" s="28"/>
      <c r="H1139" s="27"/>
    </row>
    <row r="1140" spans="1:8" x14ac:dyDescent="0.3">
      <c r="A1140" s="28"/>
      <c r="H1140" s="27"/>
    </row>
    <row r="1141" spans="1:8" x14ac:dyDescent="0.3">
      <c r="A1141" s="28"/>
      <c r="H1141" s="27"/>
    </row>
    <row r="1142" spans="1:8" x14ac:dyDescent="0.3">
      <c r="A1142" s="28"/>
      <c r="H1142" s="27"/>
    </row>
    <row r="1143" spans="1:8" x14ac:dyDescent="0.3">
      <c r="A1143" s="28"/>
      <c r="H1143" s="27"/>
    </row>
    <row r="1144" spans="1:8" x14ac:dyDescent="0.3">
      <c r="A1144" s="28"/>
      <c r="H1144" s="27"/>
    </row>
    <row r="1145" spans="1:8" x14ac:dyDescent="0.3">
      <c r="A1145" s="28"/>
      <c r="H1145" s="27"/>
    </row>
    <row r="1146" spans="1:8" x14ac:dyDescent="0.3">
      <c r="A1146" s="28"/>
      <c r="H1146" s="27"/>
    </row>
    <row r="1147" spans="1:8" x14ac:dyDescent="0.3">
      <c r="A1147" s="28"/>
      <c r="H1147" s="27"/>
    </row>
    <row r="1148" spans="1:8" x14ac:dyDescent="0.3">
      <c r="A1148" s="28"/>
      <c r="H1148" s="27"/>
    </row>
    <row r="1149" spans="1:8" x14ac:dyDescent="0.3">
      <c r="A1149" s="28"/>
      <c r="H1149" s="27"/>
    </row>
    <row r="1150" spans="1:8" x14ac:dyDescent="0.3">
      <c r="A1150" s="28"/>
      <c r="H1150" s="27"/>
    </row>
    <row r="1151" spans="1:8" x14ac:dyDescent="0.3">
      <c r="A1151" s="28"/>
      <c r="H1151" s="27"/>
    </row>
    <row r="1152" spans="1:8" x14ac:dyDescent="0.3">
      <c r="A1152" s="28"/>
      <c r="H1152" s="27"/>
    </row>
    <row r="1153" spans="1:8" x14ac:dyDescent="0.3">
      <c r="A1153" s="28"/>
      <c r="H1153" s="27"/>
    </row>
    <row r="1154" spans="1:8" x14ac:dyDescent="0.3">
      <c r="A1154" s="28"/>
      <c r="H1154" s="27"/>
    </row>
    <row r="1155" spans="1:8" x14ac:dyDescent="0.3">
      <c r="A1155" s="28"/>
      <c r="H1155" s="27"/>
    </row>
    <row r="1156" spans="1:8" x14ac:dyDescent="0.3">
      <c r="A1156" s="28"/>
      <c r="H1156" s="27"/>
    </row>
    <row r="1157" spans="1:8" x14ac:dyDescent="0.3">
      <c r="A1157" s="28"/>
      <c r="H1157" s="27"/>
    </row>
    <row r="1158" spans="1:8" x14ac:dyDescent="0.3">
      <c r="A1158" s="28"/>
      <c r="H1158" s="27"/>
    </row>
    <row r="1159" spans="1:8" x14ac:dyDescent="0.3">
      <c r="A1159" s="28"/>
      <c r="H1159" s="27"/>
    </row>
    <row r="1160" spans="1:8" x14ac:dyDescent="0.3">
      <c r="A1160" s="28"/>
      <c r="H1160" s="27"/>
    </row>
    <row r="1161" spans="1:8" x14ac:dyDescent="0.3">
      <c r="A1161" s="28"/>
      <c r="H1161" s="27"/>
    </row>
    <row r="1162" spans="1:8" x14ac:dyDescent="0.3">
      <c r="A1162" s="28"/>
      <c r="H1162" s="27"/>
    </row>
    <row r="1163" spans="1:8" x14ac:dyDescent="0.3">
      <c r="A1163" s="28"/>
      <c r="H1163" s="27"/>
    </row>
    <row r="1164" spans="1:8" x14ac:dyDescent="0.3">
      <c r="A1164" s="28"/>
      <c r="H1164" s="27"/>
    </row>
    <row r="1165" spans="1:8" x14ac:dyDescent="0.3">
      <c r="A1165" s="28"/>
      <c r="H1165" s="27"/>
    </row>
    <row r="1166" spans="1:8" x14ac:dyDescent="0.3">
      <c r="A1166" s="28"/>
      <c r="H1166" s="27"/>
    </row>
    <row r="1167" spans="1:8" x14ac:dyDescent="0.3">
      <c r="A1167" s="28"/>
      <c r="H1167" s="27"/>
    </row>
    <row r="1168" spans="1:8" x14ac:dyDescent="0.3">
      <c r="A1168" s="28"/>
      <c r="H1168" s="27"/>
    </row>
    <row r="1169" spans="1:8" x14ac:dyDescent="0.3">
      <c r="A1169" s="28"/>
      <c r="H1169" s="27"/>
    </row>
    <row r="1170" spans="1:8" x14ac:dyDescent="0.3">
      <c r="A1170" s="28"/>
      <c r="H1170" s="27"/>
    </row>
    <row r="1171" spans="1:8" x14ac:dyDescent="0.3">
      <c r="A1171" s="28"/>
      <c r="H1171" s="27"/>
    </row>
    <row r="1172" spans="1:8" x14ac:dyDescent="0.3">
      <c r="A1172" s="28"/>
      <c r="H1172" s="27"/>
    </row>
    <row r="1173" spans="1:8" x14ac:dyDescent="0.3">
      <c r="A1173" s="28"/>
      <c r="H1173" s="27"/>
    </row>
    <row r="1174" spans="1:8" x14ac:dyDescent="0.3">
      <c r="A1174" s="28"/>
      <c r="H1174" s="27"/>
    </row>
    <row r="1175" spans="1:8" x14ac:dyDescent="0.3">
      <c r="A1175" s="28"/>
      <c r="H1175" s="27"/>
    </row>
    <row r="1176" spans="1:8" x14ac:dyDescent="0.3">
      <c r="A1176" s="28"/>
      <c r="H1176" s="27"/>
    </row>
    <row r="1177" spans="1:8" x14ac:dyDescent="0.3">
      <c r="A1177" s="28"/>
      <c r="H1177" s="27"/>
    </row>
    <row r="1178" spans="1:8" x14ac:dyDescent="0.3">
      <c r="A1178" s="28"/>
      <c r="H1178" s="27"/>
    </row>
    <row r="1179" spans="1:8" x14ac:dyDescent="0.3">
      <c r="A1179" s="28"/>
      <c r="H1179" s="27"/>
    </row>
    <row r="1180" spans="1:8" x14ac:dyDescent="0.3">
      <c r="A1180" s="28"/>
      <c r="H1180" s="27"/>
    </row>
    <row r="1181" spans="1:8" x14ac:dyDescent="0.3">
      <c r="A1181" s="28"/>
      <c r="H1181" s="27"/>
    </row>
    <row r="1182" spans="1:8" x14ac:dyDescent="0.3">
      <c r="A1182" s="28"/>
      <c r="H1182" s="27"/>
    </row>
    <row r="1183" spans="1:8" x14ac:dyDescent="0.3">
      <c r="A1183" s="28"/>
      <c r="H1183" s="27"/>
    </row>
    <row r="1184" spans="1:8" x14ac:dyDescent="0.3">
      <c r="A1184" s="28"/>
      <c r="H1184" s="27"/>
    </row>
    <row r="1185" spans="1:8" x14ac:dyDescent="0.3">
      <c r="A1185" s="28"/>
      <c r="H1185" s="27"/>
    </row>
    <row r="1186" spans="1:8" x14ac:dyDescent="0.3">
      <c r="A1186" s="28"/>
      <c r="H1186" s="27"/>
    </row>
    <row r="1187" spans="1:8" x14ac:dyDescent="0.3">
      <c r="A1187" s="28"/>
      <c r="H1187" s="27"/>
    </row>
    <row r="1188" spans="1:8" x14ac:dyDescent="0.3">
      <c r="A1188" s="28"/>
      <c r="H1188" s="27"/>
    </row>
    <row r="1189" spans="1:8" x14ac:dyDescent="0.3">
      <c r="A1189" s="28"/>
      <c r="H1189" s="27"/>
    </row>
    <row r="1190" spans="1:8" x14ac:dyDescent="0.3">
      <c r="A1190" s="28"/>
      <c r="H1190" s="27"/>
    </row>
    <row r="1191" spans="1:8" x14ac:dyDescent="0.3">
      <c r="A1191" s="28"/>
      <c r="H1191" s="27"/>
    </row>
    <row r="1192" spans="1:8" x14ac:dyDescent="0.3">
      <c r="A1192" s="28"/>
      <c r="H1192" s="27"/>
    </row>
    <row r="1193" spans="1:8" x14ac:dyDescent="0.3">
      <c r="A1193" s="28"/>
      <c r="H1193" s="27"/>
    </row>
    <row r="1194" spans="1:8" x14ac:dyDescent="0.3">
      <c r="A1194" s="28"/>
      <c r="H1194" s="27"/>
    </row>
    <row r="1195" spans="1:8" x14ac:dyDescent="0.3">
      <c r="A1195" s="28"/>
      <c r="H1195" s="27"/>
    </row>
    <row r="1196" spans="1:8" x14ac:dyDescent="0.3">
      <c r="A1196" s="28"/>
      <c r="H1196" s="27"/>
    </row>
    <row r="1197" spans="1:8" x14ac:dyDescent="0.3">
      <c r="A1197" s="28"/>
      <c r="H1197" s="27"/>
    </row>
    <row r="1198" spans="1:8" x14ac:dyDescent="0.3">
      <c r="A1198" s="28"/>
      <c r="H1198" s="27"/>
    </row>
    <row r="1199" spans="1:8" x14ac:dyDescent="0.3">
      <c r="A1199" s="28"/>
      <c r="H1199" s="27"/>
    </row>
    <row r="1200" spans="1:8" x14ac:dyDescent="0.3">
      <c r="A1200" s="28"/>
      <c r="H1200" s="27"/>
    </row>
    <row r="1201" spans="1:8" x14ac:dyDescent="0.3">
      <c r="A1201" s="28"/>
      <c r="H1201" s="27"/>
    </row>
    <row r="1202" spans="1:8" x14ac:dyDescent="0.3">
      <c r="A1202" s="28"/>
      <c r="H1202" s="27"/>
    </row>
    <row r="1203" spans="1:8" x14ac:dyDescent="0.3">
      <c r="A1203" s="28"/>
      <c r="H1203" s="27"/>
    </row>
    <row r="1204" spans="1:8" x14ac:dyDescent="0.3">
      <c r="A1204" s="28"/>
      <c r="H1204" s="27"/>
    </row>
    <row r="1205" spans="1:8" x14ac:dyDescent="0.3">
      <c r="A1205" s="28"/>
      <c r="H1205" s="27"/>
    </row>
    <row r="1206" spans="1:8" x14ac:dyDescent="0.3">
      <c r="A1206" s="28"/>
      <c r="H1206" s="27"/>
    </row>
    <row r="1207" spans="1:8" x14ac:dyDescent="0.3">
      <c r="A1207" s="28"/>
      <c r="H1207" s="27"/>
    </row>
    <row r="1208" spans="1:8" x14ac:dyDescent="0.3">
      <c r="A1208" s="28"/>
      <c r="H1208" s="27"/>
    </row>
    <row r="1209" spans="1:8" x14ac:dyDescent="0.3">
      <c r="A1209" s="28"/>
      <c r="H1209" s="27"/>
    </row>
    <row r="1210" spans="1:8" x14ac:dyDescent="0.3">
      <c r="A1210" s="28"/>
      <c r="H1210" s="27"/>
    </row>
    <row r="1211" spans="1:8" x14ac:dyDescent="0.3">
      <c r="A1211" s="28"/>
      <c r="H1211" s="27"/>
    </row>
    <row r="1212" spans="1:8" x14ac:dyDescent="0.3">
      <c r="A1212" s="28"/>
      <c r="H1212" s="27"/>
    </row>
    <row r="1213" spans="1:8" x14ac:dyDescent="0.3">
      <c r="A1213" s="28"/>
      <c r="H1213" s="27"/>
    </row>
    <row r="1214" spans="1:8" x14ac:dyDescent="0.3">
      <c r="A1214" s="28"/>
      <c r="H1214" s="27"/>
    </row>
    <row r="1215" spans="1:8" x14ac:dyDescent="0.3">
      <c r="A1215" s="28"/>
      <c r="H1215" s="27"/>
    </row>
    <row r="1216" spans="1:8" x14ac:dyDescent="0.3">
      <c r="A1216" s="28"/>
      <c r="H1216" s="27"/>
    </row>
    <row r="1217" spans="1:8" x14ac:dyDescent="0.3">
      <c r="A1217" s="28"/>
      <c r="H1217" s="27"/>
    </row>
    <row r="1218" spans="1:8" x14ac:dyDescent="0.3">
      <c r="A1218" s="28"/>
      <c r="H1218" s="27"/>
    </row>
    <row r="1219" spans="1:8" x14ac:dyDescent="0.3">
      <c r="A1219" s="28"/>
      <c r="H1219" s="27"/>
    </row>
    <row r="1220" spans="1:8" x14ac:dyDescent="0.3">
      <c r="A1220" s="28"/>
      <c r="H1220" s="27"/>
    </row>
    <row r="1221" spans="1:8" x14ac:dyDescent="0.3">
      <c r="A1221" s="28"/>
      <c r="H1221" s="27"/>
    </row>
    <row r="1222" spans="1:8" x14ac:dyDescent="0.3">
      <c r="A1222" s="28"/>
      <c r="H1222" s="27"/>
    </row>
    <row r="1223" spans="1:8" x14ac:dyDescent="0.3">
      <c r="A1223" s="28"/>
      <c r="H1223" s="27"/>
    </row>
    <row r="1224" spans="1:8" x14ac:dyDescent="0.3">
      <c r="A1224" s="28"/>
      <c r="H1224" s="27"/>
    </row>
    <row r="1225" spans="1:8" x14ac:dyDescent="0.3">
      <c r="A1225" s="28"/>
      <c r="H1225" s="27"/>
    </row>
    <row r="1226" spans="1:8" x14ac:dyDescent="0.3">
      <c r="A1226" s="28"/>
      <c r="H1226" s="27"/>
    </row>
    <row r="1227" spans="1:8" x14ac:dyDescent="0.3">
      <c r="A1227" s="28"/>
      <c r="H1227" s="27"/>
    </row>
    <row r="1228" spans="1:8" x14ac:dyDescent="0.3">
      <c r="A1228" s="28"/>
      <c r="H1228" s="27"/>
    </row>
    <row r="1229" spans="1:8" x14ac:dyDescent="0.3">
      <c r="A1229" s="28"/>
      <c r="H1229" s="27"/>
    </row>
    <row r="1230" spans="1:8" x14ac:dyDescent="0.3">
      <c r="A1230" s="28"/>
      <c r="H1230" s="27"/>
    </row>
    <row r="1231" spans="1:8" x14ac:dyDescent="0.3">
      <c r="A1231" s="28"/>
      <c r="H1231" s="27"/>
    </row>
    <row r="1232" spans="1:8" x14ac:dyDescent="0.3">
      <c r="A1232" s="28"/>
      <c r="H1232" s="27"/>
    </row>
    <row r="1233" spans="1:8" x14ac:dyDescent="0.3">
      <c r="A1233" s="28"/>
      <c r="H1233" s="27"/>
    </row>
    <row r="1234" spans="1:8" x14ac:dyDescent="0.3">
      <c r="A1234" s="28"/>
      <c r="H1234" s="27"/>
    </row>
    <row r="1235" spans="1:8" x14ac:dyDescent="0.3">
      <c r="A1235" s="28"/>
      <c r="H1235" s="27"/>
    </row>
    <row r="1236" spans="1:8" x14ac:dyDescent="0.3">
      <c r="A1236" s="28"/>
      <c r="H1236" s="27"/>
    </row>
    <row r="1237" spans="1:8" x14ac:dyDescent="0.3">
      <c r="A1237" s="28"/>
      <c r="H1237" s="27"/>
    </row>
    <row r="1238" spans="1:8" x14ac:dyDescent="0.3">
      <c r="A1238" s="28"/>
      <c r="H1238" s="27"/>
    </row>
    <row r="1239" spans="1:8" x14ac:dyDescent="0.3">
      <c r="A1239" s="28"/>
      <c r="H1239" s="27"/>
    </row>
    <row r="1240" spans="1:8" x14ac:dyDescent="0.3">
      <c r="A1240" s="28"/>
      <c r="H1240" s="27"/>
    </row>
    <row r="1241" spans="1:8" x14ac:dyDescent="0.3">
      <c r="A1241" s="28"/>
      <c r="H1241" s="27"/>
    </row>
    <row r="1242" spans="1:8" x14ac:dyDescent="0.3">
      <c r="A1242" s="28"/>
      <c r="H1242" s="27"/>
    </row>
    <row r="1243" spans="1:8" x14ac:dyDescent="0.3">
      <c r="A1243" s="28"/>
      <c r="H1243" s="27"/>
    </row>
    <row r="1244" spans="1:8" x14ac:dyDescent="0.3">
      <c r="A1244" s="28"/>
      <c r="H1244" s="27"/>
    </row>
    <row r="1245" spans="1:8" x14ac:dyDescent="0.3">
      <c r="A1245" s="28"/>
      <c r="H1245" s="27"/>
    </row>
    <row r="1246" spans="1:8" x14ac:dyDescent="0.3">
      <c r="A1246" s="28"/>
      <c r="H1246" s="27"/>
    </row>
    <row r="1247" spans="1:8" x14ac:dyDescent="0.3">
      <c r="A1247" s="28"/>
      <c r="H1247" s="27"/>
    </row>
    <row r="1248" spans="1:8" x14ac:dyDescent="0.3">
      <c r="A1248" s="28"/>
      <c r="H1248" s="27"/>
    </row>
    <row r="1249" spans="1:8" x14ac:dyDescent="0.3">
      <c r="A1249" s="28"/>
      <c r="H1249" s="27"/>
    </row>
    <row r="1250" spans="1:8" x14ac:dyDescent="0.3">
      <c r="A1250" s="28"/>
      <c r="H1250" s="27"/>
    </row>
    <row r="1251" spans="1:8" x14ac:dyDescent="0.3">
      <c r="A1251" s="28"/>
      <c r="H1251" s="27"/>
    </row>
    <row r="1252" spans="1:8" x14ac:dyDescent="0.3">
      <c r="A1252" s="28"/>
      <c r="H1252" s="27"/>
    </row>
    <row r="1253" spans="1:8" x14ac:dyDescent="0.3">
      <c r="A1253" s="28"/>
      <c r="H1253" s="27"/>
    </row>
    <row r="1254" spans="1:8" x14ac:dyDescent="0.3">
      <c r="A1254" s="28"/>
      <c r="H1254" s="27"/>
    </row>
    <row r="1255" spans="1:8" x14ac:dyDescent="0.3">
      <c r="A1255" s="28"/>
      <c r="H1255" s="27"/>
    </row>
    <row r="1256" spans="1:8" x14ac:dyDescent="0.3">
      <c r="A1256" s="28"/>
      <c r="H1256" s="27"/>
    </row>
    <row r="1257" spans="1:8" x14ac:dyDescent="0.3">
      <c r="A1257" s="28"/>
      <c r="H1257" s="27"/>
    </row>
    <row r="1258" spans="1:8" x14ac:dyDescent="0.3">
      <c r="A1258" s="28"/>
      <c r="H1258" s="27"/>
    </row>
    <row r="1259" spans="1:8" x14ac:dyDescent="0.3">
      <c r="A1259" s="28"/>
      <c r="H1259" s="27"/>
    </row>
    <row r="1260" spans="1:8" x14ac:dyDescent="0.3">
      <c r="A1260" s="28"/>
      <c r="H1260" s="27"/>
    </row>
    <row r="1261" spans="1:8" x14ac:dyDescent="0.3">
      <c r="A1261" s="28"/>
      <c r="H1261" s="27"/>
    </row>
    <row r="1262" spans="1:8" x14ac:dyDescent="0.3">
      <c r="A1262" s="28"/>
      <c r="H1262" s="27"/>
    </row>
    <row r="1263" spans="1:8" x14ac:dyDescent="0.3">
      <c r="A1263" s="28"/>
      <c r="H1263" s="27"/>
    </row>
    <row r="1264" spans="1:8" x14ac:dyDescent="0.3">
      <c r="A1264" s="28"/>
      <c r="H1264" s="27"/>
    </row>
    <row r="1265" spans="1:8" x14ac:dyDescent="0.3">
      <c r="A1265" s="28"/>
      <c r="H1265" s="27"/>
    </row>
    <row r="1266" spans="1:8" x14ac:dyDescent="0.3">
      <c r="A1266" s="28"/>
      <c r="H1266" s="27"/>
    </row>
    <row r="1267" spans="1:8" x14ac:dyDescent="0.3">
      <c r="A1267" s="28"/>
      <c r="H1267" s="27"/>
    </row>
    <row r="1268" spans="1:8" x14ac:dyDescent="0.3">
      <c r="A1268" s="28"/>
      <c r="H1268" s="27"/>
    </row>
    <row r="1269" spans="1:8" x14ac:dyDescent="0.3">
      <c r="A1269" s="28"/>
      <c r="H1269" s="27"/>
    </row>
    <row r="1270" spans="1:8" x14ac:dyDescent="0.3">
      <c r="A1270" s="28"/>
      <c r="H1270" s="27"/>
    </row>
    <row r="1271" spans="1:8" x14ac:dyDescent="0.3">
      <c r="A1271" s="28"/>
      <c r="H1271" s="27"/>
    </row>
    <row r="1272" spans="1:8" x14ac:dyDescent="0.3">
      <c r="A1272" s="28"/>
      <c r="H1272" s="27"/>
    </row>
    <row r="1273" spans="1:8" x14ac:dyDescent="0.3">
      <c r="A1273" s="28"/>
      <c r="H1273" s="27"/>
    </row>
    <row r="1274" spans="1:8" x14ac:dyDescent="0.3">
      <c r="A1274" s="28"/>
      <c r="H1274" s="27"/>
    </row>
    <row r="1275" spans="1:8" x14ac:dyDescent="0.3">
      <c r="A1275" s="28"/>
      <c r="H1275" s="27"/>
    </row>
    <row r="1276" spans="1:8" x14ac:dyDescent="0.3">
      <c r="A1276" s="28"/>
      <c r="H1276" s="27"/>
    </row>
    <row r="1277" spans="1:8" x14ac:dyDescent="0.3">
      <c r="A1277" s="28"/>
      <c r="H1277" s="27"/>
    </row>
    <row r="1278" spans="1:8" x14ac:dyDescent="0.3">
      <c r="A1278" s="28"/>
      <c r="H1278" s="27"/>
    </row>
    <row r="1279" spans="1:8" x14ac:dyDescent="0.3">
      <c r="A1279" s="28"/>
      <c r="H1279" s="27"/>
    </row>
    <row r="1280" spans="1:8" x14ac:dyDescent="0.3">
      <c r="A1280" s="28"/>
      <c r="H1280" s="27"/>
    </row>
    <row r="1281" spans="1:8" x14ac:dyDescent="0.3">
      <c r="A1281" s="28"/>
      <c r="H1281" s="27"/>
    </row>
    <row r="1282" spans="1:8" x14ac:dyDescent="0.3">
      <c r="A1282" s="28"/>
      <c r="H1282" s="27"/>
    </row>
    <row r="1283" spans="1:8" x14ac:dyDescent="0.3">
      <c r="A1283" s="28"/>
      <c r="H1283" s="27"/>
    </row>
    <row r="1284" spans="1:8" x14ac:dyDescent="0.3">
      <c r="A1284" s="28"/>
      <c r="H1284" s="27"/>
    </row>
    <row r="1285" spans="1:8" x14ac:dyDescent="0.3">
      <c r="A1285" s="28"/>
      <c r="H1285" s="27"/>
    </row>
    <row r="1286" spans="1:8" x14ac:dyDescent="0.3">
      <c r="A1286" s="28"/>
      <c r="H1286" s="27"/>
    </row>
    <row r="1287" spans="1:8" x14ac:dyDescent="0.3">
      <c r="A1287" s="28"/>
      <c r="H1287" s="27"/>
    </row>
    <row r="1288" spans="1:8" x14ac:dyDescent="0.3">
      <c r="A1288" s="28"/>
      <c r="H1288" s="27"/>
    </row>
    <row r="1289" spans="1:8" x14ac:dyDescent="0.3">
      <c r="A1289" s="28"/>
      <c r="H1289" s="27"/>
    </row>
    <row r="1290" spans="1:8" x14ac:dyDescent="0.3">
      <c r="A1290" s="28"/>
      <c r="H1290" s="27"/>
    </row>
    <row r="1291" spans="1:8" x14ac:dyDescent="0.3">
      <c r="A1291" s="28"/>
      <c r="H1291" s="27"/>
    </row>
    <row r="1292" spans="1:8" x14ac:dyDescent="0.3">
      <c r="A1292" s="28"/>
      <c r="H1292" s="27"/>
    </row>
    <row r="1293" spans="1:8" x14ac:dyDescent="0.3">
      <c r="A1293" s="28"/>
      <c r="H1293" s="27"/>
    </row>
    <row r="1294" spans="1:8" x14ac:dyDescent="0.3">
      <c r="A1294" s="28"/>
      <c r="H1294" s="27"/>
    </row>
    <row r="1295" spans="1:8" x14ac:dyDescent="0.3">
      <c r="A1295" s="28"/>
      <c r="H1295" s="27"/>
    </row>
    <row r="1296" spans="1:8" x14ac:dyDescent="0.3">
      <c r="A1296" s="28"/>
      <c r="H1296" s="27"/>
    </row>
    <row r="1297" spans="1:8" x14ac:dyDescent="0.3">
      <c r="A1297" s="28"/>
      <c r="H1297" s="27"/>
    </row>
    <row r="1298" spans="1:8" x14ac:dyDescent="0.3">
      <c r="A1298" s="28"/>
      <c r="H1298" s="27"/>
    </row>
    <row r="1299" spans="1:8" x14ac:dyDescent="0.3">
      <c r="A1299" s="28"/>
      <c r="H1299" s="27"/>
    </row>
    <row r="1300" spans="1:8" x14ac:dyDescent="0.3">
      <c r="A1300" s="28"/>
      <c r="H1300" s="27"/>
    </row>
    <row r="1301" spans="1:8" x14ac:dyDescent="0.3">
      <c r="A1301" s="28"/>
      <c r="H1301" s="27"/>
    </row>
    <row r="1302" spans="1:8" x14ac:dyDescent="0.3">
      <c r="A1302" s="28"/>
      <c r="H1302" s="27"/>
    </row>
    <row r="1303" spans="1:8" x14ac:dyDescent="0.3">
      <c r="A1303" s="28"/>
      <c r="H1303" s="27"/>
    </row>
    <row r="1304" spans="1:8" x14ac:dyDescent="0.3">
      <c r="A1304" s="28"/>
      <c r="H1304" s="27"/>
    </row>
    <row r="1305" spans="1:8" x14ac:dyDescent="0.3">
      <c r="A1305" s="28"/>
      <c r="H1305" s="27"/>
    </row>
    <row r="1306" spans="1:8" x14ac:dyDescent="0.3">
      <c r="A1306" s="28"/>
      <c r="H1306" s="27"/>
    </row>
    <row r="1307" spans="1:8" x14ac:dyDescent="0.3">
      <c r="A1307" s="28"/>
      <c r="H1307" s="27"/>
    </row>
    <row r="1308" spans="1:8" x14ac:dyDescent="0.3">
      <c r="A1308" s="28"/>
      <c r="H1308" s="27"/>
    </row>
    <row r="1309" spans="1:8" x14ac:dyDescent="0.3">
      <c r="A1309" s="28"/>
      <c r="H1309" s="27"/>
    </row>
    <row r="1310" spans="1:8" x14ac:dyDescent="0.3">
      <c r="A1310" s="28"/>
      <c r="H1310" s="27"/>
    </row>
    <row r="1311" spans="1:8" x14ac:dyDescent="0.3">
      <c r="A1311" s="28"/>
      <c r="H1311" s="27"/>
    </row>
    <row r="1312" spans="1:8" x14ac:dyDescent="0.3">
      <c r="A1312" s="28"/>
      <c r="H1312" s="27"/>
    </row>
    <row r="1313" spans="1:8" x14ac:dyDescent="0.3">
      <c r="A1313" s="28"/>
      <c r="H1313" s="27"/>
    </row>
    <row r="1314" spans="1:8" x14ac:dyDescent="0.3">
      <c r="A1314" s="28"/>
      <c r="H1314" s="27"/>
    </row>
    <row r="1315" spans="1:8" x14ac:dyDescent="0.3">
      <c r="A1315" s="28"/>
      <c r="H1315" s="27"/>
    </row>
    <row r="1316" spans="1:8" x14ac:dyDescent="0.3">
      <c r="A1316" s="28"/>
      <c r="H1316" s="27"/>
    </row>
    <row r="1317" spans="1:8" x14ac:dyDescent="0.3">
      <c r="A1317" s="28"/>
      <c r="H1317" s="27"/>
    </row>
    <row r="1318" spans="1:8" x14ac:dyDescent="0.3">
      <c r="A1318" s="28"/>
      <c r="H1318" s="27"/>
    </row>
    <row r="1319" spans="1:8" x14ac:dyDescent="0.3">
      <c r="A1319" s="28"/>
      <c r="H1319" s="27"/>
    </row>
    <row r="1320" spans="1:8" x14ac:dyDescent="0.3">
      <c r="A1320" s="28"/>
      <c r="H1320" s="27"/>
    </row>
    <row r="1321" spans="1:8" x14ac:dyDescent="0.3">
      <c r="A1321" s="28"/>
      <c r="H1321" s="27"/>
    </row>
    <row r="1322" spans="1:8" x14ac:dyDescent="0.3">
      <c r="A1322" s="28"/>
      <c r="H1322" s="27"/>
    </row>
    <row r="1323" spans="1:8" x14ac:dyDescent="0.3">
      <c r="A1323" s="28"/>
      <c r="H1323" s="27"/>
    </row>
    <row r="1324" spans="1:8" x14ac:dyDescent="0.3">
      <c r="A1324" s="28"/>
      <c r="H1324" s="27"/>
    </row>
    <row r="1325" spans="1:8" x14ac:dyDescent="0.3">
      <c r="A1325" s="28"/>
      <c r="H1325" s="27"/>
    </row>
    <row r="1326" spans="1:8" x14ac:dyDescent="0.3">
      <c r="A1326" s="28"/>
      <c r="H1326" s="27"/>
    </row>
    <row r="1327" spans="1:8" x14ac:dyDescent="0.3">
      <c r="A1327" s="28"/>
      <c r="H1327" s="27"/>
    </row>
    <row r="1328" spans="1:8" x14ac:dyDescent="0.3">
      <c r="A1328" s="28"/>
      <c r="H1328" s="27"/>
    </row>
    <row r="1329" spans="1:8" x14ac:dyDescent="0.3">
      <c r="A1329" s="28"/>
      <c r="H1329" s="27"/>
    </row>
    <row r="1330" spans="1:8" x14ac:dyDescent="0.3">
      <c r="A1330" s="28"/>
      <c r="H1330" s="27"/>
    </row>
    <row r="1331" spans="1:8" x14ac:dyDescent="0.3">
      <c r="A1331" s="28"/>
      <c r="H1331" s="27"/>
    </row>
    <row r="1332" spans="1:8" x14ac:dyDescent="0.3">
      <c r="A1332" s="28"/>
      <c r="H1332" s="27"/>
    </row>
    <row r="1333" spans="1:8" x14ac:dyDescent="0.3">
      <c r="A1333" s="28"/>
      <c r="H1333" s="27"/>
    </row>
    <row r="1334" spans="1:8" x14ac:dyDescent="0.3">
      <c r="A1334" s="28"/>
      <c r="H1334" s="27"/>
    </row>
    <row r="1335" spans="1:8" x14ac:dyDescent="0.3">
      <c r="A1335" s="28"/>
      <c r="H1335" s="27"/>
    </row>
    <row r="1336" spans="1:8" x14ac:dyDescent="0.3">
      <c r="A1336" s="28"/>
      <c r="H1336" s="27"/>
    </row>
    <row r="1337" spans="1:8" x14ac:dyDescent="0.3">
      <c r="A1337" s="28"/>
      <c r="H1337" s="27"/>
    </row>
    <row r="1338" spans="1:8" x14ac:dyDescent="0.3">
      <c r="A1338" s="28"/>
      <c r="H1338" s="27"/>
    </row>
    <row r="1339" spans="1:8" x14ac:dyDescent="0.3">
      <c r="A1339" s="28"/>
      <c r="H1339" s="27"/>
    </row>
    <row r="1340" spans="1:8" x14ac:dyDescent="0.3">
      <c r="A1340" s="28"/>
      <c r="H1340" s="27"/>
    </row>
    <row r="1341" spans="1:8" x14ac:dyDescent="0.3">
      <c r="A1341" s="28"/>
      <c r="H1341" s="27"/>
    </row>
    <row r="1342" spans="1:8" x14ac:dyDescent="0.3">
      <c r="A1342" s="28"/>
      <c r="H1342" s="27"/>
    </row>
    <row r="1343" spans="1:8" x14ac:dyDescent="0.3">
      <c r="A1343" s="28"/>
      <c r="H1343" s="27"/>
    </row>
    <row r="1344" spans="1:8" x14ac:dyDescent="0.3">
      <c r="A1344" s="28"/>
      <c r="H1344" s="27"/>
    </row>
    <row r="1345" spans="1:8" x14ac:dyDescent="0.3">
      <c r="A1345" s="28"/>
      <c r="H1345" s="27"/>
    </row>
    <row r="1346" spans="1:8" x14ac:dyDescent="0.3">
      <c r="A1346" s="28"/>
      <c r="H1346" s="27"/>
    </row>
    <row r="1347" spans="1:8" x14ac:dyDescent="0.3">
      <c r="A1347" s="28"/>
      <c r="H1347" s="27"/>
    </row>
    <row r="1348" spans="1:8" x14ac:dyDescent="0.3">
      <c r="A1348" s="28"/>
      <c r="H1348" s="27"/>
    </row>
    <row r="1349" spans="1:8" x14ac:dyDescent="0.3">
      <c r="A1349" s="28"/>
      <c r="H1349" s="27"/>
    </row>
    <row r="1350" spans="1:8" x14ac:dyDescent="0.3">
      <c r="A1350" s="28"/>
      <c r="H1350" s="27"/>
    </row>
    <row r="1351" spans="1:8" x14ac:dyDescent="0.3">
      <c r="A1351" s="28"/>
      <c r="H1351" s="27"/>
    </row>
    <row r="1352" spans="1:8" x14ac:dyDescent="0.3">
      <c r="A1352" s="28"/>
      <c r="H1352" s="27"/>
    </row>
    <row r="1353" spans="1:8" x14ac:dyDescent="0.3">
      <c r="A1353" s="28"/>
      <c r="H1353" s="27"/>
    </row>
    <row r="1354" spans="1:8" x14ac:dyDescent="0.3">
      <c r="A1354" s="28"/>
      <c r="H1354" s="27"/>
    </row>
    <row r="1355" spans="1:8" x14ac:dyDescent="0.3">
      <c r="A1355" s="28"/>
      <c r="H1355" s="27"/>
    </row>
    <row r="1356" spans="1:8" x14ac:dyDescent="0.3">
      <c r="A1356" s="28"/>
      <c r="H1356" s="27"/>
    </row>
    <row r="1357" spans="1:8" x14ac:dyDescent="0.3">
      <c r="A1357" s="28"/>
      <c r="H1357" s="27"/>
    </row>
    <row r="1358" spans="1:8" x14ac:dyDescent="0.3">
      <c r="A1358" s="28"/>
      <c r="H1358" s="27"/>
    </row>
    <row r="1359" spans="1:8" x14ac:dyDescent="0.3">
      <c r="A1359" s="28"/>
      <c r="H1359" s="27"/>
    </row>
    <row r="1360" spans="1:8" x14ac:dyDescent="0.3">
      <c r="A1360" s="28"/>
      <c r="H1360" s="27"/>
    </row>
    <row r="1361" spans="1:8" x14ac:dyDescent="0.3">
      <c r="A1361" s="28"/>
      <c r="H1361" s="27"/>
    </row>
    <row r="1362" spans="1:8" x14ac:dyDescent="0.3">
      <c r="A1362" s="28"/>
      <c r="H1362" s="27"/>
    </row>
    <row r="1363" spans="1:8" x14ac:dyDescent="0.3">
      <c r="A1363" s="28"/>
      <c r="H1363" s="27"/>
    </row>
    <row r="1364" spans="1:8" x14ac:dyDescent="0.3">
      <c r="A1364" s="28"/>
      <c r="H1364" s="27"/>
    </row>
    <row r="1365" spans="1:8" x14ac:dyDescent="0.3">
      <c r="A1365" s="28"/>
      <c r="H1365" s="27"/>
    </row>
    <row r="1366" spans="1:8" x14ac:dyDescent="0.3">
      <c r="A1366" s="28"/>
      <c r="H1366" s="27"/>
    </row>
    <row r="1367" spans="1:8" x14ac:dyDescent="0.3">
      <c r="A1367" s="28"/>
      <c r="H1367" s="27"/>
    </row>
    <row r="1368" spans="1:8" x14ac:dyDescent="0.3">
      <c r="A1368" s="28"/>
      <c r="H1368" s="27"/>
    </row>
    <row r="1369" spans="1:8" x14ac:dyDescent="0.3">
      <c r="A1369" s="28"/>
      <c r="H1369" s="27"/>
    </row>
    <row r="1370" spans="1:8" x14ac:dyDescent="0.3">
      <c r="A1370" s="28"/>
      <c r="H1370" s="27"/>
    </row>
    <row r="1371" spans="1:8" x14ac:dyDescent="0.3">
      <c r="A1371" s="28"/>
      <c r="H1371" s="27"/>
    </row>
    <row r="1372" spans="1:8" x14ac:dyDescent="0.3">
      <c r="A1372" s="28"/>
      <c r="H1372" s="27"/>
    </row>
    <row r="1373" spans="1:8" x14ac:dyDescent="0.3">
      <c r="A1373" s="28"/>
      <c r="H1373" s="27"/>
    </row>
    <row r="1374" spans="1:8" x14ac:dyDescent="0.3">
      <c r="A1374" s="28"/>
      <c r="H1374" s="27"/>
    </row>
    <row r="1375" spans="1:8" x14ac:dyDescent="0.3">
      <c r="A1375" s="28"/>
      <c r="H1375" s="27"/>
    </row>
    <row r="1376" spans="1:8" x14ac:dyDescent="0.3">
      <c r="A1376" s="28"/>
      <c r="H1376" s="27"/>
    </row>
    <row r="1377" spans="1:8" x14ac:dyDescent="0.3">
      <c r="A1377" s="28"/>
      <c r="H1377" s="27"/>
    </row>
    <row r="1378" spans="1:8" x14ac:dyDescent="0.3">
      <c r="A1378" s="28"/>
      <c r="H1378" s="27"/>
    </row>
    <row r="1379" spans="1:8" x14ac:dyDescent="0.3">
      <c r="A1379" s="28"/>
      <c r="H1379" s="27"/>
    </row>
    <row r="1380" spans="1:8" x14ac:dyDescent="0.3">
      <c r="A1380" s="28"/>
      <c r="H1380" s="27"/>
    </row>
    <row r="1381" spans="1:8" x14ac:dyDescent="0.3">
      <c r="A1381" s="28"/>
      <c r="H1381" s="27"/>
    </row>
    <row r="1382" spans="1:8" x14ac:dyDescent="0.3">
      <c r="A1382" s="28"/>
      <c r="H1382" s="27"/>
    </row>
    <row r="1383" spans="1:8" x14ac:dyDescent="0.3">
      <c r="A1383" s="28"/>
      <c r="H1383" s="27"/>
    </row>
    <row r="1384" spans="1:8" x14ac:dyDescent="0.3">
      <c r="A1384" s="28"/>
      <c r="H1384" s="27"/>
    </row>
    <row r="1385" spans="1:8" x14ac:dyDescent="0.3">
      <c r="A1385" s="28"/>
      <c r="H1385" s="27"/>
    </row>
    <row r="1386" spans="1:8" x14ac:dyDescent="0.3">
      <c r="A1386" s="28"/>
      <c r="H1386" s="27"/>
    </row>
    <row r="1387" spans="1:8" x14ac:dyDescent="0.3">
      <c r="A1387" s="28"/>
      <c r="H1387" s="27"/>
    </row>
    <row r="1388" spans="1:8" x14ac:dyDescent="0.3">
      <c r="A1388" s="28"/>
      <c r="H1388" s="27"/>
    </row>
    <row r="1389" spans="1:8" x14ac:dyDescent="0.3">
      <c r="A1389" s="28"/>
      <c r="H1389" s="27"/>
    </row>
    <row r="1390" spans="1:8" x14ac:dyDescent="0.3">
      <c r="A1390" s="28"/>
      <c r="H1390" s="27"/>
    </row>
    <row r="1391" spans="1:8" x14ac:dyDescent="0.3">
      <c r="A1391" s="28"/>
      <c r="H1391" s="27"/>
    </row>
    <row r="1392" spans="1:8" x14ac:dyDescent="0.3">
      <c r="A1392" s="28"/>
      <c r="H1392" s="27"/>
    </row>
    <row r="1393" spans="1:8" x14ac:dyDescent="0.3">
      <c r="A1393" s="28"/>
      <c r="H1393" s="27"/>
    </row>
    <row r="1394" spans="1:8" x14ac:dyDescent="0.3">
      <c r="A1394" s="28"/>
      <c r="H1394" s="27"/>
    </row>
    <row r="1395" spans="1:8" x14ac:dyDescent="0.3">
      <c r="A1395" s="28"/>
      <c r="H1395" s="27"/>
    </row>
    <row r="1396" spans="1:8" x14ac:dyDescent="0.3">
      <c r="A1396" s="28"/>
      <c r="H1396" s="27"/>
    </row>
    <row r="1397" spans="1:8" x14ac:dyDescent="0.3">
      <c r="A1397" s="28"/>
      <c r="H1397" s="27"/>
    </row>
    <row r="1398" spans="1:8" x14ac:dyDescent="0.3">
      <c r="A1398" s="28"/>
      <c r="H1398" s="27"/>
    </row>
    <row r="1399" spans="1:8" x14ac:dyDescent="0.3">
      <c r="A1399" s="28"/>
      <c r="H1399" s="27"/>
    </row>
    <row r="1400" spans="1:8" x14ac:dyDescent="0.3">
      <c r="A1400" s="28"/>
      <c r="H1400" s="27"/>
    </row>
    <row r="1401" spans="1:8" x14ac:dyDescent="0.3">
      <c r="A1401" s="28"/>
      <c r="H1401" s="27"/>
    </row>
    <row r="1402" spans="1:8" x14ac:dyDescent="0.3">
      <c r="A1402" s="28"/>
      <c r="H1402" s="27"/>
    </row>
    <row r="1403" spans="1:8" x14ac:dyDescent="0.3">
      <c r="A1403" s="28"/>
      <c r="H1403" s="27"/>
    </row>
    <row r="1404" spans="1:8" x14ac:dyDescent="0.3">
      <c r="A1404" s="28"/>
      <c r="H1404" s="27"/>
    </row>
    <row r="1405" spans="1:8" x14ac:dyDescent="0.3">
      <c r="A1405" s="28"/>
      <c r="H1405" s="27"/>
    </row>
    <row r="1406" spans="1:8" x14ac:dyDescent="0.3">
      <c r="A1406" s="28"/>
      <c r="H1406" s="27"/>
    </row>
    <row r="1407" spans="1:8" x14ac:dyDescent="0.3">
      <c r="A1407" s="28"/>
      <c r="H1407" s="27"/>
    </row>
    <row r="1408" spans="1:8" x14ac:dyDescent="0.3">
      <c r="A1408" s="28"/>
      <c r="H1408" s="27"/>
    </row>
    <row r="1409" spans="1:8" x14ac:dyDescent="0.3">
      <c r="A1409" s="28"/>
      <c r="H1409" s="27"/>
    </row>
    <row r="1410" spans="1:8" x14ac:dyDescent="0.3">
      <c r="A1410" s="28"/>
      <c r="H1410" s="27"/>
    </row>
    <row r="1411" spans="1:8" x14ac:dyDescent="0.3">
      <c r="A1411" s="28"/>
      <c r="H1411" s="27"/>
    </row>
    <row r="1412" spans="1:8" x14ac:dyDescent="0.3">
      <c r="A1412" s="28"/>
      <c r="H1412" s="27"/>
    </row>
    <row r="1413" spans="1:8" x14ac:dyDescent="0.3">
      <c r="A1413" s="28"/>
      <c r="H1413" s="27"/>
    </row>
    <row r="1414" spans="1:8" x14ac:dyDescent="0.3">
      <c r="A1414" s="28"/>
      <c r="H1414" s="27"/>
    </row>
    <row r="1415" spans="1:8" x14ac:dyDescent="0.3">
      <c r="A1415" s="28"/>
      <c r="H1415" s="27"/>
    </row>
    <row r="1416" spans="1:8" x14ac:dyDescent="0.3">
      <c r="A1416" s="28"/>
      <c r="H1416" s="27"/>
    </row>
    <row r="1417" spans="1:8" x14ac:dyDescent="0.3">
      <c r="A1417" s="28"/>
      <c r="H1417" s="27"/>
    </row>
    <row r="1418" spans="1:8" x14ac:dyDescent="0.3">
      <c r="A1418" s="28"/>
      <c r="H1418" s="27"/>
    </row>
    <row r="1419" spans="1:8" x14ac:dyDescent="0.3">
      <c r="A1419" s="28"/>
      <c r="H1419" s="27"/>
    </row>
    <row r="1420" spans="1:8" x14ac:dyDescent="0.3">
      <c r="A1420" s="28"/>
      <c r="H1420" s="27"/>
    </row>
    <row r="1421" spans="1:8" x14ac:dyDescent="0.3">
      <c r="A1421" s="28"/>
      <c r="H1421" s="27"/>
    </row>
    <row r="1422" spans="1:8" x14ac:dyDescent="0.3">
      <c r="A1422" s="28"/>
      <c r="H1422" s="27"/>
    </row>
    <row r="1423" spans="1:8" x14ac:dyDescent="0.3">
      <c r="A1423" s="28"/>
      <c r="H1423" s="27"/>
    </row>
    <row r="1424" spans="1:8" x14ac:dyDescent="0.3">
      <c r="A1424" s="28"/>
      <c r="H1424" s="27"/>
    </row>
    <row r="1425" spans="1:8" x14ac:dyDescent="0.3">
      <c r="A1425" s="28"/>
      <c r="H1425" s="27"/>
    </row>
    <row r="1426" spans="1:8" x14ac:dyDescent="0.3">
      <c r="A1426" s="28"/>
      <c r="H1426" s="27"/>
    </row>
    <row r="1427" spans="1:8" x14ac:dyDescent="0.3">
      <c r="A1427" s="28"/>
      <c r="H1427" s="27"/>
    </row>
    <row r="1428" spans="1:8" x14ac:dyDescent="0.3">
      <c r="A1428" s="28"/>
      <c r="H1428" s="27"/>
    </row>
    <row r="1429" spans="1:8" x14ac:dyDescent="0.3">
      <c r="A1429" s="28"/>
      <c r="H1429" s="27"/>
    </row>
    <row r="1430" spans="1:8" x14ac:dyDescent="0.3">
      <c r="A1430" s="28"/>
      <c r="H1430" s="27"/>
    </row>
    <row r="1431" spans="1:8" x14ac:dyDescent="0.3">
      <c r="A1431" s="28"/>
      <c r="H1431" s="27"/>
    </row>
    <row r="1432" spans="1:8" x14ac:dyDescent="0.3">
      <c r="A1432" s="28"/>
      <c r="H1432" s="27"/>
    </row>
    <row r="1433" spans="1:8" x14ac:dyDescent="0.3">
      <c r="A1433" s="28"/>
      <c r="H1433" s="27"/>
    </row>
    <row r="1434" spans="1:8" x14ac:dyDescent="0.3">
      <c r="A1434" s="28"/>
      <c r="H1434" s="27"/>
    </row>
    <row r="1435" spans="1:8" x14ac:dyDescent="0.3">
      <c r="A1435" s="28"/>
      <c r="H1435" s="27"/>
    </row>
    <row r="1436" spans="1:8" x14ac:dyDescent="0.3">
      <c r="A1436" s="28"/>
      <c r="H1436" s="27"/>
    </row>
    <row r="1437" spans="1:8" x14ac:dyDescent="0.3">
      <c r="A1437" s="28"/>
      <c r="H1437" s="27"/>
    </row>
    <row r="1438" spans="1:8" x14ac:dyDescent="0.3">
      <c r="A1438" s="28"/>
      <c r="H1438" s="27"/>
    </row>
    <row r="1439" spans="1:8" x14ac:dyDescent="0.3">
      <c r="A1439" s="28"/>
      <c r="H1439" s="27"/>
    </row>
    <row r="1440" spans="1:8" x14ac:dyDescent="0.3">
      <c r="A1440" s="28"/>
      <c r="H1440" s="27"/>
    </row>
    <row r="1441" spans="1:8" x14ac:dyDescent="0.3">
      <c r="A1441" s="28"/>
      <c r="H1441" s="27"/>
    </row>
    <row r="1442" spans="1:8" x14ac:dyDescent="0.3">
      <c r="A1442" s="28"/>
      <c r="H1442" s="27"/>
    </row>
    <row r="1443" spans="1:8" x14ac:dyDescent="0.3">
      <c r="A1443" s="28"/>
      <c r="H1443" s="27"/>
    </row>
    <row r="1444" spans="1:8" x14ac:dyDescent="0.3">
      <c r="A1444" s="28"/>
      <c r="H1444" s="27"/>
    </row>
    <row r="1445" spans="1:8" x14ac:dyDescent="0.3">
      <c r="A1445" s="28"/>
      <c r="H1445" s="27"/>
    </row>
    <row r="1446" spans="1:8" x14ac:dyDescent="0.3">
      <c r="A1446" s="28"/>
      <c r="H1446" s="27"/>
    </row>
    <row r="1447" spans="1:8" x14ac:dyDescent="0.3">
      <c r="A1447" s="28"/>
      <c r="H1447" s="27"/>
    </row>
    <row r="1448" spans="1:8" x14ac:dyDescent="0.3">
      <c r="A1448" s="28"/>
      <c r="H1448" s="27"/>
    </row>
    <row r="1449" spans="1:8" x14ac:dyDescent="0.3">
      <c r="A1449" s="28"/>
      <c r="H1449" s="27"/>
    </row>
    <row r="1450" spans="1:8" x14ac:dyDescent="0.3">
      <c r="A1450" s="28"/>
      <c r="H1450" s="27"/>
    </row>
    <row r="1451" spans="1:8" x14ac:dyDescent="0.3">
      <c r="A1451" s="28"/>
      <c r="H1451" s="27"/>
    </row>
    <row r="1452" spans="1:8" x14ac:dyDescent="0.3">
      <c r="A1452" s="28"/>
      <c r="H1452" s="27"/>
    </row>
    <row r="1453" spans="1:8" x14ac:dyDescent="0.3">
      <c r="A1453" s="28"/>
      <c r="H1453" s="27"/>
    </row>
    <row r="1454" spans="1:8" x14ac:dyDescent="0.3">
      <c r="A1454" s="28"/>
      <c r="H1454" s="27"/>
    </row>
    <row r="1455" spans="1:8" x14ac:dyDescent="0.3">
      <c r="A1455" s="28"/>
      <c r="H1455" s="27"/>
    </row>
    <row r="1456" spans="1:8" x14ac:dyDescent="0.3">
      <c r="A1456" s="28"/>
      <c r="H1456" s="27"/>
    </row>
    <row r="1457" spans="1:8" x14ac:dyDescent="0.3">
      <c r="A1457" s="28"/>
      <c r="H1457" s="27"/>
    </row>
    <row r="1458" spans="1:8" x14ac:dyDescent="0.3">
      <c r="A1458" s="28"/>
      <c r="H1458" s="27"/>
    </row>
    <row r="1459" spans="1:8" x14ac:dyDescent="0.3">
      <c r="A1459" s="28"/>
      <c r="H1459" s="27"/>
    </row>
    <row r="1460" spans="1:8" x14ac:dyDescent="0.3">
      <c r="A1460" s="28"/>
      <c r="H1460" s="27"/>
    </row>
    <row r="1461" spans="1:8" x14ac:dyDescent="0.3">
      <c r="A1461" s="28"/>
      <c r="H1461" s="27"/>
    </row>
    <row r="1462" spans="1:8" x14ac:dyDescent="0.3">
      <c r="A1462" s="28"/>
      <c r="H1462" s="27"/>
    </row>
    <row r="1463" spans="1:8" x14ac:dyDescent="0.3">
      <c r="A1463" s="28"/>
      <c r="H1463" s="27"/>
    </row>
    <row r="1464" spans="1:8" x14ac:dyDescent="0.3">
      <c r="A1464" s="28"/>
      <c r="H1464" s="27"/>
    </row>
    <row r="1465" spans="1:8" x14ac:dyDescent="0.3">
      <c r="A1465" s="28"/>
      <c r="H1465" s="27"/>
    </row>
    <row r="1466" spans="1:8" x14ac:dyDescent="0.3">
      <c r="A1466" s="28"/>
      <c r="H1466" s="27"/>
    </row>
    <row r="1467" spans="1:8" x14ac:dyDescent="0.3">
      <c r="A1467" s="28"/>
      <c r="H1467" s="27"/>
    </row>
    <row r="1468" spans="1:8" x14ac:dyDescent="0.3">
      <c r="A1468" s="28"/>
      <c r="H1468" s="27"/>
    </row>
    <row r="1469" spans="1:8" x14ac:dyDescent="0.3">
      <c r="A1469" s="28"/>
      <c r="H1469" s="27"/>
    </row>
    <row r="1470" spans="1:8" x14ac:dyDescent="0.3">
      <c r="A1470" s="28"/>
      <c r="H1470" s="27"/>
    </row>
    <row r="1471" spans="1:8" x14ac:dyDescent="0.3">
      <c r="A1471" s="28"/>
      <c r="H1471" s="27"/>
    </row>
    <row r="1472" spans="1:8" x14ac:dyDescent="0.3">
      <c r="A1472" s="28"/>
      <c r="H1472" s="27"/>
    </row>
    <row r="1473" spans="1:8" x14ac:dyDescent="0.3">
      <c r="A1473" s="28"/>
      <c r="H1473" s="27"/>
    </row>
    <row r="1474" spans="1:8" x14ac:dyDescent="0.3">
      <c r="A1474" s="28"/>
      <c r="H1474" s="27"/>
    </row>
    <row r="1475" spans="1:8" x14ac:dyDescent="0.3">
      <c r="A1475" s="28"/>
      <c r="H1475" s="27"/>
    </row>
    <row r="1476" spans="1:8" x14ac:dyDescent="0.3">
      <c r="A1476" s="28"/>
      <c r="H1476" s="27"/>
    </row>
    <row r="1477" spans="1:8" x14ac:dyDescent="0.3">
      <c r="A1477" s="28"/>
      <c r="H1477" s="27"/>
    </row>
    <row r="1478" spans="1:8" x14ac:dyDescent="0.3">
      <c r="A1478" s="28"/>
      <c r="H1478" s="27"/>
    </row>
    <row r="1479" spans="1:8" x14ac:dyDescent="0.3">
      <c r="A1479" s="28"/>
      <c r="H1479" s="27"/>
    </row>
    <row r="1480" spans="1:8" x14ac:dyDescent="0.3">
      <c r="A1480" s="28"/>
      <c r="H1480" s="27"/>
    </row>
    <row r="1481" spans="1:8" x14ac:dyDescent="0.3">
      <c r="A1481" s="28"/>
      <c r="H1481" s="27"/>
    </row>
    <row r="1482" spans="1:8" x14ac:dyDescent="0.3">
      <c r="A1482" s="28"/>
      <c r="H1482" s="27"/>
    </row>
    <row r="1483" spans="1:8" x14ac:dyDescent="0.3">
      <c r="A1483" s="28"/>
      <c r="H1483" s="27"/>
    </row>
    <row r="1484" spans="1:8" x14ac:dyDescent="0.3">
      <c r="A1484" s="28"/>
      <c r="H1484" s="27"/>
    </row>
    <row r="1485" spans="1:8" x14ac:dyDescent="0.3">
      <c r="A1485" s="28"/>
      <c r="H1485" s="27"/>
    </row>
    <row r="1486" spans="1:8" x14ac:dyDescent="0.3">
      <c r="A1486" s="28"/>
      <c r="H1486" s="27"/>
    </row>
    <row r="1487" spans="1:8" x14ac:dyDescent="0.3">
      <c r="A1487" s="28"/>
      <c r="H1487" s="27"/>
    </row>
    <row r="1488" spans="1:8" x14ac:dyDescent="0.3">
      <c r="A1488" s="28"/>
      <c r="H1488" s="27"/>
    </row>
    <row r="1489" spans="1:8" x14ac:dyDescent="0.3">
      <c r="A1489" s="28"/>
      <c r="H1489" s="27"/>
    </row>
    <row r="1490" spans="1:8" x14ac:dyDescent="0.3">
      <c r="A1490" s="28"/>
      <c r="H1490" s="27"/>
    </row>
    <row r="1491" spans="1:8" x14ac:dyDescent="0.3">
      <c r="A1491" s="28"/>
      <c r="H1491" s="27"/>
    </row>
    <row r="1492" spans="1:8" x14ac:dyDescent="0.3">
      <c r="A1492" s="28"/>
      <c r="H1492" s="27"/>
    </row>
    <row r="1493" spans="1:8" x14ac:dyDescent="0.3">
      <c r="A1493" s="28"/>
      <c r="H1493" s="27"/>
    </row>
    <row r="1494" spans="1:8" x14ac:dyDescent="0.3">
      <c r="A1494" s="28"/>
      <c r="H1494" s="27"/>
    </row>
    <row r="1495" spans="1:8" x14ac:dyDescent="0.3">
      <c r="A1495" s="28"/>
      <c r="H1495" s="27"/>
    </row>
    <row r="1496" spans="1:8" x14ac:dyDescent="0.3">
      <c r="A1496" s="28"/>
      <c r="H1496" s="27"/>
    </row>
    <row r="1497" spans="1:8" x14ac:dyDescent="0.3">
      <c r="A1497" s="28"/>
      <c r="H1497" s="27"/>
    </row>
    <row r="1498" spans="1:8" x14ac:dyDescent="0.3">
      <c r="A1498" s="28"/>
      <c r="H1498" s="27"/>
    </row>
    <row r="1499" spans="1:8" x14ac:dyDescent="0.3">
      <c r="A1499" s="28"/>
      <c r="H1499" s="27"/>
    </row>
    <row r="1500" spans="1:8" x14ac:dyDescent="0.3">
      <c r="A1500" s="28"/>
      <c r="H1500" s="27"/>
    </row>
    <row r="1501" spans="1:8" x14ac:dyDescent="0.3">
      <c r="A1501" s="28"/>
      <c r="H1501" s="27"/>
    </row>
    <row r="1502" spans="1:8" x14ac:dyDescent="0.3">
      <c r="A1502" s="28"/>
      <c r="H1502" s="27"/>
    </row>
    <row r="1503" spans="1:8" x14ac:dyDescent="0.3">
      <c r="A1503" s="28"/>
      <c r="H1503" s="27"/>
    </row>
    <row r="1504" spans="1:8" x14ac:dyDescent="0.3">
      <c r="A1504" s="28"/>
      <c r="H1504" s="27"/>
    </row>
    <row r="1505" spans="1:8" x14ac:dyDescent="0.3">
      <c r="A1505" s="28"/>
      <c r="H1505" s="27"/>
    </row>
    <row r="1506" spans="1:8" x14ac:dyDescent="0.3">
      <c r="A1506" s="28"/>
      <c r="H1506" s="27"/>
    </row>
    <row r="1507" spans="1:8" x14ac:dyDescent="0.3">
      <c r="A1507" s="28"/>
      <c r="H1507" s="27"/>
    </row>
    <row r="1508" spans="1:8" x14ac:dyDescent="0.3">
      <c r="A1508" s="28"/>
      <c r="H1508" s="27"/>
    </row>
    <row r="1509" spans="1:8" x14ac:dyDescent="0.3">
      <c r="A1509" s="28"/>
      <c r="H1509" s="27"/>
    </row>
    <row r="1510" spans="1:8" x14ac:dyDescent="0.3">
      <c r="A1510" s="28"/>
      <c r="H1510" s="27"/>
    </row>
    <row r="1511" spans="1:8" x14ac:dyDescent="0.3">
      <c r="A1511" s="28"/>
      <c r="H1511" s="27"/>
    </row>
    <row r="1512" spans="1:8" x14ac:dyDescent="0.3">
      <c r="A1512" s="28"/>
      <c r="H1512" s="27"/>
    </row>
    <row r="1513" spans="1:8" x14ac:dyDescent="0.3">
      <c r="A1513" s="28"/>
      <c r="H1513" s="27"/>
    </row>
    <row r="1514" spans="1:8" x14ac:dyDescent="0.3">
      <c r="A1514" s="28"/>
      <c r="H1514" s="27"/>
    </row>
    <row r="1515" spans="1:8" x14ac:dyDescent="0.3">
      <c r="A1515" s="28"/>
      <c r="H1515" s="27"/>
    </row>
    <row r="1516" spans="1:8" x14ac:dyDescent="0.3">
      <c r="A1516" s="28"/>
      <c r="H1516" s="27"/>
    </row>
    <row r="1517" spans="1:8" x14ac:dyDescent="0.3">
      <c r="A1517" s="28"/>
      <c r="H1517" s="27"/>
    </row>
    <row r="1518" spans="1:8" x14ac:dyDescent="0.3">
      <c r="A1518" s="28"/>
      <c r="H1518" s="27"/>
    </row>
    <row r="1519" spans="1:8" x14ac:dyDescent="0.3">
      <c r="A1519" s="28"/>
      <c r="H1519" s="27"/>
    </row>
    <row r="1520" spans="1:8" x14ac:dyDescent="0.3">
      <c r="A1520" s="28"/>
      <c r="H1520" s="27"/>
    </row>
    <row r="1521" spans="1:8" x14ac:dyDescent="0.3">
      <c r="A1521" s="28"/>
      <c r="H1521" s="27"/>
    </row>
    <row r="1522" spans="1:8" x14ac:dyDescent="0.3">
      <c r="A1522" s="28"/>
      <c r="H1522" s="27"/>
    </row>
    <row r="1523" spans="1:8" x14ac:dyDescent="0.3">
      <c r="A1523" s="28"/>
      <c r="H1523" s="27"/>
    </row>
    <row r="1524" spans="1:8" x14ac:dyDescent="0.3">
      <c r="A1524" s="28"/>
      <c r="H1524" s="27"/>
    </row>
    <row r="1525" spans="1:8" x14ac:dyDescent="0.3">
      <c r="A1525" s="28"/>
      <c r="H1525" s="27"/>
    </row>
    <row r="1526" spans="1:8" x14ac:dyDescent="0.3">
      <c r="A1526" s="28"/>
      <c r="H1526" s="27"/>
    </row>
    <row r="1527" spans="1:8" x14ac:dyDescent="0.3">
      <c r="A1527" s="28"/>
      <c r="H1527" s="27"/>
    </row>
    <row r="1528" spans="1:8" x14ac:dyDescent="0.3">
      <c r="A1528" s="28"/>
      <c r="H1528" s="27"/>
    </row>
    <row r="1529" spans="1:8" x14ac:dyDescent="0.3">
      <c r="A1529" s="28"/>
      <c r="H1529" s="27"/>
    </row>
    <row r="1530" spans="1:8" x14ac:dyDescent="0.3">
      <c r="A1530" s="28"/>
      <c r="H1530" s="27"/>
    </row>
    <row r="1531" spans="1:8" x14ac:dyDescent="0.3">
      <c r="A1531" s="28"/>
      <c r="H1531" s="27"/>
    </row>
    <row r="1532" spans="1:8" x14ac:dyDescent="0.3">
      <c r="A1532" s="28"/>
      <c r="H1532" s="27"/>
    </row>
    <row r="1533" spans="1:8" x14ac:dyDescent="0.3">
      <c r="A1533" s="28"/>
      <c r="H1533" s="27"/>
    </row>
    <row r="1534" spans="1:8" x14ac:dyDescent="0.3">
      <c r="A1534" s="28"/>
      <c r="H1534" s="27"/>
    </row>
    <row r="1535" spans="1:8" x14ac:dyDescent="0.3">
      <c r="A1535" s="28"/>
      <c r="H1535" s="27"/>
    </row>
    <row r="1536" spans="1:8" x14ac:dyDescent="0.3">
      <c r="A1536" s="28"/>
      <c r="H1536" s="27"/>
    </row>
    <row r="1537" spans="1:8" x14ac:dyDescent="0.3">
      <c r="A1537" s="28"/>
      <c r="H1537" s="27"/>
    </row>
    <row r="1538" spans="1:8" x14ac:dyDescent="0.3">
      <c r="A1538" s="28"/>
      <c r="H1538" s="27"/>
    </row>
    <row r="1539" spans="1:8" x14ac:dyDescent="0.3">
      <c r="A1539" s="28"/>
      <c r="H1539" s="27"/>
    </row>
    <row r="1540" spans="1:8" x14ac:dyDescent="0.3">
      <c r="A1540" s="28"/>
      <c r="H1540" s="27"/>
    </row>
    <row r="1541" spans="1:8" x14ac:dyDescent="0.3">
      <c r="A1541" s="28"/>
      <c r="H1541" s="27"/>
    </row>
    <row r="1542" spans="1:8" x14ac:dyDescent="0.3">
      <c r="A1542" s="28"/>
      <c r="H1542" s="27"/>
    </row>
    <row r="1543" spans="1:8" x14ac:dyDescent="0.3">
      <c r="A1543" s="28"/>
      <c r="H1543" s="27"/>
    </row>
    <row r="1544" spans="1:8" x14ac:dyDescent="0.3">
      <c r="A1544" s="28"/>
      <c r="H1544" s="27"/>
    </row>
    <row r="1545" spans="1:8" x14ac:dyDescent="0.3">
      <c r="A1545" s="28"/>
      <c r="H1545" s="27"/>
    </row>
    <row r="1546" spans="1:8" x14ac:dyDescent="0.3">
      <c r="A1546" s="28"/>
      <c r="H1546" s="27"/>
    </row>
    <row r="1547" spans="1:8" x14ac:dyDescent="0.3">
      <c r="A1547" s="28"/>
      <c r="H1547" s="27"/>
    </row>
    <row r="1548" spans="1:8" x14ac:dyDescent="0.3">
      <c r="A1548" s="28"/>
      <c r="H1548" s="27"/>
    </row>
    <row r="1549" spans="1:8" x14ac:dyDescent="0.3">
      <c r="A1549" s="28"/>
      <c r="H1549" s="27"/>
    </row>
    <row r="1550" spans="1:8" x14ac:dyDescent="0.3">
      <c r="A1550" s="28"/>
      <c r="H1550" s="27"/>
    </row>
    <row r="1551" spans="1:8" x14ac:dyDescent="0.3">
      <c r="A1551" s="28"/>
      <c r="H1551" s="27"/>
    </row>
    <row r="1552" spans="1:8" x14ac:dyDescent="0.3">
      <c r="A1552" s="28"/>
      <c r="H1552" s="27"/>
    </row>
    <row r="1553" spans="1:8" x14ac:dyDescent="0.3">
      <c r="A1553" s="28"/>
      <c r="H1553" s="27"/>
    </row>
    <row r="1554" spans="1:8" x14ac:dyDescent="0.3">
      <c r="A1554" s="28"/>
      <c r="H1554" s="27"/>
    </row>
    <row r="1555" spans="1:8" x14ac:dyDescent="0.3">
      <c r="A1555" s="28"/>
      <c r="H1555" s="27"/>
    </row>
    <row r="1556" spans="1:8" x14ac:dyDescent="0.3">
      <c r="A1556" s="28"/>
      <c r="H1556" s="27"/>
    </row>
    <row r="1557" spans="1:8" x14ac:dyDescent="0.3">
      <c r="A1557" s="28"/>
      <c r="H1557" s="27"/>
    </row>
    <row r="1558" spans="1:8" x14ac:dyDescent="0.3">
      <c r="A1558" s="28"/>
      <c r="H1558" s="27"/>
    </row>
    <row r="1559" spans="1:8" x14ac:dyDescent="0.3">
      <c r="A1559" s="28"/>
      <c r="H1559" s="27"/>
    </row>
    <row r="1560" spans="1:8" x14ac:dyDescent="0.3">
      <c r="A1560" s="28"/>
      <c r="H1560" s="27"/>
    </row>
    <row r="1561" spans="1:8" x14ac:dyDescent="0.3">
      <c r="A1561" s="28"/>
      <c r="H1561" s="27"/>
    </row>
    <row r="1562" spans="1:8" x14ac:dyDescent="0.3">
      <c r="A1562" s="28"/>
      <c r="H1562" s="27"/>
    </row>
    <row r="1563" spans="1:8" x14ac:dyDescent="0.3">
      <c r="A1563" s="28"/>
      <c r="H1563" s="27"/>
    </row>
    <row r="1564" spans="1:8" x14ac:dyDescent="0.3">
      <c r="A1564" s="28"/>
      <c r="H1564" s="27"/>
    </row>
    <row r="1565" spans="1:8" x14ac:dyDescent="0.3">
      <c r="A1565" s="28"/>
      <c r="H1565" s="27"/>
    </row>
    <row r="1566" spans="1:8" x14ac:dyDescent="0.3">
      <c r="A1566" s="28"/>
      <c r="H1566" s="27"/>
    </row>
    <row r="1567" spans="1:8" x14ac:dyDescent="0.3">
      <c r="A1567" s="28"/>
      <c r="H1567" s="27"/>
    </row>
    <row r="1568" spans="1:8" x14ac:dyDescent="0.3">
      <c r="A1568" s="28"/>
      <c r="H1568" s="27"/>
    </row>
    <row r="1569" spans="1:8" x14ac:dyDescent="0.3">
      <c r="A1569" s="28"/>
      <c r="H1569" s="27"/>
    </row>
    <row r="1570" spans="1:8" x14ac:dyDescent="0.3">
      <c r="A1570" s="28"/>
      <c r="H1570" s="27"/>
    </row>
    <row r="1571" spans="1:8" x14ac:dyDescent="0.3">
      <c r="A1571" s="28"/>
      <c r="H1571" s="27"/>
    </row>
    <row r="1572" spans="1:8" x14ac:dyDescent="0.3">
      <c r="A1572" s="28"/>
      <c r="H1572" s="27"/>
    </row>
    <row r="1573" spans="1:8" x14ac:dyDescent="0.3">
      <c r="A1573" s="28"/>
      <c r="H1573" s="27"/>
    </row>
    <row r="1574" spans="1:8" x14ac:dyDescent="0.3">
      <c r="A1574" s="28"/>
      <c r="H1574" s="27"/>
    </row>
    <row r="1575" spans="1:8" x14ac:dyDescent="0.3">
      <c r="A1575" s="28"/>
      <c r="H1575" s="27"/>
    </row>
    <row r="1576" spans="1:8" x14ac:dyDescent="0.3">
      <c r="A1576" s="28"/>
      <c r="H1576" s="27"/>
    </row>
    <row r="1577" spans="1:8" x14ac:dyDescent="0.3">
      <c r="A1577" s="28"/>
      <c r="H1577" s="27"/>
    </row>
    <row r="1578" spans="1:8" x14ac:dyDescent="0.3">
      <c r="A1578" s="28"/>
      <c r="H1578" s="27"/>
    </row>
    <row r="1579" spans="1:8" x14ac:dyDescent="0.3">
      <c r="A1579" s="28"/>
      <c r="H1579" s="27"/>
    </row>
    <row r="1580" spans="1:8" x14ac:dyDescent="0.3">
      <c r="A1580" s="28"/>
      <c r="H1580" s="27"/>
    </row>
    <row r="1581" spans="1:8" x14ac:dyDescent="0.3">
      <c r="A1581" s="28"/>
      <c r="H1581" s="27"/>
    </row>
    <row r="1582" spans="1:8" x14ac:dyDescent="0.3">
      <c r="A1582" s="28"/>
      <c r="H1582" s="27"/>
    </row>
    <row r="1583" spans="1:8" x14ac:dyDescent="0.3">
      <c r="A1583" s="28"/>
      <c r="H1583" s="27"/>
    </row>
    <row r="1584" spans="1:8" x14ac:dyDescent="0.3">
      <c r="A1584" s="28"/>
      <c r="H1584" s="27"/>
    </row>
    <row r="1585" spans="1:8" x14ac:dyDescent="0.3">
      <c r="A1585" s="28"/>
      <c r="H1585" s="27"/>
    </row>
    <row r="1586" spans="1:8" x14ac:dyDescent="0.3">
      <c r="A1586" s="28"/>
      <c r="H1586" s="27"/>
    </row>
    <row r="1587" spans="1:8" x14ac:dyDescent="0.3">
      <c r="A1587" s="28"/>
      <c r="H1587" s="27"/>
    </row>
    <row r="1588" spans="1:8" x14ac:dyDescent="0.3">
      <c r="A1588" s="28"/>
      <c r="H1588" s="27"/>
    </row>
    <row r="1589" spans="1:8" x14ac:dyDescent="0.3">
      <c r="A1589" s="28"/>
      <c r="H1589" s="27"/>
    </row>
    <row r="1590" spans="1:8" x14ac:dyDescent="0.3">
      <c r="A1590" s="28"/>
      <c r="H1590" s="27"/>
    </row>
    <row r="1591" spans="1:8" x14ac:dyDescent="0.3">
      <c r="A1591" s="28"/>
      <c r="H1591" s="27"/>
    </row>
    <row r="1592" spans="1:8" x14ac:dyDescent="0.3">
      <c r="A1592" s="28"/>
      <c r="H1592" s="27"/>
    </row>
    <row r="1593" spans="1:8" x14ac:dyDescent="0.3">
      <c r="A1593" s="28"/>
      <c r="H1593" s="27"/>
    </row>
    <row r="1594" spans="1:8" x14ac:dyDescent="0.3">
      <c r="A1594" s="28"/>
      <c r="H1594" s="27"/>
    </row>
    <row r="1595" spans="1:8" x14ac:dyDescent="0.3">
      <c r="A1595" s="28"/>
      <c r="H1595" s="27"/>
    </row>
    <row r="1596" spans="1:8" x14ac:dyDescent="0.3">
      <c r="A1596" s="28"/>
      <c r="H1596" s="27"/>
    </row>
    <row r="1597" spans="1:8" x14ac:dyDescent="0.3">
      <c r="A1597" s="28"/>
      <c r="H1597" s="27"/>
    </row>
    <row r="1598" spans="1:8" x14ac:dyDescent="0.3">
      <c r="A1598" s="28"/>
      <c r="H1598" s="27"/>
    </row>
    <row r="1599" spans="1:8" x14ac:dyDescent="0.3">
      <c r="A1599" s="28"/>
      <c r="H1599" s="27"/>
    </row>
    <row r="1600" spans="1:8" x14ac:dyDescent="0.3">
      <c r="A1600" s="28"/>
      <c r="H1600" s="27"/>
    </row>
    <row r="1601" spans="1:8" x14ac:dyDescent="0.3">
      <c r="A1601" s="28"/>
      <c r="H1601" s="27"/>
    </row>
    <row r="1602" spans="1:8" x14ac:dyDescent="0.3">
      <c r="A1602" s="28"/>
      <c r="H1602" s="27"/>
    </row>
    <row r="1603" spans="1:8" x14ac:dyDescent="0.3">
      <c r="A1603" s="28"/>
      <c r="H1603" s="27"/>
    </row>
    <row r="1604" spans="1:8" x14ac:dyDescent="0.3">
      <c r="A1604" s="28"/>
      <c r="H1604" s="27"/>
    </row>
    <row r="1605" spans="1:8" x14ac:dyDescent="0.3">
      <c r="A1605" s="28"/>
      <c r="H1605" s="27"/>
    </row>
    <row r="1606" spans="1:8" x14ac:dyDescent="0.3">
      <c r="A1606" s="28"/>
      <c r="H1606" s="27"/>
    </row>
    <row r="1607" spans="1:8" x14ac:dyDescent="0.3">
      <c r="A1607" s="28"/>
      <c r="H1607" s="27"/>
    </row>
    <row r="1608" spans="1:8" x14ac:dyDescent="0.3">
      <c r="A1608" s="28"/>
      <c r="H1608" s="27"/>
    </row>
    <row r="1609" spans="1:8" x14ac:dyDescent="0.3">
      <c r="A1609" s="28"/>
      <c r="H1609" s="27"/>
    </row>
    <row r="1610" spans="1:8" x14ac:dyDescent="0.3">
      <c r="A1610" s="28"/>
      <c r="H1610" s="27"/>
    </row>
    <row r="1611" spans="1:8" x14ac:dyDescent="0.3">
      <c r="A1611" s="28"/>
      <c r="H1611" s="27"/>
    </row>
    <row r="1612" spans="1:8" x14ac:dyDescent="0.3">
      <c r="A1612" s="28"/>
      <c r="H1612" s="27"/>
    </row>
    <row r="1613" spans="1:8" x14ac:dyDescent="0.3">
      <c r="A1613" s="28"/>
      <c r="H1613" s="27"/>
    </row>
    <row r="1614" spans="1:8" x14ac:dyDescent="0.3">
      <c r="A1614" s="28"/>
      <c r="H1614" s="27"/>
    </row>
    <row r="1615" spans="1:8" x14ac:dyDescent="0.3">
      <c r="A1615" s="28"/>
      <c r="H1615" s="27"/>
    </row>
    <row r="1616" spans="1:8" x14ac:dyDescent="0.3">
      <c r="A1616" s="28"/>
      <c r="H1616" s="27"/>
    </row>
    <row r="1617" spans="1:8" x14ac:dyDescent="0.3">
      <c r="A1617" s="28"/>
      <c r="H1617" s="27"/>
    </row>
    <row r="1618" spans="1:8" x14ac:dyDescent="0.3">
      <c r="A1618" s="28"/>
      <c r="H1618" s="27"/>
    </row>
    <row r="1619" spans="1:8" x14ac:dyDescent="0.3">
      <c r="A1619" s="28"/>
      <c r="H1619" s="27"/>
    </row>
    <row r="1620" spans="1:8" x14ac:dyDescent="0.3">
      <c r="A1620" s="28"/>
      <c r="H1620" s="27"/>
    </row>
    <row r="1621" spans="1:8" x14ac:dyDescent="0.3">
      <c r="A1621" s="28"/>
      <c r="H1621" s="27"/>
    </row>
    <row r="1622" spans="1:8" x14ac:dyDescent="0.3">
      <c r="A1622" s="28"/>
      <c r="H1622" s="27"/>
    </row>
    <row r="1623" spans="1:8" x14ac:dyDescent="0.3">
      <c r="A1623" s="28"/>
      <c r="H1623" s="27"/>
    </row>
    <row r="1624" spans="1:8" x14ac:dyDescent="0.3">
      <c r="A1624" s="28"/>
      <c r="H1624" s="27"/>
    </row>
    <row r="1625" spans="1:8" x14ac:dyDescent="0.3">
      <c r="A1625" s="28"/>
      <c r="H1625" s="27"/>
    </row>
    <row r="1626" spans="1:8" x14ac:dyDescent="0.3">
      <c r="A1626" s="28"/>
      <c r="H1626" s="27"/>
    </row>
    <row r="1627" spans="1:8" x14ac:dyDescent="0.3">
      <c r="A1627" s="28"/>
      <c r="H1627" s="27"/>
    </row>
    <row r="1628" spans="1:8" x14ac:dyDescent="0.3">
      <c r="A1628" s="28"/>
      <c r="H1628" s="27"/>
    </row>
    <row r="1629" spans="1:8" x14ac:dyDescent="0.3">
      <c r="A1629" s="28"/>
      <c r="H1629" s="27"/>
    </row>
    <row r="1630" spans="1:8" x14ac:dyDescent="0.3">
      <c r="A1630" s="28"/>
      <c r="H1630" s="27"/>
    </row>
    <row r="1631" spans="1:8" x14ac:dyDescent="0.3">
      <c r="A1631" s="28"/>
      <c r="H1631" s="27"/>
    </row>
    <row r="1632" spans="1:8" x14ac:dyDescent="0.3">
      <c r="A1632" s="28"/>
      <c r="H1632" s="27"/>
    </row>
    <row r="1633" spans="1:8" x14ac:dyDescent="0.3">
      <c r="A1633" s="28"/>
      <c r="H1633" s="27"/>
    </row>
    <row r="1634" spans="1:8" x14ac:dyDescent="0.3">
      <c r="A1634" s="28"/>
      <c r="H1634" s="27"/>
    </row>
    <row r="1635" spans="1:8" x14ac:dyDescent="0.3">
      <c r="A1635" s="28"/>
      <c r="H1635" s="27"/>
    </row>
    <row r="1636" spans="1:8" x14ac:dyDescent="0.3">
      <c r="A1636" s="28"/>
      <c r="H1636" s="27"/>
    </row>
    <row r="1637" spans="1:8" x14ac:dyDescent="0.3">
      <c r="A1637" s="28"/>
      <c r="H1637" s="27"/>
    </row>
    <row r="1638" spans="1:8" x14ac:dyDescent="0.3">
      <c r="A1638" s="28"/>
      <c r="H1638" s="27"/>
    </row>
    <row r="1639" spans="1:8" x14ac:dyDescent="0.3">
      <c r="A1639" s="28"/>
      <c r="H1639" s="27"/>
    </row>
    <row r="1640" spans="1:8" x14ac:dyDescent="0.3">
      <c r="A1640" s="28"/>
      <c r="H1640" s="27"/>
    </row>
    <row r="1641" spans="1:8" x14ac:dyDescent="0.3">
      <c r="A1641" s="28"/>
      <c r="H1641" s="27"/>
    </row>
    <row r="1642" spans="1:8" x14ac:dyDescent="0.3">
      <c r="A1642" s="28"/>
      <c r="H1642" s="27"/>
    </row>
    <row r="1643" spans="1:8" x14ac:dyDescent="0.3">
      <c r="A1643" s="28"/>
      <c r="H1643" s="27"/>
    </row>
    <row r="1644" spans="1:8" x14ac:dyDescent="0.3">
      <c r="A1644" s="28"/>
      <c r="H1644" s="27"/>
    </row>
    <row r="1645" spans="1:8" x14ac:dyDescent="0.3">
      <c r="A1645" s="28"/>
      <c r="H1645" s="27"/>
    </row>
    <row r="1646" spans="1:8" x14ac:dyDescent="0.3">
      <c r="A1646" s="28"/>
      <c r="H1646" s="27"/>
    </row>
    <row r="1647" spans="1:8" x14ac:dyDescent="0.3">
      <c r="A1647" s="28"/>
      <c r="H1647" s="27"/>
    </row>
    <row r="1648" spans="1:8" x14ac:dyDescent="0.3">
      <c r="A1648" s="28"/>
      <c r="H1648" s="27"/>
    </row>
    <row r="1649" spans="1:8" x14ac:dyDescent="0.3">
      <c r="A1649" s="28"/>
      <c r="H1649" s="27"/>
    </row>
    <row r="1650" spans="1:8" x14ac:dyDescent="0.3">
      <c r="A1650" s="28"/>
      <c r="H1650" s="27"/>
    </row>
    <row r="1651" spans="1:8" x14ac:dyDescent="0.3">
      <c r="A1651" s="28"/>
      <c r="H1651" s="27"/>
    </row>
    <row r="1652" spans="1:8" x14ac:dyDescent="0.3">
      <c r="A1652" s="28"/>
      <c r="H1652" s="27"/>
    </row>
    <row r="1653" spans="1:8" x14ac:dyDescent="0.3">
      <c r="A1653" s="28"/>
      <c r="H1653" s="27"/>
    </row>
    <row r="1654" spans="1:8" x14ac:dyDescent="0.3">
      <c r="A1654" s="28"/>
      <c r="H1654" s="27"/>
    </row>
    <row r="1655" spans="1:8" x14ac:dyDescent="0.3">
      <c r="A1655" s="28"/>
      <c r="H1655" s="27"/>
    </row>
    <row r="1656" spans="1:8" x14ac:dyDescent="0.3">
      <c r="A1656" s="28"/>
      <c r="H1656" s="27"/>
    </row>
    <row r="1657" spans="1:8" x14ac:dyDescent="0.3">
      <c r="A1657" s="28"/>
      <c r="H1657" s="27"/>
    </row>
    <row r="1658" spans="1:8" x14ac:dyDescent="0.3">
      <c r="A1658" s="28"/>
      <c r="H1658" s="27"/>
    </row>
    <row r="1659" spans="1:8" x14ac:dyDescent="0.3">
      <c r="A1659" s="28"/>
      <c r="H1659" s="27"/>
    </row>
    <row r="1660" spans="1:8" x14ac:dyDescent="0.3">
      <c r="A1660" s="28"/>
      <c r="H1660" s="27"/>
    </row>
    <row r="1661" spans="1:8" x14ac:dyDescent="0.3">
      <c r="A1661" s="28"/>
      <c r="H1661" s="27"/>
    </row>
    <row r="1662" spans="1:8" x14ac:dyDescent="0.3">
      <c r="A1662" s="28"/>
      <c r="H1662" s="27"/>
    </row>
    <row r="1663" spans="1:8" x14ac:dyDescent="0.3">
      <c r="A1663" s="28"/>
      <c r="H1663" s="27"/>
    </row>
    <row r="1664" spans="1:8" x14ac:dyDescent="0.3">
      <c r="A1664" s="28"/>
      <c r="H1664" s="27"/>
    </row>
    <row r="1665" spans="1:8" x14ac:dyDescent="0.3">
      <c r="A1665" s="28"/>
      <c r="H1665" s="27"/>
    </row>
    <row r="1666" spans="1:8" x14ac:dyDescent="0.3">
      <c r="A1666" s="28"/>
      <c r="H1666" s="27"/>
    </row>
    <row r="1667" spans="1:8" x14ac:dyDescent="0.3">
      <c r="A1667" s="28"/>
      <c r="H1667" s="27"/>
    </row>
    <row r="1668" spans="1:8" x14ac:dyDescent="0.3">
      <c r="A1668" s="28"/>
      <c r="H1668" s="27"/>
    </row>
    <row r="1669" spans="1:8" x14ac:dyDescent="0.3">
      <c r="A1669" s="28"/>
      <c r="H1669" s="27"/>
    </row>
    <row r="1670" spans="1:8" x14ac:dyDescent="0.3">
      <c r="A1670" s="28"/>
      <c r="H1670" s="27"/>
    </row>
    <row r="1671" spans="1:8" x14ac:dyDescent="0.3">
      <c r="A1671" s="28"/>
      <c r="H1671" s="27"/>
    </row>
    <row r="1672" spans="1:8" x14ac:dyDescent="0.3">
      <c r="A1672" s="28"/>
      <c r="H1672" s="27"/>
    </row>
    <row r="1673" spans="1:8" x14ac:dyDescent="0.3">
      <c r="A1673" s="28"/>
      <c r="H1673" s="27"/>
    </row>
    <row r="1674" spans="1:8" x14ac:dyDescent="0.3">
      <c r="A1674" s="28"/>
      <c r="H1674" s="27"/>
    </row>
    <row r="1675" spans="1:8" x14ac:dyDescent="0.3">
      <c r="A1675" s="28"/>
      <c r="H1675" s="27"/>
    </row>
    <row r="1676" spans="1:8" x14ac:dyDescent="0.3">
      <c r="A1676" s="28"/>
      <c r="H1676" s="27"/>
    </row>
    <row r="1677" spans="1:8" x14ac:dyDescent="0.3">
      <c r="A1677" s="28"/>
      <c r="H1677" s="27"/>
    </row>
    <row r="1678" spans="1:8" x14ac:dyDescent="0.3">
      <c r="A1678" s="28"/>
      <c r="H1678" s="27"/>
    </row>
    <row r="1679" spans="1:8" x14ac:dyDescent="0.3">
      <c r="A1679" s="28"/>
      <c r="H1679" s="27"/>
    </row>
    <row r="1680" spans="1:8" x14ac:dyDescent="0.3">
      <c r="A1680" s="28"/>
      <c r="H1680" s="27"/>
    </row>
    <row r="1681" spans="1:8" x14ac:dyDescent="0.3">
      <c r="A1681" s="28"/>
      <c r="H1681" s="27"/>
    </row>
    <row r="1682" spans="1:8" x14ac:dyDescent="0.3">
      <c r="A1682" s="28"/>
      <c r="H1682" s="27"/>
    </row>
    <row r="1683" spans="1:8" x14ac:dyDescent="0.3">
      <c r="A1683" s="28"/>
      <c r="H1683" s="27"/>
    </row>
    <row r="1684" spans="1:8" x14ac:dyDescent="0.3">
      <c r="A1684" s="28"/>
      <c r="H1684" s="27"/>
    </row>
    <row r="1685" spans="1:8" x14ac:dyDescent="0.3">
      <c r="A1685" s="28"/>
      <c r="H1685" s="27"/>
    </row>
    <row r="1686" spans="1:8" x14ac:dyDescent="0.3">
      <c r="A1686" s="28"/>
      <c r="H1686" s="27"/>
    </row>
    <row r="1687" spans="1:8" x14ac:dyDescent="0.3">
      <c r="A1687" s="28"/>
      <c r="H1687" s="27"/>
    </row>
    <row r="1688" spans="1:8" x14ac:dyDescent="0.3">
      <c r="A1688" s="28"/>
      <c r="H1688" s="27"/>
    </row>
    <row r="1689" spans="1:8" x14ac:dyDescent="0.3">
      <c r="A1689" s="28"/>
      <c r="H1689" s="27"/>
    </row>
    <row r="1690" spans="1:8" x14ac:dyDescent="0.3">
      <c r="A1690" s="28"/>
      <c r="H1690" s="27"/>
    </row>
    <row r="1691" spans="1:8" x14ac:dyDescent="0.3">
      <c r="A1691" s="28"/>
      <c r="H1691" s="27"/>
    </row>
    <row r="1692" spans="1:8" x14ac:dyDescent="0.3">
      <c r="A1692" s="28"/>
      <c r="H1692" s="27"/>
    </row>
    <row r="1693" spans="1:8" x14ac:dyDescent="0.3">
      <c r="A1693" s="28"/>
      <c r="H1693" s="27"/>
    </row>
    <row r="1694" spans="1:8" x14ac:dyDescent="0.3">
      <c r="A1694" s="28"/>
      <c r="H1694" s="27"/>
    </row>
    <row r="1695" spans="1:8" x14ac:dyDescent="0.3">
      <c r="A1695" s="28"/>
      <c r="H1695" s="27"/>
    </row>
    <row r="1696" spans="1:8" x14ac:dyDescent="0.3">
      <c r="A1696" s="28"/>
      <c r="H1696" s="27"/>
    </row>
    <row r="1697" spans="1:8" x14ac:dyDescent="0.3">
      <c r="A1697" s="28"/>
      <c r="H1697" s="27"/>
    </row>
    <row r="1698" spans="1:8" x14ac:dyDescent="0.3">
      <c r="A1698" s="28"/>
      <c r="H1698" s="27"/>
    </row>
    <row r="1699" spans="1:8" x14ac:dyDescent="0.3">
      <c r="A1699" s="28"/>
      <c r="H1699" s="27"/>
    </row>
    <row r="1700" spans="1:8" x14ac:dyDescent="0.3">
      <c r="A1700" s="28"/>
      <c r="H1700" s="27"/>
    </row>
    <row r="1701" spans="1:8" x14ac:dyDescent="0.3">
      <c r="A1701" s="28"/>
      <c r="H1701" s="27"/>
    </row>
    <row r="1702" spans="1:8" x14ac:dyDescent="0.3">
      <c r="A1702" s="28"/>
      <c r="H1702" s="27"/>
    </row>
    <row r="1703" spans="1:8" x14ac:dyDescent="0.3">
      <c r="A1703" s="28"/>
      <c r="H1703" s="27"/>
    </row>
    <row r="1704" spans="1:8" x14ac:dyDescent="0.3">
      <c r="A1704" s="28"/>
      <c r="H1704" s="27"/>
    </row>
    <row r="1705" spans="1:8" x14ac:dyDescent="0.3">
      <c r="A1705" s="28"/>
      <c r="H1705" s="27"/>
    </row>
    <row r="1706" spans="1:8" x14ac:dyDescent="0.3">
      <c r="A1706" s="28"/>
      <c r="H1706" s="27"/>
    </row>
    <row r="1707" spans="1:8" x14ac:dyDescent="0.3">
      <c r="A1707" s="28"/>
      <c r="H1707" s="27"/>
    </row>
    <row r="1708" spans="1:8" x14ac:dyDescent="0.3">
      <c r="A1708" s="28"/>
      <c r="H1708" s="27"/>
    </row>
    <row r="1709" spans="1:8" x14ac:dyDescent="0.3">
      <c r="A1709" s="28"/>
      <c r="H1709" s="27"/>
    </row>
    <row r="1710" spans="1:8" x14ac:dyDescent="0.3">
      <c r="A1710" s="28"/>
      <c r="H1710" s="27"/>
    </row>
    <row r="1711" spans="1:8" x14ac:dyDescent="0.3">
      <c r="A1711" s="28"/>
      <c r="H1711" s="27"/>
    </row>
    <row r="1712" spans="1:8" x14ac:dyDescent="0.3">
      <c r="A1712" s="28"/>
      <c r="H1712" s="27"/>
    </row>
    <row r="1713" spans="1:8" x14ac:dyDescent="0.3">
      <c r="A1713" s="28"/>
      <c r="H1713" s="27"/>
    </row>
    <row r="1714" spans="1:8" x14ac:dyDescent="0.3">
      <c r="A1714" s="28"/>
      <c r="H1714" s="27"/>
    </row>
    <row r="1715" spans="1:8" x14ac:dyDescent="0.3">
      <c r="A1715" s="28"/>
      <c r="H1715" s="27"/>
    </row>
    <row r="1716" spans="1:8" x14ac:dyDescent="0.3">
      <c r="A1716" s="28"/>
      <c r="H1716" s="27"/>
    </row>
    <row r="1717" spans="1:8" x14ac:dyDescent="0.3">
      <c r="A1717" s="28"/>
      <c r="H1717" s="27"/>
    </row>
    <row r="1718" spans="1:8" x14ac:dyDescent="0.3">
      <c r="A1718" s="28"/>
      <c r="H1718" s="27"/>
    </row>
    <row r="1719" spans="1:8" x14ac:dyDescent="0.3">
      <c r="A1719" s="28"/>
      <c r="H1719" s="27"/>
    </row>
    <row r="1720" spans="1:8" x14ac:dyDescent="0.3">
      <c r="A1720" s="28"/>
      <c r="H1720" s="27"/>
    </row>
    <row r="1721" spans="1:8" x14ac:dyDescent="0.3">
      <c r="A1721" s="28"/>
      <c r="H1721" s="27"/>
    </row>
    <row r="1722" spans="1:8" x14ac:dyDescent="0.3">
      <c r="A1722" s="28"/>
      <c r="H1722" s="27"/>
    </row>
    <row r="1723" spans="1:8" x14ac:dyDescent="0.3">
      <c r="A1723" s="28"/>
      <c r="H1723" s="27"/>
    </row>
    <row r="1724" spans="1:8" x14ac:dyDescent="0.3">
      <c r="A1724" s="28"/>
      <c r="H1724" s="27"/>
    </row>
    <row r="1725" spans="1:8" x14ac:dyDescent="0.3">
      <c r="A1725" s="28"/>
      <c r="H1725" s="27"/>
    </row>
    <row r="1726" spans="1:8" x14ac:dyDescent="0.3">
      <c r="A1726" s="28"/>
      <c r="H1726" s="27"/>
    </row>
    <row r="1727" spans="1:8" x14ac:dyDescent="0.3">
      <c r="A1727" s="28"/>
      <c r="H1727" s="27"/>
    </row>
    <row r="1728" spans="1:8" x14ac:dyDescent="0.3">
      <c r="A1728" s="28"/>
      <c r="H1728" s="27"/>
    </row>
    <row r="1729" spans="1:8" x14ac:dyDescent="0.3">
      <c r="A1729" s="28"/>
      <c r="H1729" s="27"/>
    </row>
    <row r="1730" spans="1:8" x14ac:dyDescent="0.3">
      <c r="A1730" s="28"/>
      <c r="H1730" s="27"/>
    </row>
    <row r="1731" spans="1:8" x14ac:dyDescent="0.3">
      <c r="A1731" s="28"/>
      <c r="H1731" s="27"/>
    </row>
    <row r="1732" spans="1:8" x14ac:dyDescent="0.3">
      <c r="A1732" s="28"/>
      <c r="H1732" s="27"/>
    </row>
    <row r="1733" spans="1:8" x14ac:dyDescent="0.3">
      <c r="A1733" s="28"/>
      <c r="H1733" s="27"/>
    </row>
    <row r="1734" spans="1:8" x14ac:dyDescent="0.3">
      <c r="A1734" s="28"/>
      <c r="H1734" s="27"/>
    </row>
    <row r="1735" spans="1:8" x14ac:dyDescent="0.3">
      <c r="A1735" s="28"/>
      <c r="H1735" s="27"/>
    </row>
    <row r="1736" spans="1:8" x14ac:dyDescent="0.3">
      <c r="A1736" s="28"/>
      <c r="H1736" s="27"/>
    </row>
    <row r="1737" spans="1:8" x14ac:dyDescent="0.3">
      <c r="A1737" s="28"/>
      <c r="H1737" s="27"/>
    </row>
    <row r="1738" spans="1:8" x14ac:dyDescent="0.3">
      <c r="A1738" s="28"/>
      <c r="H1738" s="27"/>
    </row>
    <row r="1739" spans="1:8" x14ac:dyDescent="0.3">
      <c r="A1739" s="28"/>
      <c r="H1739" s="27"/>
    </row>
    <row r="1740" spans="1:8" x14ac:dyDescent="0.3">
      <c r="A1740" s="28"/>
      <c r="H1740" s="27"/>
    </row>
    <row r="1741" spans="1:8" x14ac:dyDescent="0.3">
      <c r="A1741" s="28"/>
      <c r="H1741" s="27"/>
    </row>
    <row r="1742" spans="1:8" x14ac:dyDescent="0.3">
      <c r="A1742" s="28"/>
      <c r="H1742" s="27"/>
    </row>
    <row r="1743" spans="1:8" x14ac:dyDescent="0.3">
      <c r="A1743" s="28"/>
      <c r="H1743" s="27"/>
    </row>
    <row r="1744" spans="1:8" x14ac:dyDescent="0.3">
      <c r="A1744" s="28"/>
      <c r="H1744" s="27"/>
    </row>
    <row r="1745" spans="1:8" x14ac:dyDescent="0.3">
      <c r="A1745" s="28"/>
      <c r="H1745" s="27"/>
    </row>
    <row r="1746" spans="1:8" x14ac:dyDescent="0.3">
      <c r="A1746" s="28"/>
      <c r="H1746" s="27"/>
    </row>
    <row r="1747" spans="1:8" x14ac:dyDescent="0.3">
      <c r="A1747" s="28"/>
      <c r="H1747" s="27"/>
    </row>
    <row r="1748" spans="1:8" x14ac:dyDescent="0.3">
      <c r="A1748" s="28"/>
      <c r="H1748" s="27"/>
    </row>
    <row r="1749" spans="1:8" x14ac:dyDescent="0.3">
      <c r="A1749" s="28"/>
      <c r="H1749" s="27"/>
    </row>
    <row r="1750" spans="1:8" x14ac:dyDescent="0.3">
      <c r="A1750" s="28"/>
      <c r="H1750" s="27"/>
    </row>
    <row r="1751" spans="1:8" x14ac:dyDescent="0.3">
      <c r="A1751" s="28"/>
      <c r="H1751" s="27"/>
    </row>
    <row r="1752" spans="1:8" x14ac:dyDescent="0.3">
      <c r="A1752" s="28"/>
      <c r="H1752" s="27"/>
    </row>
    <row r="1753" spans="1:8" x14ac:dyDescent="0.3">
      <c r="A1753" s="28"/>
      <c r="H1753" s="27"/>
    </row>
    <row r="1754" spans="1:8" x14ac:dyDescent="0.3">
      <c r="A1754" s="28"/>
      <c r="H1754" s="27"/>
    </row>
    <row r="1755" spans="1:8" x14ac:dyDescent="0.3">
      <c r="A1755" s="28"/>
      <c r="H1755" s="27"/>
    </row>
    <row r="1756" spans="1:8" x14ac:dyDescent="0.3">
      <c r="A1756" s="28"/>
      <c r="H1756" s="27"/>
    </row>
    <row r="1757" spans="1:8" x14ac:dyDescent="0.3">
      <c r="A1757" s="28"/>
      <c r="H1757" s="27"/>
    </row>
    <row r="1758" spans="1:8" x14ac:dyDescent="0.3">
      <c r="A1758" s="28"/>
      <c r="H1758" s="27"/>
    </row>
    <row r="1759" spans="1:8" x14ac:dyDescent="0.3">
      <c r="A1759" s="28"/>
      <c r="H1759" s="27"/>
    </row>
    <row r="1760" spans="1:8" x14ac:dyDescent="0.3">
      <c r="A1760" s="28"/>
      <c r="H1760" s="27"/>
    </row>
    <row r="1761" spans="1:8" x14ac:dyDescent="0.3">
      <c r="A1761" s="28"/>
      <c r="H1761" s="27"/>
    </row>
    <row r="1762" spans="1:8" x14ac:dyDescent="0.3">
      <c r="A1762" s="28"/>
      <c r="H1762" s="27"/>
    </row>
    <row r="1763" spans="1:8" x14ac:dyDescent="0.3">
      <c r="A1763" s="28"/>
      <c r="H1763" s="27"/>
    </row>
    <row r="1764" spans="1:8" x14ac:dyDescent="0.3">
      <c r="A1764" s="28"/>
      <c r="H1764" s="27"/>
    </row>
    <row r="1765" spans="1:8" x14ac:dyDescent="0.3">
      <c r="A1765" s="28"/>
      <c r="H1765" s="27"/>
    </row>
    <row r="1766" spans="1:8" x14ac:dyDescent="0.3">
      <c r="A1766" s="28"/>
      <c r="H1766" s="27"/>
    </row>
    <row r="1767" spans="1:8" x14ac:dyDescent="0.3">
      <c r="A1767" s="28"/>
      <c r="H1767" s="27"/>
    </row>
    <row r="1768" spans="1:8" x14ac:dyDescent="0.3">
      <c r="A1768" s="28"/>
      <c r="H1768" s="27"/>
    </row>
    <row r="1769" spans="1:8" x14ac:dyDescent="0.3">
      <c r="A1769" s="28"/>
      <c r="H1769" s="27"/>
    </row>
    <row r="1770" spans="1:8" x14ac:dyDescent="0.3">
      <c r="A1770" s="28"/>
      <c r="H1770" s="27"/>
    </row>
    <row r="1771" spans="1:8" x14ac:dyDescent="0.3">
      <c r="A1771" s="28"/>
      <c r="H1771" s="27"/>
    </row>
    <row r="1772" spans="1:8" x14ac:dyDescent="0.3">
      <c r="A1772" s="28"/>
      <c r="H1772" s="27"/>
    </row>
    <row r="1773" spans="1:8" x14ac:dyDescent="0.3">
      <c r="A1773" s="28"/>
      <c r="H1773" s="27"/>
    </row>
    <row r="1774" spans="1:8" x14ac:dyDescent="0.3">
      <c r="A1774" s="28"/>
      <c r="H1774" s="27"/>
    </row>
    <row r="1775" spans="1:8" x14ac:dyDescent="0.3">
      <c r="A1775" s="28"/>
      <c r="H1775" s="27"/>
    </row>
    <row r="1776" spans="1:8" x14ac:dyDescent="0.3">
      <c r="A1776" s="28"/>
      <c r="H1776" s="27"/>
    </row>
    <row r="1777" spans="1:8" x14ac:dyDescent="0.3">
      <c r="A1777" s="28"/>
      <c r="H1777" s="27"/>
    </row>
    <row r="1778" spans="1:8" x14ac:dyDescent="0.3">
      <c r="A1778" s="28"/>
      <c r="H1778" s="27"/>
    </row>
    <row r="1779" spans="1:8" x14ac:dyDescent="0.3">
      <c r="A1779" s="28"/>
      <c r="H1779" s="27"/>
    </row>
    <row r="1780" spans="1:8" x14ac:dyDescent="0.3">
      <c r="A1780" s="28"/>
      <c r="H1780" s="27"/>
    </row>
    <row r="1781" spans="1:8" x14ac:dyDescent="0.3">
      <c r="A1781" s="28"/>
      <c r="H1781" s="27"/>
    </row>
    <row r="1782" spans="1:8" x14ac:dyDescent="0.3">
      <c r="A1782" s="28"/>
      <c r="H1782" s="27"/>
    </row>
    <row r="1783" spans="1:8" x14ac:dyDescent="0.3">
      <c r="A1783" s="28"/>
      <c r="H1783" s="27"/>
    </row>
    <row r="1784" spans="1:8" x14ac:dyDescent="0.3">
      <c r="A1784" s="28"/>
      <c r="H1784" s="27"/>
    </row>
    <row r="1785" spans="1:8" x14ac:dyDescent="0.3">
      <c r="A1785" s="28"/>
      <c r="H1785" s="27"/>
    </row>
    <row r="1786" spans="1:8" x14ac:dyDescent="0.3">
      <c r="A1786" s="28"/>
      <c r="H1786" s="27"/>
    </row>
    <row r="1787" spans="1:8" x14ac:dyDescent="0.3">
      <c r="A1787" s="28"/>
      <c r="H1787" s="27"/>
    </row>
    <row r="1788" spans="1:8" x14ac:dyDescent="0.3">
      <c r="A1788" s="28"/>
      <c r="H1788" s="27"/>
    </row>
    <row r="1789" spans="1:8" x14ac:dyDescent="0.3">
      <c r="A1789" s="28"/>
      <c r="H1789" s="27"/>
    </row>
    <row r="1790" spans="1:8" x14ac:dyDescent="0.3">
      <c r="A1790" s="28"/>
      <c r="H1790" s="27"/>
    </row>
    <row r="1791" spans="1:8" x14ac:dyDescent="0.3">
      <c r="A1791" s="28"/>
      <c r="H1791" s="27"/>
    </row>
    <row r="1792" spans="1:8" x14ac:dyDescent="0.3">
      <c r="A1792" s="28"/>
      <c r="H1792" s="27"/>
    </row>
    <row r="1793" spans="1:8" x14ac:dyDescent="0.3">
      <c r="A1793" s="28"/>
      <c r="H1793" s="27"/>
    </row>
    <row r="1794" spans="1:8" x14ac:dyDescent="0.3">
      <c r="A1794" s="28"/>
      <c r="H1794" s="27"/>
    </row>
    <row r="1795" spans="1:8" x14ac:dyDescent="0.3">
      <c r="A1795" s="28"/>
      <c r="H1795" s="27"/>
    </row>
    <row r="1796" spans="1:8" x14ac:dyDescent="0.3">
      <c r="A1796" s="28"/>
      <c r="H1796" s="27"/>
    </row>
    <row r="1797" spans="1:8" x14ac:dyDescent="0.3">
      <c r="A1797" s="28"/>
      <c r="H1797" s="27"/>
    </row>
    <row r="1798" spans="1:8" x14ac:dyDescent="0.3">
      <c r="A1798" s="28"/>
      <c r="H1798" s="27"/>
    </row>
    <row r="1799" spans="1:8" x14ac:dyDescent="0.3">
      <c r="A1799" s="28"/>
      <c r="H1799" s="27"/>
    </row>
    <row r="1800" spans="1:8" x14ac:dyDescent="0.3">
      <c r="A1800" s="28"/>
      <c r="H1800" s="27"/>
    </row>
    <row r="1801" spans="1:8" x14ac:dyDescent="0.3">
      <c r="A1801" s="28"/>
      <c r="H1801" s="27"/>
    </row>
    <row r="1802" spans="1:8" x14ac:dyDescent="0.3">
      <c r="A1802" s="28"/>
      <c r="H1802" s="27"/>
    </row>
    <row r="1803" spans="1:8" x14ac:dyDescent="0.3">
      <c r="A1803" s="28"/>
      <c r="H1803" s="27"/>
    </row>
    <row r="1804" spans="1:8" x14ac:dyDescent="0.3">
      <c r="A1804" s="28"/>
      <c r="H1804" s="27"/>
    </row>
    <row r="1805" spans="1:8" x14ac:dyDescent="0.3">
      <c r="A1805" s="28"/>
      <c r="H1805" s="27"/>
    </row>
    <row r="1806" spans="1:8" x14ac:dyDescent="0.3">
      <c r="A1806" s="28"/>
      <c r="H1806" s="27"/>
    </row>
    <row r="1807" spans="1:8" x14ac:dyDescent="0.3">
      <c r="A1807" s="28"/>
      <c r="H1807" s="27"/>
    </row>
    <row r="1808" spans="1:8" x14ac:dyDescent="0.3">
      <c r="A1808" s="28"/>
      <c r="H1808" s="27"/>
    </row>
    <row r="1809" spans="1:8" x14ac:dyDescent="0.3">
      <c r="A1809" s="28"/>
      <c r="H1809" s="27"/>
    </row>
    <row r="1810" spans="1:8" x14ac:dyDescent="0.3">
      <c r="A1810" s="28"/>
      <c r="H1810" s="27"/>
    </row>
    <row r="1811" spans="1:8" x14ac:dyDescent="0.3">
      <c r="A1811" s="28"/>
      <c r="H1811" s="27"/>
    </row>
    <row r="1812" spans="1:8" x14ac:dyDescent="0.3">
      <c r="A1812" s="28"/>
      <c r="H1812" s="27"/>
    </row>
    <row r="1813" spans="1:8" x14ac:dyDescent="0.3">
      <c r="A1813" s="28"/>
      <c r="H1813" s="27"/>
    </row>
    <row r="1814" spans="1:8" x14ac:dyDescent="0.3">
      <c r="A1814" s="28"/>
      <c r="H1814" s="27"/>
    </row>
    <row r="1815" spans="1:8" x14ac:dyDescent="0.3">
      <c r="A1815" s="28"/>
      <c r="H1815" s="27"/>
    </row>
    <row r="1816" spans="1:8" x14ac:dyDescent="0.3">
      <c r="A1816" s="28"/>
      <c r="H1816" s="27"/>
    </row>
    <row r="1817" spans="1:8" x14ac:dyDescent="0.3">
      <c r="A1817" s="28"/>
      <c r="H1817" s="27"/>
    </row>
    <row r="1818" spans="1:8" x14ac:dyDescent="0.3">
      <c r="A1818" s="28"/>
      <c r="H1818" s="27"/>
    </row>
    <row r="1819" spans="1:8" x14ac:dyDescent="0.3">
      <c r="A1819" s="28"/>
      <c r="H1819" s="27"/>
    </row>
    <row r="1820" spans="1:8" x14ac:dyDescent="0.3">
      <c r="A1820" s="28"/>
      <c r="H1820" s="27"/>
    </row>
    <row r="1821" spans="1:8" x14ac:dyDescent="0.3">
      <c r="A1821" s="28"/>
      <c r="H1821" s="27"/>
    </row>
    <row r="1822" spans="1:8" x14ac:dyDescent="0.3">
      <c r="A1822" s="28"/>
      <c r="H1822" s="27"/>
    </row>
    <row r="1823" spans="1:8" x14ac:dyDescent="0.3">
      <c r="A1823" s="28"/>
      <c r="H1823" s="27"/>
    </row>
    <row r="1824" spans="1:8" x14ac:dyDescent="0.3">
      <c r="A1824" s="28"/>
      <c r="H1824" s="27"/>
    </row>
    <row r="1825" spans="1:8" x14ac:dyDescent="0.3">
      <c r="A1825" s="28"/>
      <c r="H1825" s="27"/>
    </row>
    <row r="1826" spans="1:8" x14ac:dyDescent="0.3">
      <c r="A1826" s="28"/>
      <c r="H1826" s="27"/>
    </row>
    <row r="1827" spans="1:8" x14ac:dyDescent="0.3">
      <c r="A1827" s="28"/>
      <c r="H1827" s="27"/>
    </row>
    <row r="1828" spans="1:8" x14ac:dyDescent="0.3">
      <c r="A1828" s="28"/>
      <c r="H1828" s="27"/>
    </row>
    <row r="1829" spans="1:8" x14ac:dyDescent="0.3">
      <c r="A1829" s="28"/>
      <c r="H1829" s="27"/>
    </row>
    <row r="1830" spans="1:8" x14ac:dyDescent="0.3">
      <c r="A1830" s="28"/>
      <c r="H1830" s="27"/>
    </row>
    <row r="1831" spans="1:8" x14ac:dyDescent="0.3">
      <c r="A1831" s="28"/>
      <c r="H1831" s="27"/>
    </row>
    <row r="1832" spans="1:8" x14ac:dyDescent="0.3">
      <c r="A1832" s="28"/>
      <c r="H1832" s="27"/>
    </row>
    <row r="1833" spans="1:8" x14ac:dyDescent="0.3">
      <c r="A1833" s="28"/>
      <c r="H1833" s="27"/>
    </row>
    <row r="1834" spans="1:8" x14ac:dyDescent="0.3">
      <c r="A1834" s="28"/>
      <c r="H1834" s="27"/>
    </row>
    <row r="1835" spans="1:8" x14ac:dyDescent="0.3">
      <c r="A1835" s="28"/>
      <c r="H1835" s="27"/>
    </row>
    <row r="1836" spans="1:8" x14ac:dyDescent="0.3">
      <c r="A1836" s="28"/>
      <c r="H1836" s="27"/>
    </row>
    <row r="1837" spans="1:8" x14ac:dyDescent="0.3">
      <c r="A1837" s="28"/>
      <c r="H1837" s="27"/>
    </row>
    <row r="1838" spans="1:8" x14ac:dyDescent="0.3">
      <c r="A1838" s="28"/>
      <c r="H1838" s="27"/>
    </row>
    <row r="1839" spans="1:8" x14ac:dyDescent="0.3">
      <c r="A1839" s="28"/>
      <c r="H1839" s="27"/>
    </row>
    <row r="1840" spans="1:8" x14ac:dyDescent="0.3">
      <c r="A1840" s="28"/>
      <c r="H1840" s="27"/>
    </row>
    <row r="1841" spans="1:8" x14ac:dyDescent="0.3">
      <c r="A1841" s="28"/>
      <c r="H1841" s="27"/>
    </row>
    <row r="1842" spans="1:8" x14ac:dyDescent="0.3">
      <c r="A1842" s="28"/>
      <c r="H1842" s="27"/>
    </row>
    <row r="1843" spans="1:8" x14ac:dyDescent="0.3">
      <c r="A1843" s="28"/>
      <c r="H1843" s="27"/>
    </row>
    <row r="1844" spans="1:8" x14ac:dyDescent="0.3">
      <c r="A1844" s="28"/>
      <c r="H1844" s="27"/>
    </row>
    <row r="1845" spans="1:8" x14ac:dyDescent="0.3">
      <c r="A1845" s="28"/>
      <c r="H1845" s="27"/>
    </row>
    <row r="1846" spans="1:8" x14ac:dyDescent="0.3">
      <c r="A1846" s="28"/>
      <c r="H1846" s="27"/>
    </row>
    <row r="1847" spans="1:8" x14ac:dyDescent="0.3">
      <c r="A1847" s="28"/>
      <c r="H1847" s="27"/>
    </row>
    <row r="1848" spans="1:8" x14ac:dyDescent="0.3">
      <c r="A1848" s="28"/>
      <c r="H1848" s="27"/>
    </row>
    <row r="1849" spans="1:8" x14ac:dyDescent="0.3">
      <c r="A1849" s="28"/>
      <c r="H1849" s="27"/>
    </row>
    <row r="1850" spans="1:8" x14ac:dyDescent="0.3">
      <c r="A1850" s="28"/>
      <c r="H1850" s="27"/>
    </row>
    <row r="1851" spans="1:8" x14ac:dyDescent="0.3">
      <c r="A1851" s="28"/>
      <c r="H1851" s="27"/>
    </row>
    <row r="1852" spans="1:8" x14ac:dyDescent="0.3">
      <c r="A1852" s="28"/>
      <c r="H1852" s="27"/>
    </row>
    <row r="1853" spans="1:8" x14ac:dyDescent="0.3">
      <c r="A1853" s="28"/>
      <c r="H1853" s="27"/>
    </row>
    <row r="1854" spans="1:8" x14ac:dyDescent="0.3">
      <c r="A1854" s="28"/>
      <c r="H1854" s="27"/>
    </row>
    <row r="1855" spans="1:8" x14ac:dyDescent="0.3">
      <c r="A1855" s="28"/>
      <c r="H1855" s="27"/>
    </row>
    <row r="1856" spans="1:8" x14ac:dyDescent="0.3">
      <c r="A1856" s="28"/>
      <c r="H1856" s="27"/>
    </row>
    <row r="1857" spans="1:8" x14ac:dyDescent="0.3">
      <c r="A1857" s="28"/>
      <c r="H1857" s="27"/>
    </row>
    <row r="1858" spans="1:8" x14ac:dyDescent="0.3">
      <c r="A1858" s="28"/>
      <c r="H1858" s="27"/>
    </row>
    <row r="1859" spans="1:8" x14ac:dyDescent="0.3">
      <c r="A1859" s="28"/>
      <c r="H1859" s="27"/>
    </row>
    <row r="1860" spans="1:8" x14ac:dyDescent="0.3">
      <c r="A1860" s="28"/>
      <c r="H1860" s="27"/>
    </row>
    <row r="1861" spans="1:8" x14ac:dyDescent="0.3">
      <c r="A1861" s="28"/>
      <c r="H1861" s="27"/>
    </row>
    <row r="1862" spans="1:8" x14ac:dyDescent="0.3">
      <c r="A1862" s="28"/>
      <c r="H1862" s="27"/>
    </row>
    <row r="1863" spans="1:8" x14ac:dyDescent="0.3">
      <c r="A1863" s="28"/>
      <c r="H1863" s="27"/>
    </row>
    <row r="1864" spans="1:8" x14ac:dyDescent="0.3">
      <c r="A1864" s="28"/>
      <c r="H1864" s="27"/>
    </row>
    <row r="1865" spans="1:8" x14ac:dyDescent="0.3">
      <c r="A1865" s="28"/>
      <c r="H1865" s="27"/>
    </row>
    <row r="1866" spans="1:8" x14ac:dyDescent="0.3">
      <c r="A1866" s="28"/>
      <c r="H1866" s="27"/>
    </row>
    <row r="1867" spans="1:8" x14ac:dyDescent="0.3">
      <c r="A1867" s="28"/>
      <c r="H1867" s="27"/>
    </row>
    <row r="1868" spans="1:8" x14ac:dyDescent="0.3">
      <c r="A1868" s="28"/>
      <c r="H1868" s="27"/>
    </row>
    <row r="1869" spans="1:8" x14ac:dyDescent="0.3">
      <c r="A1869" s="28"/>
      <c r="H1869" s="27"/>
    </row>
    <row r="1870" spans="1:8" x14ac:dyDescent="0.3">
      <c r="A1870" s="28"/>
      <c r="H1870" s="27"/>
    </row>
    <row r="1871" spans="1:8" x14ac:dyDescent="0.3">
      <c r="A1871" s="28"/>
      <c r="H1871" s="27"/>
    </row>
    <row r="1872" spans="1:8" x14ac:dyDescent="0.3">
      <c r="A1872" s="28"/>
      <c r="H1872" s="27"/>
    </row>
    <row r="1873" spans="1:8" x14ac:dyDescent="0.3">
      <c r="A1873" s="28"/>
      <c r="H1873" s="27"/>
    </row>
    <row r="1874" spans="1:8" x14ac:dyDescent="0.3">
      <c r="A1874" s="28"/>
      <c r="H1874" s="27"/>
    </row>
    <row r="1875" spans="1:8" x14ac:dyDescent="0.3">
      <c r="A1875" s="28"/>
      <c r="H1875" s="27"/>
    </row>
    <row r="1876" spans="1:8" x14ac:dyDescent="0.3">
      <c r="A1876" s="28"/>
      <c r="H1876" s="27"/>
    </row>
    <row r="1877" spans="1:8" x14ac:dyDescent="0.3">
      <c r="A1877" s="28"/>
      <c r="H1877" s="27"/>
    </row>
    <row r="1878" spans="1:8" x14ac:dyDescent="0.3">
      <c r="A1878" s="28"/>
      <c r="H1878" s="27"/>
    </row>
    <row r="1879" spans="1:8" x14ac:dyDescent="0.3">
      <c r="A1879" s="28"/>
      <c r="H1879" s="27"/>
    </row>
    <row r="1880" spans="1:8" x14ac:dyDescent="0.3">
      <c r="A1880" s="28"/>
      <c r="H1880" s="27"/>
    </row>
    <row r="1881" spans="1:8" x14ac:dyDescent="0.3">
      <c r="A1881" s="28"/>
      <c r="H1881" s="27"/>
    </row>
    <row r="1882" spans="1:8" x14ac:dyDescent="0.3">
      <c r="A1882" s="28"/>
      <c r="H1882" s="27"/>
    </row>
    <row r="1883" spans="1:8" x14ac:dyDescent="0.3">
      <c r="A1883" s="28"/>
      <c r="H1883" s="27"/>
    </row>
    <row r="1884" spans="1:8" x14ac:dyDescent="0.3">
      <c r="A1884" s="28"/>
      <c r="H1884" s="27"/>
    </row>
    <row r="1885" spans="1:8" x14ac:dyDescent="0.3">
      <c r="A1885" s="28"/>
      <c r="H1885" s="27"/>
    </row>
    <row r="1886" spans="1:8" x14ac:dyDescent="0.3">
      <c r="A1886" s="28"/>
      <c r="H1886" s="27"/>
    </row>
    <row r="1887" spans="1:8" x14ac:dyDescent="0.3">
      <c r="A1887" s="28"/>
      <c r="H1887" s="27"/>
    </row>
    <row r="1888" spans="1:8" x14ac:dyDescent="0.3">
      <c r="A1888" s="28"/>
      <c r="H1888" s="27"/>
    </row>
    <row r="1889" spans="1:8" x14ac:dyDescent="0.3">
      <c r="A1889" s="28"/>
      <c r="H1889" s="27"/>
    </row>
    <row r="1890" spans="1:8" x14ac:dyDescent="0.3">
      <c r="A1890" s="28"/>
      <c r="H1890" s="27"/>
    </row>
    <row r="1891" spans="1:8" x14ac:dyDescent="0.3">
      <c r="A1891" s="28"/>
      <c r="H1891" s="27"/>
    </row>
    <row r="1892" spans="1:8" x14ac:dyDescent="0.3">
      <c r="A1892" s="28"/>
      <c r="H1892" s="27"/>
    </row>
    <row r="1893" spans="1:8" x14ac:dyDescent="0.3">
      <c r="A1893" s="28"/>
      <c r="H1893" s="27"/>
    </row>
    <row r="1894" spans="1:8" x14ac:dyDescent="0.3">
      <c r="A1894" s="28"/>
      <c r="H1894" s="27"/>
    </row>
    <row r="1895" spans="1:8" x14ac:dyDescent="0.3">
      <c r="A1895" s="28"/>
      <c r="H1895" s="27"/>
    </row>
    <row r="1896" spans="1:8" x14ac:dyDescent="0.3">
      <c r="A1896" s="28"/>
      <c r="H1896" s="27"/>
    </row>
    <row r="1897" spans="1:8" x14ac:dyDescent="0.3">
      <c r="A1897" s="28"/>
      <c r="H1897" s="27"/>
    </row>
    <row r="1898" spans="1:8" x14ac:dyDescent="0.3">
      <c r="A1898" s="28"/>
      <c r="H1898" s="27"/>
    </row>
    <row r="1899" spans="1:8" x14ac:dyDescent="0.3">
      <c r="A1899" s="28"/>
      <c r="H1899" s="27"/>
    </row>
    <row r="1900" spans="1:8" x14ac:dyDescent="0.3">
      <c r="A1900" s="28"/>
      <c r="H1900" s="27"/>
    </row>
    <row r="1901" spans="1:8" x14ac:dyDescent="0.3">
      <c r="A1901" s="28"/>
      <c r="H1901" s="27"/>
    </row>
    <row r="1902" spans="1:8" x14ac:dyDescent="0.3">
      <c r="A1902" s="28"/>
      <c r="H1902" s="27"/>
    </row>
    <row r="1903" spans="1:8" x14ac:dyDescent="0.3">
      <c r="A1903" s="28"/>
      <c r="H1903" s="27"/>
    </row>
    <row r="1904" spans="1:8" x14ac:dyDescent="0.3">
      <c r="A1904" s="28"/>
      <c r="H1904" s="27"/>
    </row>
    <row r="1905" spans="1:8" x14ac:dyDescent="0.3">
      <c r="A1905" s="28"/>
      <c r="H1905" s="27"/>
    </row>
    <row r="1906" spans="1:8" x14ac:dyDescent="0.3">
      <c r="A1906" s="28"/>
      <c r="H1906" s="27"/>
    </row>
    <row r="1907" spans="1:8" x14ac:dyDescent="0.3">
      <c r="A1907" s="28"/>
      <c r="H1907" s="27"/>
    </row>
    <row r="1908" spans="1:8" x14ac:dyDescent="0.3">
      <c r="A1908" s="28"/>
      <c r="H1908" s="27"/>
    </row>
    <row r="1909" spans="1:8" x14ac:dyDescent="0.3">
      <c r="A1909" s="28"/>
      <c r="H1909" s="27"/>
    </row>
    <row r="1910" spans="1:8" x14ac:dyDescent="0.3">
      <c r="A1910" s="28"/>
      <c r="H1910" s="27"/>
    </row>
    <row r="1911" spans="1:8" x14ac:dyDescent="0.3">
      <c r="A1911" s="28"/>
      <c r="H1911" s="27"/>
    </row>
    <row r="1912" spans="1:8" x14ac:dyDescent="0.3">
      <c r="A1912" s="28"/>
      <c r="H1912" s="27"/>
    </row>
    <row r="1913" spans="1:8" x14ac:dyDescent="0.3">
      <c r="A1913" s="28"/>
      <c r="H1913" s="27"/>
    </row>
    <row r="1914" spans="1:8" x14ac:dyDescent="0.3">
      <c r="A1914" s="28"/>
      <c r="H1914" s="27"/>
    </row>
    <row r="1915" spans="1:8" x14ac:dyDescent="0.3">
      <c r="A1915" s="28"/>
      <c r="H1915" s="27"/>
    </row>
    <row r="1916" spans="1:8" x14ac:dyDescent="0.3">
      <c r="A1916" s="28"/>
      <c r="H1916" s="27"/>
    </row>
    <row r="1917" spans="1:8" x14ac:dyDescent="0.3">
      <c r="A1917" s="28"/>
      <c r="H1917" s="27"/>
    </row>
    <row r="1918" spans="1:8" x14ac:dyDescent="0.3">
      <c r="A1918" s="28"/>
      <c r="H1918" s="27"/>
    </row>
    <row r="1919" spans="1:8" x14ac:dyDescent="0.3">
      <c r="A1919" s="28"/>
      <c r="H1919" s="27"/>
    </row>
    <row r="1920" spans="1:8" x14ac:dyDescent="0.3">
      <c r="A1920" s="28"/>
      <c r="H1920" s="27"/>
    </row>
    <row r="1921" spans="1:8" x14ac:dyDescent="0.3">
      <c r="A1921" s="28"/>
      <c r="H1921" s="27"/>
    </row>
    <row r="1922" spans="1:8" x14ac:dyDescent="0.3">
      <c r="A1922" s="28"/>
      <c r="H1922" s="27"/>
    </row>
    <row r="1923" spans="1:8" x14ac:dyDescent="0.3">
      <c r="A1923" s="28"/>
      <c r="H1923" s="27"/>
    </row>
    <row r="1924" spans="1:8" x14ac:dyDescent="0.3">
      <c r="A1924" s="28"/>
      <c r="H1924" s="27"/>
    </row>
    <row r="1925" spans="1:8" x14ac:dyDescent="0.3">
      <c r="A1925" s="28"/>
      <c r="H1925" s="27"/>
    </row>
    <row r="1926" spans="1:8" x14ac:dyDescent="0.3">
      <c r="A1926" s="28"/>
      <c r="H1926" s="27"/>
    </row>
    <row r="1927" spans="1:8" x14ac:dyDescent="0.3">
      <c r="A1927" s="28"/>
      <c r="H1927" s="27"/>
    </row>
    <row r="1928" spans="1:8" x14ac:dyDescent="0.3">
      <c r="A1928" s="28"/>
      <c r="H1928" s="27"/>
    </row>
    <row r="1929" spans="1:8" x14ac:dyDescent="0.3">
      <c r="A1929" s="28"/>
      <c r="H1929" s="27"/>
    </row>
    <row r="1930" spans="1:8" x14ac:dyDescent="0.3">
      <c r="A1930" s="28"/>
      <c r="H1930" s="27"/>
    </row>
    <row r="1931" spans="1:8" x14ac:dyDescent="0.3">
      <c r="A1931" s="28"/>
      <c r="H1931" s="27"/>
    </row>
    <row r="1932" spans="1:8" x14ac:dyDescent="0.3">
      <c r="A1932" s="28"/>
      <c r="H1932" s="27"/>
    </row>
    <row r="1933" spans="1:8" x14ac:dyDescent="0.3">
      <c r="A1933" s="28"/>
      <c r="H1933" s="27"/>
    </row>
    <row r="1934" spans="1:8" x14ac:dyDescent="0.3">
      <c r="A1934" s="28"/>
      <c r="H1934" s="27"/>
    </row>
    <row r="1935" spans="1:8" x14ac:dyDescent="0.3">
      <c r="A1935" s="28"/>
      <c r="H1935" s="27"/>
    </row>
    <row r="1936" spans="1:8" x14ac:dyDescent="0.3">
      <c r="A1936" s="28"/>
      <c r="H1936" s="27"/>
    </row>
    <row r="1937" spans="1:8" x14ac:dyDescent="0.3">
      <c r="A1937" s="28"/>
      <c r="H1937" s="27"/>
    </row>
    <row r="1938" spans="1:8" x14ac:dyDescent="0.3">
      <c r="A1938" s="28"/>
      <c r="H1938" s="27"/>
    </row>
    <row r="1939" spans="1:8" x14ac:dyDescent="0.3">
      <c r="A1939" s="28"/>
      <c r="H1939" s="27"/>
    </row>
    <row r="1940" spans="1:8" x14ac:dyDescent="0.3">
      <c r="A1940" s="28"/>
      <c r="H1940" s="27"/>
    </row>
    <row r="1941" spans="1:8" x14ac:dyDescent="0.3">
      <c r="A1941" s="28"/>
      <c r="H1941" s="27"/>
    </row>
    <row r="1942" spans="1:8" x14ac:dyDescent="0.3">
      <c r="A1942" s="28"/>
      <c r="H1942" s="27"/>
    </row>
    <row r="1943" spans="1:8" x14ac:dyDescent="0.3">
      <c r="A1943" s="28"/>
      <c r="H1943" s="27"/>
    </row>
    <row r="1944" spans="1:8" x14ac:dyDescent="0.3">
      <c r="A1944" s="28"/>
      <c r="H1944" s="27"/>
    </row>
    <row r="1945" spans="1:8" x14ac:dyDescent="0.3">
      <c r="A1945" s="28"/>
      <c r="H1945" s="27"/>
    </row>
    <row r="1946" spans="1:8" x14ac:dyDescent="0.3">
      <c r="A1946" s="28"/>
      <c r="H1946" s="27"/>
    </row>
    <row r="1947" spans="1:8" x14ac:dyDescent="0.3">
      <c r="A1947" s="28"/>
      <c r="H1947" s="27"/>
    </row>
    <row r="1948" spans="1:8" x14ac:dyDescent="0.3">
      <c r="A1948" s="28"/>
      <c r="H1948" s="27"/>
    </row>
    <row r="1949" spans="1:8" x14ac:dyDescent="0.3">
      <c r="A1949" s="28"/>
      <c r="H1949" s="27"/>
    </row>
    <row r="1950" spans="1:8" x14ac:dyDescent="0.3">
      <c r="A1950" s="28"/>
      <c r="H1950" s="27"/>
    </row>
    <row r="1951" spans="1:8" x14ac:dyDescent="0.3">
      <c r="A1951" s="28"/>
      <c r="H1951" s="27"/>
    </row>
    <row r="1952" spans="1:8" x14ac:dyDescent="0.3">
      <c r="A1952" s="28"/>
      <c r="H1952" s="27"/>
    </row>
    <row r="1953" spans="1:8" x14ac:dyDescent="0.3">
      <c r="A1953" s="28"/>
      <c r="H1953" s="27"/>
    </row>
    <row r="1954" spans="1:8" x14ac:dyDescent="0.3">
      <c r="A1954" s="28"/>
      <c r="H1954" s="27"/>
    </row>
    <row r="1955" spans="1:8" x14ac:dyDescent="0.3">
      <c r="A1955" s="28"/>
      <c r="H1955" s="27"/>
    </row>
    <row r="1956" spans="1:8" x14ac:dyDescent="0.3">
      <c r="A1956" s="28"/>
      <c r="H1956" s="27"/>
    </row>
    <row r="1957" spans="1:8" x14ac:dyDescent="0.3">
      <c r="A1957" s="28"/>
      <c r="H1957" s="27"/>
    </row>
    <row r="1958" spans="1:8" x14ac:dyDescent="0.3">
      <c r="A1958" s="28"/>
      <c r="H1958" s="27"/>
    </row>
    <row r="1959" spans="1:8" x14ac:dyDescent="0.3">
      <c r="A1959" s="28"/>
      <c r="H1959" s="27"/>
    </row>
    <row r="1960" spans="1:8" x14ac:dyDescent="0.3">
      <c r="A1960" s="28"/>
      <c r="H1960" s="27"/>
    </row>
    <row r="1961" spans="1:8" x14ac:dyDescent="0.3">
      <c r="A1961" s="28"/>
      <c r="H1961" s="27"/>
    </row>
    <row r="1962" spans="1:8" x14ac:dyDescent="0.3">
      <c r="A1962" s="28"/>
      <c r="H1962" s="27"/>
    </row>
    <row r="1963" spans="1:8" x14ac:dyDescent="0.3">
      <c r="A1963" s="28"/>
      <c r="H1963" s="27"/>
    </row>
    <row r="1964" spans="1:8" x14ac:dyDescent="0.3">
      <c r="A1964" s="28"/>
      <c r="H1964" s="27"/>
    </row>
    <row r="1965" spans="1:8" x14ac:dyDescent="0.3">
      <c r="A1965" s="28"/>
      <c r="H1965" s="27"/>
    </row>
    <row r="1966" spans="1:8" x14ac:dyDescent="0.3">
      <c r="A1966" s="28"/>
      <c r="H1966" s="27"/>
    </row>
    <row r="1967" spans="1:8" x14ac:dyDescent="0.3">
      <c r="A1967" s="28"/>
      <c r="H1967" s="27"/>
    </row>
    <row r="1968" spans="1:8" x14ac:dyDescent="0.3">
      <c r="A1968" s="28"/>
      <c r="H1968" s="27"/>
    </row>
    <row r="1969" spans="1:8" x14ac:dyDescent="0.3">
      <c r="A1969" s="28"/>
      <c r="H1969" s="27"/>
    </row>
    <row r="1970" spans="1:8" x14ac:dyDescent="0.3">
      <c r="A1970" s="28"/>
      <c r="H1970" s="27"/>
    </row>
    <row r="1971" spans="1:8" x14ac:dyDescent="0.3">
      <c r="A1971" s="28"/>
      <c r="H1971" s="27"/>
    </row>
    <row r="1972" spans="1:8" x14ac:dyDescent="0.3">
      <c r="A1972" s="28"/>
      <c r="H1972" s="27"/>
    </row>
    <row r="1973" spans="1:8" x14ac:dyDescent="0.3">
      <c r="A1973" s="28"/>
      <c r="H1973" s="27"/>
    </row>
    <row r="1974" spans="1:8" x14ac:dyDescent="0.3">
      <c r="A1974" s="28"/>
      <c r="H1974" s="27"/>
    </row>
    <row r="1975" spans="1:8" x14ac:dyDescent="0.3">
      <c r="A1975" s="28"/>
      <c r="H1975" s="27"/>
    </row>
    <row r="1976" spans="1:8" x14ac:dyDescent="0.3">
      <c r="A1976" s="28"/>
      <c r="H1976" s="27"/>
    </row>
    <row r="1977" spans="1:8" x14ac:dyDescent="0.3">
      <c r="A1977" s="28"/>
      <c r="H1977" s="27"/>
    </row>
    <row r="1978" spans="1:8" x14ac:dyDescent="0.3">
      <c r="A1978" s="28"/>
      <c r="H1978" s="27"/>
    </row>
    <row r="1979" spans="1:8" x14ac:dyDescent="0.3">
      <c r="A1979" s="28"/>
      <c r="H1979" s="27"/>
    </row>
    <row r="1980" spans="1:8" x14ac:dyDescent="0.3">
      <c r="A1980" s="28"/>
      <c r="H1980" s="27"/>
    </row>
    <row r="1981" spans="1:8" x14ac:dyDescent="0.3">
      <c r="A1981" s="28"/>
      <c r="H1981" s="27"/>
    </row>
    <row r="1982" spans="1:8" x14ac:dyDescent="0.3">
      <c r="A1982" s="28"/>
      <c r="H1982" s="27"/>
    </row>
    <row r="1983" spans="1:8" x14ac:dyDescent="0.3">
      <c r="A1983" s="28"/>
      <c r="H1983" s="27"/>
    </row>
    <row r="1984" spans="1:8" x14ac:dyDescent="0.3">
      <c r="A1984" s="28"/>
      <c r="H1984" s="27"/>
    </row>
    <row r="1985" spans="1:8" x14ac:dyDescent="0.3">
      <c r="A1985" s="28"/>
      <c r="H1985" s="27"/>
    </row>
    <row r="1986" spans="1:8" x14ac:dyDescent="0.3">
      <c r="A1986" s="28"/>
      <c r="H1986" s="27"/>
    </row>
    <row r="1987" spans="1:8" x14ac:dyDescent="0.3">
      <c r="A1987" s="28"/>
      <c r="H1987" s="27"/>
    </row>
    <row r="1988" spans="1:8" x14ac:dyDescent="0.3">
      <c r="A1988" s="28"/>
      <c r="H1988" s="27"/>
    </row>
    <row r="1989" spans="1:8" x14ac:dyDescent="0.3">
      <c r="A1989" s="28"/>
      <c r="H1989" s="27"/>
    </row>
    <row r="1990" spans="1:8" x14ac:dyDescent="0.3">
      <c r="A1990" s="28"/>
      <c r="H1990" s="27"/>
    </row>
    <row r="1991" spans="1:8" x14ac:dyDescent="0.3">
      <c r="A1991" s="28"/>
      <c r="H1991" s="27"/>
    </row>
    <row r="1992" spans="1:8" x14ac:dyDescent="0.3">
      <c r="A1992" s="28"/>
      <c r="H1992" s="27"/>
    </row>
    <row r="1993" spans="1:8" x14ac:dyDescent="0.3">
      <c r="A1993" s="28"/>
      <c r="H1993" s="27"/>
    </row>
    <row r="1994" spans="1:8" x14ac:dyDescent="0.3">
      <c r="A1994" s="28"/>
      <c r="H1994" s="27"/>
    </row>
    <row r="1995" spans="1:8" x14ac:dyDescent="0.3">
      <c r="A1995" s="28"/>
      <c r="H1995" s="27"/>
    </row>
    <row r="1996" spans="1:8" x14ac:dyDescent="0.3">
      <c r="A1996" s="28"/>
      <c r="H1996" s="27"/>
    </row>
    <row r="1997" spans="1:8" x14ac:dyDescent="0.3">
      <c r="A1997" s="28"/>
      <c r="H1997" s="27"/>
    </row>
    <row r="1998" spans="1:8" x14ac:dyDescent="0.3">
      <c r="A1998" s="28"/>
      <c r="H1998" s="27"/>
    </row>
    <row r="1999" spans="1:8" x14ac:dyDescent="0.3">
      <c r="A1999" s="28"/>
      <c r="H1999" s="27"/>
    </row>
    <row r="2000" spans="1:8" x14ac:dyDescent="0.3">
      <c r="A2000" s="28"/>
      <c r="H2000" s="27"/>
    </row>
    <row r="2001" spans="1:8" x14ac:dyDescent="0.3">
      <c r="A2001" s="28"/>
      <c r="H2001" s="27"/>
    </row>
    <row r="2002" spans="1:8" x14ac:dyDescent="0.3">
      <c r="A2002" s="28"/>
      <c r="H2002" s="27"/>
    </row>
    <row r="2003" spans="1:8" x14ac:dyDescent="0.3">
      <c r="A2003" s="28"/>
      <c r="H2003" s="27"/>
    </row>
    <row r="2004" spans="1:8" x14ac:dyDescent="0.3">
      <c r="A2004" s="28"/>
      <c r="H2004" s="27"/>
    </row>
    <row r="2005" spans="1:8" x14ac:dyDescent="0.3">
      <c r="A2005" s="28"/>
      <c r="H2005" s="27"/>
    </row>
    <row r="2006" spans="1:8" x14ac:dyDescent="0.3">
      <c r="A2006" s="28"/>
      <c r="H2006" s="27"/>
    </row>
    <row r="2007" spans="1:8" x14ac:dyDescent="0.3">
      <c r="A2007" s="28"/>
      <c r="H2007" s="27"/>
    </row>
    <row r="2008" spans="1:8" x14ac:dyDescent="0.3">
      <c r="A2008" s="28"/>
      <c r="H2008" s="27"/>
    </row>
    <row r="2009" spans="1:8" x14ac:dyDescent="0.3">
      <c r="A2009" s="28"/>
      <c r="H2009" s="27"/>
    </row>
    <row r="2010" spans="1:8" x14ac:dyDescent="0.3">
      <c r="A2010" s="28"/>
      <c r="H2010" s="27"/>
    </row>
    <row r="2011" spans="1:8" x14ac:dyDescent="0.3">
      <c r="A2011" s="28"/>
      <c r="H2011" s="27"/>
    </row>
    <row r="2012" spans="1:8" x14ac:dyDescent="0.3">
      <c r="A2012" s="28"/>
      <c r="H2012" s="27"/>
    </row>
    <row r="2013" spans="1:8" x14ac:dyDescent="0.3">
      <c r="A2013" s="28"/>
      <c r="H2013" s="27"/>
    </row>
    <row r="2014" spans="1:8" x14ac:dyDescent="0.3">
      <c r="A2014" s="28"/>
      <c r="H2014" s="27"/>
    </row>
    <row r="2015" spans="1:8" x14ac:dyDescent="0.3">
      <c r="A2015" s="28"/>
      <c r="H2015" s="27"/>
    </row>
    <row r="2016" spans="1:8" x14ac:dyDescent="0.3">
      <c r="A2016" s="28"/>
      <c r="H2016" s="27"/>
    </row>
    <row r="2017" spans="1:8" x14ac:dyDescent="0.3">
      <c r="A2017" s="28"/>
      <c r="H2017" s="27"/>
    </row>
    <row r="2018" spans="1:8" x14ac:dyDescent="0.3">
      <c r="A2018" s="28"/>
      <c r="H2018" s="27"/>
    </row>
    <row r="2019" spans="1:8" x14ac:dyDescent="0.3">
      <c r="A2019" s="28"/>
      <c r="H2019" s="27"/>
    </row>
    <row r="2020" spans="1:8" x14ac:dyDescent="0.3">
      <c r="A2020" s="28"/>
      <c r="H2020" s="27"/>
    </row>
    <row r="2021" spans="1:8" x14ac:dyDescent="0.3">
      <c r="A2021" s="28"/>
      <c r="H2021" s="27"/>
    </row>
    <row r="2022" spans="1:8" x14ac:dyDescent="0.3">
      <c r="A2022" s="28"/>
      <c r="H2022" s="27"/>
    </row>
    <row r="2023" spans="1:8" x14ac:dyDescent="0.3">
      <c r="A2023" s="28"/>
      <c r="H2023" s="27"/>
    </row>
    <row r="2024" spans="1:8" x14ac:dyDescent="0.3">
      <c r="A2024" s="28"/>
      <c r="H2024" s="27"/>
    </row>
    <row r="2025" spans="1:8" x14ac:dyDescent="0.3">
      <c r="A2025" s="28"/>
      <c r="H2025" s="27"/>
    </row>
    <row r="2026" spans="1:8" x14ac:dyDescent="0.3">
      <c r="A2026" s="28"/>
      <c r="H2026" s="27"/>
    </row>
    <row r="2027" spans="1:8" x14ac:dyDescent="0.3">
      <c r="A2027" s="28"/>
      <c r="H2027" s="27"/>
    </row>
    <row r="2028" spans="1:8" x14ac:dyDescent="0.3">
      <c r="A2028" s="28"/>
      <c r="H2028" s="27"/>
    </row>
    <row r="2029" spans="1:8" x14ac:dyDescent="0.3">
      <c r="A2029" s="28"/>
      <c r="H2029" s="27"/>
    </row>
    <row r="2030" spans="1:8" x14ac:dyDescent="0.3">
      <c r="A2030" s="28"/>
      <c r="H2030" s="27"/>
    </row>
    <row r="2031" spans="1:8" x14ac:dyDescent="0.3">
      <c r="A2031" s="28"/>
      <c r="H2031" s="27"/>
    </row>
    <row r="2032" spans="1:8" x14ac:dyDescent="0.3">
      <c r="A2032" s="28"/>
      <c r="H2032" s="27"/>
    </row>
    <row r="2033" spans="1:8" x14ac:dyDescent="0.3">
      <c r="A2033" s="28"/>
      <c r="H2033" s="27"/>
    </row>
    <row r="2034" spans="1:8" x14ac:dyDescent="0.3">
      <c r="A2034" s="28"/>
      <c r="H2034" s="27"/>
    </row>
    <row r="2035" spans="1:8" x14ac:dyDescent="0.3">
      <c r="A2035" s="28"/>
      <c r="H2035" s="27"/>
    </row>
    <row r="2036" spans="1:8" x14ac:dyDescent="0.3">
      <c r="A2036" s="28"/>
      <c r="H2036" s="27"/>
    </row>
    <row r="2037" spans="1:8" x14ac:dyDescent="0.3">
      <c r="A2037" s="28"/>
      <c r="H2037" s="27"/>
    </row>
    <row r="2038" spans="1:8" x14ac:dyDescent="0.3">
      <c r="A2038" s="28"/>
      <c r="H2038" s="27"/>
    </row>
    <row r="2039" spans="1:8" x14ac:dyDescent="0.3">
      <c r="A2039" s="28"/>
      <c r="H2039" s="27"/>
    </row>
    <row r="2040" spans="1:8" x14ac:dyDescent="0.3">
      <c r="A2040" s="28"/>
      <c r="H2040" s="27"/>
    </row>
    <row r="2041" spans="1:8" x14ac:dyDescent="0.3">
      <c r="A2041" s="28"/>
      <c r="H2041" s="27"/>
    </row>
    <row r="2042" spans="1:8" x14ac:dyDescent="0.3">
      <c r="A2042" s="28"/>
      <c r="H2042" s="27"/>
    </row>
    <row r="2043" spans="1:8" x14ac:dyDescent="0.3">
      <c r="A2043" s="28"/>
      <c r="H2043" s="27"/>
    </row>
    <row r="2044" spans="1:8" x14ac:dyDescent="0.3">
      <c r="A2044" s="28"/>
      <c r="H2044" s="27"/>
    </row>
    <row r="2045" spans="1:8" x14ac:dyDescent="0.3">
      <c r="A2045" s="28"/>
      <c r="H2045" s="27"/>
    </row>
    <row r="2046" spans="1:8" x14ac:dyDescent="0.3">
      <c r="A2046" s="28"/>
      <c r="H2046" s="27"/>
    </row>
    <row r="2047" spans="1:8" x14ac:dyDescent="0.3">
      <c r="A2047" s="28"/>
      <c r="H2047" s="27"/>
    </row>
    <row r="2048" spans="1:8" x14ac:dyDescent="0.3">
      <c r="A2048" s="28"/>
      <c r="H2048" s="27"/>
    </row>
    <row r="2049" spans="1:8" x14ac:dyDescent="0.3">
      <c r="A2049" s="28"/>
      <c r="H2049" s="27"/>
    </row>
    <row r="2050" spans="1:8" x14ac:dyDescent="0.3">
      <c r="A2050" s="28"/>
      <c r="H2050" s="27"/>
    </row>
    <row r="2051" spans="1:8" x14ac:dyDescent="0.3">
      <c r="A2051" s="28"/>
      <c r="H2051" s="27"/>
    </row>
    <row r="2052" spans="1:8" x14ac:dyDescent="0.3">
      <c r="A2052" s="28"/>
      <c r="H2052" s="27"/>
    </row>
    <row r="2053" spans="1:8" x14ac:dyDescent="0.3">
      <c r="A2053" s="28"/>
      <c r="H2053" s="27"/>
    </row>
    <row r="2054" spans="1:8" x14ac:dyDescent="0.3">
      <c r="A2054" s="28"/>
      <c r="H2054" s="27"/>
    </row>
    <row r="2055" spans="1:8" x14ac:dyDescent="0.3">
      <c r="A2055" s="28"/>
      <c r="H2055" s="27"/>
    </row>
    <row r="2056" spans="1:8" x14ac:dyDescent="0.3">
      <c r="A2056" s="28"/>
      <c r="H2056" s="27"/>
    </row>
    <row r="2057" spans="1:8" x14ac:dyDescent="0.3">
      <c r="A2057" s="28"/>
      <c r="H2057" s="27"/>
    </row>
    <row r="2058" spans="1:8" x14ac:dyDescent="0.3">
      <c r="A2058" s="28"/>
      <c r="H2058" s="27"/>
    </row>
    <row r="2059" spans="1:8" x14ac:dyDescent="0.3">
      <c r="A2059" s="28"/>
      <c r="H2059" s="27"/>
    </row>
    <row r="2060" spans="1:8" x14ac:dyDescent="0.3">
      <c r="A2060" s="28"/>
      <c r="H2060" s="27"/>
    </row>
    <row r="2061" spans="1:8" x14ac:dyDescent="0.3">
      <c r="A2061" s="28"/>
      <c r="H2061" s="27"/>
    </row>
    <row r="2062" spans="1:8" x14ac:dyDescent="0.3">
      <c r="A2062" s="28"/>
      <c r="H2062" s="27"/>
    </row>
    <row r="2063" spans="1:8" x14ac:dyDescent="0.3">
      <c r="A2063" s="28"/>
      <c r="H2063" s="27"/>
    </row>
    <row r="2064" spans="1:8" x14ac:dyDescent="0.3">
      <c r="A2064" s="28"/>
      <c r="H2064" s="27"/>
    </row>
    <row r="2065" spans="1:8" x14ac:dyDescent="0.3">
      <c r="A2065" s="28"/>
      <c r="H2065" s="27"/>
    </row>
    <row r="2066" spans="1:8" x14ac:dyDescent="0.3">
      <c r="A2066" s="28"/>
      <c r="H2066" s="27"/>
    </row>
    <row r="2067" spans="1:8" x14ac:dyDescent="0.3">
      <c r="A2067" s="28"/>
      <c r="H2067" s="27"/>
    </row>
    <row r="2068" spans="1:8" x14ac:dyDescent="0.3">
      <c r="A2068" s="28"/>
      <c r="H2068" s="27"/>
    </row>
    <row r="2069" spans="1:8" x14ac:dyDescent="0.3">
      <c r="A2069" s="28"/>
      <c r="H2069" s="27"/>
    </row>
    <row r="2070" spans="1:8" x14ac:dyDescent="0.3">
      <c r="A2070" s="28"/>
      <c r="H2070" s="27"/>
    </row>
    <row r="2071" spans="1:8" x14ac:dyDescent="0.3">
      <c r="A2071" s="28"/>
      <c r="H2071" s="27"/>
    </row>
    <row r="2072" spans="1:8" x14ac:dyDescent="0.3">
      <c r="A2072" s="28"/>
      <c r="H2072" s="27"/>
    </row>
    <row r="2073" spans="1:8" x14ac:dyDescent="0.3">
      <c r="A2073" s="28"/>
      <c r="H2073" s="27"/>
    </row>
    <row r="2074" spans="1:8" x14ac:dyDescent="0.3">
      <c r="A2074" s="28"/>
      <c r="H2074" s="27"/>
    </row>
    <row r="2075" spans="1:8" x14ac:dyDescent="0.3">
      <c r="A2075" s="28"/>
      <c r="H2075" s="27"/>
    </row>
    <row r="2076" spans="1:8" x14ac:dyDescent="0.3">
      <c r="A2076" s="28"/>
      <c r="H2076" s="27"/>
    </row>
    <row r="2077" spans="1:8" x14ac:dyDescent="0.3">
      <c r="A2077" s="28"/>
      <c r="H2077" s="27"/>
    </row>
    <row r="2078" spans="1:8" x14ac:dyDescent="0.3">
      <c r="A2078" s="28"/>
      <c r="H2078" s="27"/>
    </row>
    <row r="2079" spans="1:8" x14ac:dyDescent="0.3">
      <c r="A2079" s="28"/>
      <c r="H2079" s="27"/>
    </row>
    <row r="2080" spans="1:8" x14ac:dyDescent="0.3">
      <c r="A2080" s="28"/>
      <c r="H2080" s="27"/>
    </row>
    <row r="2081" spans="1:8" x14ac:dyDescent="0.3">
      <c r="A2081" s="28"/>
      <c r="H2081" s="27"/>
    </row>
    <row r="2082" spans="1:8" x14ac:dyDescent="0.3">
      <c r="A2082" s="28"/>
      <c r="H2082" s="27"/>
    </row>
    <row r="2083" spans="1:8" x14ac:dyDescent="0.3">
      <c r="A2083" s="28"/>
      <c r="H2083" s="27"/>
    </row>
    <row r="2084" spans="1:8" x14ac:dyDescent="0.3">
      <c r="A2084" s="28"/>
      <c r="H2084" s="27"/>
    </row>
    <row r="2085" spans="1:8" x14ac:dyDescent="0.3">
      <c r="A2085" s="28"/>
      <c r="H2085" s="27"/>
    </row>
    <row r="2086" spans="1:8" x14ac:dyDescent="0.3">
      <c r="A2086" s="28"/>
      <c r="H2086" s="27"/>
    </row>
    <row r="2087" spans="1:8" x14ac:dyDescent="0.3">
      <c r="A2087" s="28"/>
      <c r="H2087" s="27"/>
    </row>
    <row r="2088" spans="1:8" x14ac:dyDescent="0.3">
      <c r="A2088" s="28"/>
      <c r="H2088" s="27"/>
    </row>
    <row r="2089" spans="1:8" x14ac:dyDescent="0.3">
      <c r="A2089" s="28"/>
      <c r="H2089" s="27"/>
    </row>
    <row r="2090" spans="1:8" x14ac:dyDescent="0.3">
      <c r="A2090" s="28"/>
      <c r="H2090" s="27"/>
    </row>
    <row r="2091" spans="1:8" x14ac:dyDescent="0.3">
      <c r="A2091" s="28"/>
      <c r="H2091" s="27"/>
    </row>
    <row r="2092" spans="1:8" x14ac:dyDescent="0.3">
      <c r="A2092" s="28"/>
      <c r="H2092" s="27"/>
    </row>
    <row r="2093" spans="1:8" x14ac:dyDescent="0.3">
      <c r="A2093" s="28"/>
      <c r="H2093" s="27"/>
    </row>
    <row r="2094" spans="1:8" x14ac:dyDescent="0.3">
      <c r="A2094" s="28"/>
      <c r="H2094" s="27"/>
    </row>
    <row r="2095" spans="1:8" x14ac:dyDescent="0.3">
      <c r="A2095" s="28"/>
      <c r="H2095" s="27"/>
    </row>
    <row r="2096" spans="1:8" x14ac:dyDescent="0.3">
      <c r="A2096" s="28"/>
      <c r="H2096" s="27"/>
    </row>
    <row r="2097" spans="1:8" x14ac:dyDescent="0.3">
      <c r="A2097" s="28"/>
      <c r="H2097" s="27"/>
    </row>
    <row r="2098" spans="1:8" x14ac:dyDescent="0.3">
      <c r="A2098" s="28"/>
      <c r="H2098" s="27"/>
    </row>
    <row r="2099" spans="1:8" x14ac:dyDescent="0.3">
      <c r="A2099" s="28"/>
      <c r="H2099" s="27"/>
    </row>
    <row r="2100" spans="1:8" x14ac:dyDescent="0.3">
      <c r="A2100" s="28"/>
      <c r="H2100" s="27"/>
    </row>
    <row r="2101" spans="1:8" x14ac:dyDescent="0.3">
      <c r="A2101" s="28"/>
      <c r="H2101" s="27"/>
    </row>
    <row r="2102" spans="1:8" x14ac:dyDescent="0.3">
      <c r="A2102" s="28"/>
      <c r="H2102" s="27"/>
    </row>
    <row r="2103" spans="1:8" x14ac:dyDescent="0.3">
      <c r="A2103" s="28"/>
      <c r="H2103" s="27"/>
    </row>
    <row r="2104" spans="1:8" x14ac:dyDescent="0.3">
      <c r="A2104" s="28"/>
      <c r="H2104" s="27"/>
    </row>
    <row r="2105" spans="1:8" x14ac:dyDescent="0.3">
      <c r="A2105" s="28"/>
      <c r="H2105" s="27"/>
    </row>
    <row r="2106" spans="1:8" x14ac:dyDescent="0.3">
      <c r="A2106" s="28"/>
      <c r="H2106" s="27"/>
    </row>
    <row r="2107" spans="1:8" x14ac:dyDescent="0.3">
      <c r="A2107" s="28"/>
      <c r="H2107" s="27"/>
    </row>
    <row r="2108" spans="1:8" x14ac:dyDescent="0.3">
      <c r="A2108" s="28"/>
      <c r="H2108" s="27"/>
    </row>
    <row r="2109" spans="1:8" x14ac:dyDescent="0.3">
      <c r="A2109" s="28"/>
      <c r="H2109" s="27"/>
    </row>
    <row r="2110" spans="1:8" x14ac:dyDescent="0.3">
      <c r="A2110" s="28"/>
      <c r="H2110" s="27"/>
    </row>
    <row r="2111" spans="1:8" x14ac:dyDescent="0.3">
      <c r="A2111" s="28"/>
      <c r="H2111" s="27"/>
    </row>
    <row r="2112" spans="1:8" x14ac:dyDescent="0.3">
      <c r="A2112" s="28"/>
      <c r="H2112" s="27"/>
    </row>
    <row r="2113" spans="1:8" x14ac:dyDescent="0.3">
      <c r="A2113" s="28"/>
      <c r="H2113" s="27"/>
    </row>
    <row r="2114" spans="1:8" x14ac:dyDescent="0.3">
      <c r="A2114" s="28"/>
      <c r="H2114" s="27"/>
    </row>
    <row r="2115" spans="1:8" x14ac:dyDescent="0.3">
      <c r="A2115" s="28"/>
      <c r="H2115" s="27"/>
    </row>
    <row r="2116" spans="1:8" x14ac:dyDescent="0.3">
      <c r="A2116" s="28"/>
      <c r="H2116" s="27"/>
    </row>
    <row r="2117" spans="1:8" x14ac:dyDescent="0.3">
      <c r="A2117" s="28"/>
      <c r="H2117" s="27"/>
    </row>
    <row r="2118" spans="1:8" x14ac:dyDescent="0.3">
      <c r="A2118" s="28"/>
      <c r="H2118" s="27"/>
    </row>
    <row r="2119" spans="1:8" x14ac:dyDescent="0.3">
      <c r="A2119" s="28"/>
      <c r="H2119" s="27"/>
    </row>
    <row r="2120" spans="1:8" x14ac:dyDescent="0.3">
      <c r="A2120" s="28"/>
      <c r="H2120" s="27"/>
    </row>
    <row r="2121" spans="1:8" x14ac:dyDescent="0.3">
      <c r="A2121" s="28"/>
      <c r="H2121" s="27"/>
    </row>
    <row r="2122" spans="1:8" x14ac:dyDescent="0.3">
      <c r="A2122" s="28"/>
      <c r="H2122" s="27"/>
    </row>
    <row r="2123" spans="1:8" x14ac:dyDescent="0.3">
      <c r="A2123" s="28"/>
      <c r="H2123" s="27"/>
    </row>
    <row r="2124" spans="1:8" x14ac:dyDescent="0.3">
      <c r="A2124" s="28"/>
      <c r="H2124" s="27"/>
    </row>
    <row r="2125" spans="1:8" x14ac:dyDescent="0.3">
      <c r="A2125" s="28"/>
      <c r="H2125" s="27"/>
    </row>
    <row r="2126" spans="1:8" x14ac:dyDescent="0.3">
      <c r="A2126" s="28"/>
      <c r="H2126" s="27"/>
    </row>
    <row r="2127" spans="1:8" x14ac:dyDescent="0.3">
      <c r="A2127" s="28"/>
      <c r="H2127" s="27"/>
    </row>
    <row r="2128" spans="1:8" x14ac:dyDescent="0.3">
      <c r="A2128" s="28"/>
      <c r="H2128" s="27"/>
    </row>
    <row r="2129" spans="1:8" x14ac:dyDescent="0.3">
      <c r="A2129" s="28"/>
      <c r="H2129" s="27"/>
    </row>
    <row r="2130" spans="1:8" x14ac:dyDescent="0.3">
      <c r="A2130" s="28"/>
      <c r="H2130" s="27"/>
    </row>
    <row r="2131" spans="1:8" x14ac:dyDescent="0.3">
      <c r="A2131" s="28"/>
      <c r="H2131" s="27"/>
    </row>
    <row r="2132" spans="1:8" x14ac:dyDescent="0.3">
      <c r="A2132" s="28"/>
      <c r="H2132" s="27"/>
    </row>
    <row r="2133" spans="1:8" x14ac:dyDescent="0.3">
      <c r="A2133" s="28"/>
      <c r="H2133" s="27"/>
    </row>
    <row r="2134" spans="1:8" x14ac:dyDescent="0.3">
      <c r="A2134" s="28"/>
      <c r="H2134" s="27"/>
    </row>
    <row r="2135" spans="1:8" x14ac:dyDescent="0.3">
      <c r="A2135" s="28"/>
      <c r="H2135" s="27"/>
    </row>
    <row r="2136" spans="1:8" x14ac:dyDescent="0.3">
      <c r="A2136" s="28"/>
      <c r="H2136" s="27"/>
    </row>
    <row r="2137" spans="1:8" x14ac:dyDescent="0.3">
      <c r="A2137" s="28"/>
      <c r="H2137" s="27"/>
    </row>
    <row r="2138" spans="1:8" x14ac:dyDescent="0.3">
      <c r="A2138" s="28"/>
      <c r="H2138" s="27"/>
    </row>
    <row r="2139" spans="1:8" x14ac:dyDescent="0.3">
      <c r="A2139" s="28"/>
      <c r="H2139" s="27"/>
    </row>
    <row r="2140" spans="1:8" x14ac:dyDescent="0.3">
      <c r="A2140" s="28"/>
      <c r="H2140" s="27"/>
    </row>
    <row r="2141" spans="1:8" x14ac:dyDescent="0.3">
      <c r="A2141" s="28"/>
      <c r="H2141" s="27"/>
    </row>
    <row r="2142" spans="1:8" x14ac:dyDescent="0.3">
      <c r="A2142" s="28"/>
      <c r="H2142" s="27"/>
    </row>
    <row r="2143" spans="1:8" x14ac:dyDescent="0.3">
      <c r="A2143" s="28"/>
      <c r="H2143" s="27"/>
    </row>
    <row r="2144" spans="1:8" x14ac:dyDescent="0.3">
      <c r="A2144" s="28"/>
      <c r="H2144" s="27"/>
    </row>
    <row r="2145" spans="1:8" x14ac:dyDescent="0.3">
      <c r="A2145" s="28"/>
      <c r="H2145" s="27"/>
    </row>
    <row r="2146" spans="1:8" x14ac:dyDescent="0.3">
      <c r="A2146" s="28"/>
      <c r="H2146" s="27"/>
    </row>
    <row r="2147" spans="1:8" x14ac:dyDescent="0.3">
      <c r="A2147" s="28"/>
      <c r="H2147" s="27"/>
    </row>
    <row r="2148" spans="1:8" x14ac:dyDescent="0.3">
      <c r="A2148" s="28"/>
      <c r="H2148" s="27"/>
    </row>
    <row r="2149" spans="1:8" x14ac:dyDescent="0.3">
      <c r="A2149" s="28"/>
      <c r="H2149" s="27"/>
    </row>
    <row r="2150" spans="1:8" x14ac:dyDescent="0.3">
      <c r="A2150" s="28"/>
      <c r="H2150" s="27"/>
    </row>
    <row r="2151" spans="1:8" x14ac:dyDescent="0.3">
      <c r="A2151" s="28"/>
      <c r="H2151" s="27"/>
    </row>
    <row r="2152" spans="1:8" x14ac:dyDescent="0.3">
      <c r="A2152" s="28"/>
      <c r="H2152" s="27"/>
    </row>
    <row r="2153" spans="1:8" x14ac:dyDescent="0.3">
      <c r="A2153" s="28"/>
      <c r="H2153" s="27"/>
    </row>
    <row r="2154" spans="1:8" x14ac:dyDescent="0.3">
      <c r="A2154" s="28"/>
      <c r="H2154" s="27"/>
    </row>
    <row r="2155" spans="1:8" x14ac:dyDescent="0.3">
      <c r="A2155" s="28"/>
      <c r="H2155" s="27"/>
    </row>
    <row r="2156" spans="1:8" x14ac:dyDescent="0.3">
      <c r="A2156" s="28"/>
      <c r="H2156" s="27"/>
    </row>
    <row r="2157" spans="1:8" x14ac:dyDescent="0.3">
      <c r="A2157" s="28"/>
      <c r="H2157" s="27"/>
    </row>
    <row r="2158" spans="1:8" x14ac:dyDescent="0.3">
      <c r="A2158" s="28"/>
      <c r="H2158" s="27"/>
    </row>
    <row r="2159" spans="1:8" x14ac:dyDescent="0.3">
      <c r="A2159" s="28"/>
      <c r="H2159" s="27"/>
    </row>
    <row r="2160" spans="1:8" x14ac:dyDescent="0.3">
      <c r="A2160" s="28"/>
      <c r="H2160" s="27"/>
    </row>
    <row r="2161" spans="1:8" x14ac:dyDescent="0.3">
      <c r="A2161" s="28"/>
      <c r="H2161" s="27"/>
    </row>
    <row r="2162" spans="1:8" x14ac:dyDescent="0.3">
      <c r="A2162" s="28"/>
      <c r="H2162" s="27"/>
    </row>
    <row r="2163" spans="1:8" x14ac:dyDescent="0.3">
      <c r="A2163" s="28"/>
      <c r="H2163" s="27"/>
    </row>
    <row r="2164" spans="1:8" x14ac:dyDescent="0.3">
      <c r="A2164" s="28"/>
      <c r="H2164" s="27"/>
    </row>
    <row r="2165" spans="1:8" x14ac:dyDescent="0.3">
      <c r="A2165" s="28"/>
      <c r="H2165" s="27"/>
    </row>
    <row r="2166" spans="1:8" x14ac:dyDescent="0.3">
      <c r="A2166" s="28"/>
      <c r="H2166" s="27"/>
    </row>
    <row r="2167" spans="1:8" x14ac:dyDescent="0.3">
      <c r="A2167" s="28"/>
      <c r="H2167" s="27"/>
    </row>
    <row r="2168" spans="1:8" x14ac:dyDescent="0.3">
      <c r="A2168" s="28"/>
      <c r="H2168" s="27"/>
    </row>
    <row r="2169" spans="1:8" x14ac:dyDescent="0.3">
      <c r="A2169" s="28"/>
      <c r="H2169" s="27"/>
    </row>
    <row r="2170" spans="1:8" x14ac:dyDescent="0.3">
      <c r="A2170" s="28"/>
      <c r="H2170" s="27"/>
    </row>
    <row r="2171" spans="1:8" x14ac:dyDescent="0.3">
      <c r="A2171" s="28"/>
      <c r="H2171" s="27"/>
    </row>
    <row r="2172" spans="1:8" x14ac:dyDescent="0.3">
      <c r="A2172" s="28"/>
      <c r="H2172" s="27"/>
    </row>
    <row r="2173" spans="1:8" x14ac:dyDescent="0.3">
      <c r="A2173" s="28"/>
      <c r="H2173" s="27"/>
    </row>
    <row r="2174" spans="1:8" x14ac:dyDescent="0.3">
      <c r="A2174" s="28"/>
      <c r="H2174" s="27"/>
    </row>
    <row r="2175" spans="1:8" x14ac:dyDescent="0.3">
      <c r="A2175" s="28"/>
      <c r="H2175" s="27"/>
    </row>
    <row r="2176" spans="1:8" x14ac:dyDescent="0.3">
      <c r="A2176" s="28"/>
      <c r="H2176" s="27"/>
    </row>
    <row r="2177" spans="1:8" x14ac:dyDescent="0.3">
      <c r="A2177" s="28"/>
      <c r="H2177" s="27"/>
    </row>
    <row r="2178" spans="1:8" x14ac:dyDescent="0.3">
      <c r="A2178" s="28"/>
      <c r="H2178" s="27"/>
    </row>
    <row r="2179" spans="1:8" x14ac:dyDescent="0.3">
      <c r="A2179" s="28"/>
      <c r="H2179" s="27"/>
    </row>
    <row r="2180" spans="1:8" x14ac:dyDescent="0.3">
      <c r="A2180" s="28"/>
      <c r="H2180" s="27"/>
    </row>
    <row r="2181" spans="1:8" x14ac:dyDescent="0.3">
      <c r="A2181" s="28"/>
      <c r="H2181" s="27"/>
    </row>
    <row r="2182" spans="1:8" x14ac:dyDescent="0.3">
      <c r="A2182" s="28"/>
      <c r="H2182" s="27"/>
    </row>
    <row r="2183" spans="1:8" x14ac:dyDescent="0.3">
      <c r="A2183" s="28"/>
      <c r="H2183" s="27"/>
    </row>
    <row r="2184" spans="1:8" x14ac:dyDescent="0.3">
      <c r="A2184" s="28"/>
      <c r="H2184" s="27"/>
    </row>
    <row r="2185" spans="1:8" x14ac:dyDescent="0.3">
      <c r="A2185" s="28"/>
      <c r="H2185" s="27"/>
    </row>
    <row r="2186" spans="1:8" x14ac:dyDescent="0.3">
      <c r="A2186" s="28"/>
      <c r="H2186" s="27"/>
    </row>
    <row r="2187" spans="1:8" x14ac:dyDescent="0.3">
      <c r="A2187" s="28"/>
      <c r="H2187" s="27"/>
    </row>
    <row r="2188" spans="1:8" x14ac:dyDescent="0.3">
      <c r="A2188" s="28"/>
      <c r="H2188" s="27"/>
    </row>
    <row r="2189" spans="1:8" x14ac:dyDescent="0.3">
      <c r="A2189" s="28"/>
      <c r="H2189" s="27"/>
    </row>
    <row r="2190" spans="1:8" x14ac:dyDescent="0.3">
      <c r="A2190" s="28"/>
      <c r="H2190" s="27"/>
    </row>
    <row r="2191" spans="1:8" x14ac:dyDescent="0.3">
      <c r="A2191" s="28"/>
      <c r="H2191" s="27"/>
    </row>
    <row r="2192" spans="1:8" x14ac:dyDescent="0.3">
      <c r="A2192" s="28"/>
      <c r="H2192" s="27"/>
    </row>
    <row r="2193" spans="1:8" x14ac:dyDescent="0.3">
      <c r="A2193" s="28"/>
      <c r="H2193" s="27"/>
    </row>
    <row r="2194" spans="1:8" x14ac:dyDescent="0.3">
      <c r="A2194" s="28"/>
      <c r="H2194" s="27"/>
    </row>
    <row r="2195" spans="1:8" x14ac:dyDescent="0.3">
      <c r="A2195" s="28"/>
      <c r="H2195" s="27"/>
    </row>
    <row r="2196" spans="1:8" x14ac:dyDescent="0.3">
      <c r="A2196" s="28"/>
      <c r="H2196" s="27"/>
    </row>
    <row r="2197" spans="1:8" x14ac:dyDescent="0.3">
      <c r="A2197" s="28"/>
      <c r="H2197" s="27"/>
    </row>
    <row r="2198" spans="1:8" x14ac:dyDescent="0.3">
      <c r="A2198" s="28"/>
      <c r="H2198" s="27"/>
    </row>
    <row r="2199" spans="1:8" x14ac:dyDescent="0.3">
      <c r="A2199" s="28"/>
      <c r="H2199" s="27"/>
    </row>
    <row r="2200" spans="1:8" x14ac:dyDescent="0.3">
      <c r="A2200" s="28"/>
      <c r="H2200" s="27"/>
    </row>
    <row r="2201" spans="1:8" x14ac:dyDescent="0.3">
      <c r="A2201" s="28"/>
      <c r="H2201" s="27"/>
    </row>
    <row r="2202" spans="1:8" x14ac:dyDescent="0.3">
      <c r="A2202" s="28"/>
      <c r="H2202" s="27"/>
    </row>
    <row r="2203" spans="1:8" x14ac:dyDescent="0.3">
      <c r="A2203" s="28"/>
      <c r="H2203" s="27"/>
    </row>
    <row r="2204" spans="1:8" x14ac:dyDescent="0.3">
      <c r="A2204" s="28"/>
      <c r="H2204" s="27"/>
    </row>
    <row r="2205" spans="1:8" x14ac:dyDescent="0.3">
      <c r="A2205" s="28"/>
      <c r="H2205" s="27"/>
    </row>
    <row r="2206" spans="1:8" x14ac:dyDescent="0.3">
      <c r="A2206" s="28"/>
      <c r="H2206" s="27"/>
    </row>
    <row r="2207" spans="1:8" x14ac:dyDescent="0.3">
      <c r="A2207" s="28"/>
      <c r="H2207" s="27"/>
    </row>
    <row r="2208" spans="1:8" x14ac:dyDescent="0.3">
      <c r="A2208" s="28"/>
      <c r="H2208" s="27"/>
    </row>
    <row r="2209" spans="1:8" x14ac:dyDescent="0.3">
      <c r="A2209" s="28"/>
      <c r="H2209" s="27"/>
    </row>
    <row r="2210" spans="1:8" x14ac:dyDescent="0.3">
      <c r="A2210" s="28"/>
      <c r="H2210" s="27"/>
    </row>
    <row r="2211" spans="1:8" x14ac:dyDescent="0.3">
      <c r="A2211" s="28"/>
      <c r="H2211" s="27"/>
    </row>
    <row r="2212" spans="1:8" x14ac:dyDescent="0.3">
      <c r="A2212" s="28"/>
      <c r="H2212" s="27"/>
    </row>
    <row r="2213" spans="1:8" x14ac:dyDescent="0.3">
      <c r="A2213" s="28"/>
      <c r="H2213" s="27"/>
    </row>
    <row r="2214" spans="1:8" x14ac:dyDescent="0.3">
      <c r="A2214" s="28"/>
      <c r="H2214" s="27"/>
    </row>
    <row r="2215" spans="1:8" x14ac:dyDescent="0.3">
      <c r="A2215" s="28"/>
      <c r="H2215" s="27"/>
    </row>
    <row r="2216" spans="1:8" x14ac:dyDescent="0.3">
      <c r="A2216" s="28"/>
      <c r="H2216" s="27"/>
    </row>
    <row r="2217" spans="1:8" x14ac:dyDescent="0.3">
      <c r="A2217" s="28"/>
      <c r="H2217" s="27"/>
    </row>
    <row r="2218" spans="1:8" x14ac:dyDescent="0.3">
      <c r="A2218" s="28"/>
      <c r="H2218" s="27"/>
    </row>
    <row r="2219" spans="1:8" x14ac:dyDescent="0.3">
      <c r="A2219" s="28"/>
      <c r="H2219" s="27"/>
    </row>
    <row r="2220" spans="1:8" x14ac:dyDescent="0.3">
      <c r="A2220" s="28"/>
      <c r="H2220" s="27"/>
    </row>
    <row r="2221" spans="1:8" x14ac:dyDescent="0.3">
      <c r="A2221" s="28"/>
      <c r="H2221" s="27"/>
    </row>
    <row r="2222" spans="1:8" x14ac:dyDescent="0.3">
      <c r="A2222" s="28"/>
      <c r="H2222" s="27"/>
    </row>
    <row r="2223" spans="1:8" x14ac:dyDescent="0.3">
      <c r="A2223" s="28"/>
      <c r="H2223" s="27"/>
    </row>
    <row r="2224" spans="1:8" x14ac:dyDescent="0.3">
      <c r="A2224" s="28"/>
      <c r="H2224" s="27"/>
    </row>
    <row r="2225" spans="1:8" x14ac:dyDescent="0.3">
      <c r="A2225" s="28"/>
      <c r="H2225" s="27"/>
    </row>
    <row r="2226" spans="1:8" x14ac:dyDescent="0.3">
      <c r="A2226" s="28"/>
      <c r="H2226" s="27"/>
    </row>
    <row r="2227" spans="1:8" x14ac:dyDescent="0.3">
      <c r="A2227" s="28"/>
      <c r="H2227" s="27"/>
    </row>
    <row r="2228" spans="1:8" x14ac:dyDescent="0.3">
      <c r="A2228" s="28"/>
      <c r="H2228" s="27"/>
    </row>
    <row r="2229" spans="1:8" x14ac:dyDescent="0.3">
      <c r="A2229" s="28"/>
      <c r="H2229" s="27"/>
    </row>
    <row r="2230" spans="1:8" x14ac:dyDescent="0.3">
      <c r="A2230" s="28"/>
      <c r="H2230" s="27"/>
    </row>
    <row r="2231" spans="1:8" x14ac:dyDescent="0.3">
      <c r="A2231" s="28"/>
      <c r="H2231" s="27"/>
    </row>
    <row r="2232" spans="1:8" x14ac:dyDescent="0.3">
      <c r="A2232" s="28"/>
      <c r="H2232" s="27"/>
    </row>
    <row r="2233" spans="1:8" x14ac:dyDescent="0.3">
      <c r="A2233" s="28"/>
      <c r="H2233" s="27"/>
    </row>
    <row r="2234" spans="1:8" x14ac:dyDescent="0.3">
      <c r="A2234" s="28"/>
      <c r="H2234" s="27"/>
    </row>
    <row r="2235" spans="1:8" x14ac:dyDescent="0.3">
      <c r="A2235" s="28"/>
      <c r="H2235" s="27"/>
    </row>
    <row r="2236" spans="1:8" x14ac:dyDescent="0.3">
      <c r="A2236" s="28"/>
      <c r="H2236" s="27"/>
    </row>
    <row r="2237" spans="1:8" x14ac:dyDescent="0.3">
      <c r="A2237" s="28"/>
      <c r="H2237" s="27"/>
    </row>
    <row r="2238" spans="1:8" x14ac:dyDescent="0.3">
      <c r="A2238" s="28"/>
      <c r="H2238" s="27"/>
    </row>
    <row r="2239" spans="1:8" x14ac:dyDescent="0.3">
      <c r="A2239" s="28"/>
      <c r="H2239" s="27"/>
    </row>
    <row r="2240" spans="1:8" x14ac:dyDescent="0.3">
      <c r="A2240" s="28"/>
      <c r="H2240" s="27"/>
    </row>
    <row r="2241" spans="1:8" x14ac:dyDescent="0.3">
      <c r="A2241" s="28"/>
      <c r="H2241" s="27"/>
    </row>
    <row r="2242" spans="1:8" x14ac:dyDescent="0.3">
      <c r="A2242" s="28"/>
      <c r="H2242" s="27"/>
    </row>
    <row r="2243" spans="1:8" x14ac:dyDescent="0.3">
      <c r="A2243" s="28"/>
      <c r="H2243" s="27"/>
    </row>
    <row r="2244" spans="1:8" x14ac:dyDescent="0.3">
      <c r="A2244" s="28"/>
      <c r="H2244" s="27"/>
    </row>
    <row r="2245" spans="1:8" x14ac:dyDescent="0.3">
      <c r="A2245" s="28"/>
      <c r="H2245" s="27"/>
    </row>
    <row r="2246" spans="1:8" x14ac:dyDescent="0.3">
      <c r="A2246" s="28"/>
      <c r="H2246" s="27"/>
    </row>
    <row r="2247" spans="1:8" x14ac:dyDescent="0.3">
      <c r="A2247" s="28"/>
      <c r="H2247" s="27"/>
    </row>
    <row r="2248" spans="1:8" x14ac:dyDescent="0.3">
      <c r="A2248" s="28"/>
      <c r="H2248" s="27"/>
    </row>
    <row r="2249" spans="1:8" x14ac:dyDescent="0.3">
      <c r="A2249" s="28"/>
      <c r="H2249" s="27"/>
    </row>
    <row r="2250" spans="1:8" x14ac:dyDescent="0.3">
      <c r="A2250" s="28"/>
      <c r="H2250" s="27"/>
    </row>
    <row r="2251" spans="1:8" x14ac:dyDescent="0.3">
      <c r="A2251" s="28"/>
      <c r="H2251" s="27"/>
    </row>
    <row r="2252" spans="1:8" x14ac:dyDescent="0.3">
      <c r="A2252" s="28"/>
      <c r="H2252" s="27"/>
    </row>
    <row r="2253" spans="1:8" x14ac:dyDescent="0.3">
      <c r="A2253" s="28"/>
      <c r="H2253" s="27"/>
    </row>
    <row r="2254" spans="1:8" x14ac:dyDescent="0.3">
      <c r="A2254" s="28"/>
      <c r="H2254" s="27"/>
    </row>
    <row r="2255" spans="1:8" x14ac:dyDescent="0.3">
      <c r="A2255" s="28"/>
      <c r="H2255" s="27"/>
    </row>
    <row r="2256" spans="1:8" x14ac:dyDescent="0.3">
      <c r="A2256" s="28"/>
      <c r="H2256" s="27"/>
    </row>
    <row r="2257" spans="1:8" x14ac:dyDescent="0.3">
      <c r="A2257" s="28"/>
      <c r="H2257" s="27"/>
    </row>
    <row r="2258" spans="1:8" x14ac:dyDescent="0.3">
      <c r="A2258" s="28"/>
      <c r="H2258" s="27"/>
    </row>
    <row r="2259" spans="1:8" x14ac:dyDescent="0.3">
      <c r="A2259" s="28"/>
      <c r="H2259" s="27"/>
    </row>
    <row r="2260" spans="1:8" x14ac:dyDescent="0.3">
      <c r="A2260" s="28"/>
      <c r="H2260" s="27"/>
    </row>
    <row r="2261" spans="1:8" x14ac:dyDescent="0.3">
      <c r="A2261" s="28"/>
      <c r="H2261" s="27"/>
    </row>
    <row r="2262" spans="1:8" x14ac:dyDescent="0.3">
      <c r="A2262" s="28"/>
      <c r="H2262" s="27"/>
    </row>
    <row r="2263" spans="1:8" x14ac:dyDescent="0.3">
      <c r="A2263" s="28"/>
      <c r="H2263" s="27"/>
    </row>
    <row r="2264" spans="1:8" x14ac:dyDescent="0.3">
      <c r="A2264" s="28"/>
      <c r="H2264" s="27"/>
    </row>
    <row r="2265" spans="1:8" x14ac:dyDescent="0.3">
      <c r="A2265" s="28"/>
      <c r="H2265" s="27"/>
    </row>
    <row r="2266" spans="1:8" x14ac:dyDescent="0.3">
      <c r="A2266" s="28"/>
      <c r="H2266" s="27"/>
    </row>
    <row r="2267" spans="1:8" x14ac:dyDescent="0.3">
      <c r="A2267" s="28"/>
      <c r="H2267" s="27"/>
    </row>
    <row r="2268" spans="1:8" x14ac:dyDescent="0.3">
      <c r="A2268" s="28"/>
      <c r="H2268" s="27"/>
    </row>
    <row r="2269" spans="1:8" x14ac:dyDescent="0.3">
      <c r="A2269" s="28"/>
      <c r="H2269" s="27"/>
    </row>
    <row r="2270" spans="1:8" x14ac:dyDescent="0.3">
      <c r="A2270" s="28"/>
      <c r="H2270" s="27"/>
    </row>
    <row r="2271" spans="1:8" x14ac:dyDescent="0.3">
      <c r="A2271" s="28"/>
      <c r="H2271" s="27"/>
    </row>
    <row r="2272" spans="1:8" x14ac:dyDescent="0.3">
      <c r="A2272" s="28"/>
      <c r="H2272" s="27"/>
    </row>
    <row r="2273" spans="1:8" x14ac:dyDescent="0.3">
      <c r="A2273" s="28"/>
      <c r="H2273" s="27"/>
    </row>
    <row r="2274" spans="1:8" x14ac:dyDescent="0.3">
      <c r="A2274" s="28"/>
      <c r="H2274" s="27"/>
    </row>
    <row r="2275" spans="1:8" x14ac:dyDescent="0.3">
      <c r="A2275" s="28"/>
      <c r="H2275" s="27"/>
    </row>
    <row r="2276" spans="1:8" x14ac:dyDescent="0.3">
      <c r="A2276" s="28"/>
      <c r="H2276" s="27"/>
    </row>
    <row r="2277" spans="1:8" x14ac:dyDescent="0.3">
      <c r="A2277" s="28"/>
      <c r="H2277" s="27"/>
    </row>
    <row r="2278" spans="1:8" x14ac:dyDescent="0.3">
      <c r="A2278" s="28"/>
      <c r="H2278" s="27"/>
    </row>
    <row r="2279" spans="1:8" x14ac:dyDescent="0.3">
      <c r="A2279" s="28"/>
      <c r="H2279" s="27"/>
    </row>
    <row r="2280" spans="1:8" x14ac:dyDescent="0.3">
      <c r="A2280" s="28"/>
      <c r="H2280" s="27"/>
    </row>
    <row r="2281" spans="1:8" x14ac:dyDescent="0.3">
      <c r="A2281" s="28"/>
      <c r="H2281" s="27"/>
    </row>
    <row r="2282" spans="1:8" x14ac:dyDescent="0.3">
      <c r="A2282" s="28"/>
      <c r="H2282" s="27"/>
    </row>
    <row r="2283" spans="1:8" x14ac:dyDescent="0.3">
      <c r="A2283" s="28"/>
      <c r="H2283" s="27"/>
    </row>
    <row r="2284" spans="1:8" x14ac:dyDescent="0.3">
      <c r="A2284" s="28"/>
      <c r="H2284" s="27"/>
    </row>
    <row r="2285" spans="1:8" x14ac:dyDescent="0.3">
      <c r="A2285" s="28"/>
      <c r="H2285" s="27"/>
    </row>
    <row r="2286" spans="1:8" x14ac:dyDescent="0.3">
      <c r="A2286" s="28"/>
      <c r="H2286" s="27"/>
    </row>
    <row r="2287" spans="1:8" x14ac:dyDescent="0.3">
      <c r="A2287" s="28"/>
      <c r="H2287" s="27"/>
    </row>
    <row r="2288" spans="1:8" x14ac:dyDescent="0.3">
      <c r="A2288" s="28"/>
      <c r="H2288" s="27"/>
    </row>
    <row r="2289" spans="1:8" x14ac:dyDescent="0.3">
      <c r="A2289" s="28"/>
      <c r="H2289" s="27"/>
    </row>
    <row r="2290" spans="1:8" x14ac:dyDescent="0.3">
      <c r="A2290" s="28"/>
      <c r="H2290" s="27"/>
    </row>
    <row r="2291" spans="1:8" x14ac:dyDescent="0.3">
      <c r="A2291" s="28"/>
      <c r="H2291" s="27"/>
    </row>
    <row r="2292" spans="1:8" x14ac:dyDescent="0.3">
      <c r="A2292" s="28"/>
      <c r="H2292" s="27"/>
    </row>
    <row r="2293" spans="1:8" x14ac:dyDescent="0.3">
      <c r="A2293" s="28"/>
      <c r="H2293" s="27"/>
    </row>
    <row r="2294" spans="1:8" x14ac:dyDescent="0.3">
      <c r="A2294" s="28"/>
      <c r="H2294" s="27"/>
    </row>
    <row r="2295" spans="1:8" x14ac:dyDescent="0.3">
      <c r="A2295" s="28"/>
      <c r="H2295" s="27"/>
    </row>
    <row r="2296" spans="1:8" x14ac:dyDescent="0.3">
      <c r="A2296" s="28"/>
      <c r="H2296" s="27"/>
    </row>
    <row r="2297" spans="1:8" x14ac:dyDescent="0.3">
      <c r="A2297" s="28"/>
      <c r="H2297" s="27"/>
    </row>
    <row r="2298" spans="1:8" x14ac:dyDescent="0.3">
      <c r="A2298" s="28"/>
      <c r="H2298" s="27"/>
    </row>
    <row r="2299" spans="1:8" x14ac:dyDescent="0.3">
      <c r="A2299" s="28"/>
      <c r="H2299" s="27"/>
    </row>
    <row r="2300" spans="1:8" x14ac:dyDescent="0.3">
      <c r="A2300" s="28"/>
      <c r="H2300" s="27"/>
    </row>
    <row r="2301" spans="1:8" x14ac:dyDescent="0.3">
      <c r="A2301" s="28"/>
      <c r="H2301" s="27"/>
    </row>
    <row r="2302" spans="1:8" x14ac:dyDescent="0.3">
      <c r="A2302" s="28"/>
      <c r="H2302" s="27"/>
    </row>
    <row r="2303" spans="1:8" x14ac:dyDescent="0.3">
      <c r="A2303" s="28"/>
      <c r="H2303" s="27"/>
    </row>
    <row r="2304" spans="1:8" x14ac:dyDescent="0.3">
      <c r="A2304" s="28"/>
      <c r="H2304" s="27"/>
    </row>
    <row r="2305" spans="1:8" x14ac:dyDescent="0.3">
      <c r="A2305" s="28"/>
      <c r="H2305" s="27"/>
    </row>
    <row r="2306" spans="1:8" x14ac:dyDescent="0.3">
      <c r="A2306" s="28"/>
      <c r="H2306" s="27"/>
    </row>
    <row r="2307" spans="1:8" x14ac:dyDescent="0.3">
      <c r="A2307" s="28"/>
      <c r="H2307" s="27"/>
    </row>
    <row r="2308" spans="1:8" x14ac:dyDescent="0.3">
      <c r="A2308" s="28"/>
      <c r="H2308" s="27"/>
    </row>
    <row r="2309" spans="1:8" x14ac:dyDescent="0.3">
      <c r="A2309" s="28"/>
      <c r="H2309" s="27"/>
    </row>
    <row r="2310" spans="1:8" x14ac:dyDescent="0.3">
      <c r="A2310" s="28"/>
      <c r="H2310" s="27"/>
    </row>
    <row r="2311" spans="1:8" x14ac:dyDescent="0.3">
      <c r="A2311" s="28"/>
      <c r="H2311" s="27"/>
    </row>
    <row r="2312" spans="1:8" x14ac:dyDescent="0.3">
      <c r="A2312" s="28"/>
      <c r="H2312" s="27"/>
    </row>
    <row r="2313" spans="1:8" x14ac:dyDescent="0.3">
      <c r="A2313" s="28"/>
      <c r="H2313" s="27"/>
    </row>
    <row r="2314" spans="1:8" x14ac:dyDescent="0.3">
      <c r="A2314" s="28"/>
      <c r="H2314" s="27"/>
    </row>
    <row r="2315" spans="1:8" x14ac:dyDescent="0.3">
      <c r="A2315" s="28"/>
      <c r="H2315" s="27"/>
    </row>
    <row r="2316" spans="1:8" x14ac:dyDescent="0.3">
      <c r="A2316" s="28"/>
      <c r="H2316" s="27"/>
    </row>
    <row r="2317" spans="1:8" x14ac:dyDescent="0.3">
      <c r="A2317" s="28"/>
      <c r="H2317" s="27"/>
    </row>
    <row r="2318" spans="1:8" x14ac:dyDescent="0.3">
      <c r="A2318" s="28"/>
      <c r="H2318" s="27"/>
    </row>
    <row r="2319" spans="1:8" x14ac:dyDescent="0.3">
      <c r="A2319" s="28"/>
      <c r="H2319" s="27"/>
    </row>
    <row r="2320" spans="1:8" x14ac:dyDescent="0.3">
      <c r="A2320" s="28"/>
      <c r="H2320" s="27"/>
    </row>
    <row r="2321" spans="1:8" x14ac:dyDescent="0.3">
      <c r="A2321" s="28"/>
      <c r="H2321" s="27"/>
    </row>
    <row r="2322" spans="1:8" x14ac:dyDescent="0.3">
      <c r="A2322" s="28"/>
      <c r="H2322" s="27"/>
    </row>
    <row r="2323" spans="1:8" x14ac:dyDescent="0.3">
      <c r="A2323" s="28"/>
      <c r="H2323" s="27"/>
    </row>
    <row r="2324" spans="1:8" x14ac:dyDescent="0.3">
      <c r="A2324" s="28"/>
      <c r="H2324" s="27"/>
    </row>
    <row r="2325" spans="1:8" x14ac:dyDescent="0.3">
      <c r="A2325" s="28"/>
      <c r="H2325" s="27"/>
    </row>
    <row r="2326" spans="1:8" x14ac:dyDescent="0.3">
      <c r="A2326" s="28"/>
      <c r="H2326" s="27"/>
    </row>
    <row r="2327" spans="1:8" x14ac:dyDescent="0.3">
      <c r="A2327" s="28"/>
      <c r="H2327" s="27"/>
    </row>
    <row r="2328" spans="1:8" x14ac:dyDescent="0.3">
      <c r="A2328" s="28"/>
      <c r="H2328" s="27"/>
    </row>
    <row r="2329" spans="1:8" x14ac:dyDescent="0.3">
      <c r="A2329" s="28"/>
      <c r="H2329" s="27"/>
    </row>
    <row r="2330" spans="1:8" x14ac:dyDescent="0.3">
      <c r="A2330" s="28"/>
      <c r="H2330" s="27"/>
    </row>
    <row r="2331" spans="1:8" x14ac:dyDescent="0.3">
      <c r="A2331" s="28"/>
      <c r="H2331" s="27"/>
    </row>
    <row r="2332" spans="1:8" x14ac:dyDescent="0.3">
      <c r="A2332" s="28"/>
      <c r="H2332" s="27"/>
    </row>
    <row r="2333" spans="1:8" x14ac:dyDescent="0.3">
      <c r="A2333" s="28"/>
      <c r="H2333" s="27"/>
    </row>
    <row r="2334" spans="1:8" x14ac:dyDescent="0.3">
      <c r="A2334" s="28"/>
      <c r="H2334" s="27"/>
    </row>
    <row r="2335" spans="1:8" x14ac:dyDescent="0.3">
      <c r="A2335" s="28"/>
      <c r="H2335" s="27"/>
    </row>
    <row r="2336" spans="1:8" x14ac:dyDescent="0.3">
      <c r="A2336" s="28"/>
      <c r="H2336" s="27"/>
    </row>
    <row r="2337" spans="1:8" x14ac:dyDescent="0.3">
      <c r="A2337" s="28"/>
      <c r="H2337" s="27"/>
    </row>
    <row r="2338" spans="1:8" x14ac:dyDescent="0.3">
      <c r="A2338" s="28"/>
      <c r="H2338" s="27"/>
    </row>
    <row r="2339" spans="1:8" x14ac:dyDescent="0.3">
      <c r="A2339" s="28"/>
      <c r="H2339" s="27"/>
    </row>
    <row r="2340" spans="1:8" x14ac:dyDescent="0.3">
      <c r="A2340" s="28"/>
      <c r="H2340" s="27"/>
    </row>
    <row r="2341" spans="1:8" x14ac:dyDescent="0.3">
      <c r="A2341" s="28"/>
      <c r="H2341" s="27"/>
    </row>
    <row r="2342" spans="1:8" x14ac:dyDescent="0.3">
      <c r="A2342" s="28"/>
      <c r="H2342" s="27"/>
    </row>
    <row r="2343" spans="1:8" x14ac:dyDescent="0.3">
      <c r="A2343" s="28"/>
      <c r="H2343" s="27"/>
    </row>
    <row r="2344" spans="1:8" x14ac:dyDescent="0.3">
      <c r="A2344" s="28"/>
      <c r="H2344" s="27"/>
    </row>
    <row r="2345" spans="1:8" x14ac:dyDescent="0.3">
      <c r="A2345" s="28"/>
      <c r="H2345" s="27"/>
    </row>
    <row r="2346" spans="1:8" x14ac:dyDescent="0.3">
      <c r="A2346" s="28"/>
      <c r="H2346" s="27"/>
    </row>
    <row r="2347" spans="1:8" x14ac:dyDescent="0.3">
      <c r="A2347" s="28"/>
      <c r="H2347" s="27"/>
    </row>
    <row r="2348" spans="1:8" x14ac:dyDescent="0.3">
      <c r="A2348" s="28"/>
      <c r="H2348" s="27"/>
    </row>
    <row r="2349" spans="1:8" x14ac:dyDescent="0.3">
      <c r="A2349" s="28"/>
      <c r="H2349" s="27"/>
    </row>
    <row r="2350" spans="1:8" x14ac:dyDescent="0.3">
      <c r="A2350" s="28"/>
      <c r="H2350" s="27"/>
    </row>
    <row r="2351" spans="1:8" x14ac:dyDescent="0.3">
      <c r="A2351" s="28"/>
      <c r="H2351" s="27"/>
    </row>
    <row r="2352" spans="1:8" x14ac:dyDescent="0.3">
      <c r="A2352" s="28"/>
      <c r="H2352" s="27"/>
    </row>
    <row r="2353" spans="1:8" x14ac:dyDescent="0.3">
      <c r="A2353" s="28"/>
      <c r="H2353" s="27"/>
    </row>
    <row r="2354" spans="1:8" x14ac:dyDescent="0.3">
      <c r="A2354" s="28"/>
      <c r="H2354" s="27"/>
    </row>
    <row r="2355" spans="1:8" x14ac:dyDescent="0.3">
      <c r="A2355" s="28"/>
      <c r="H2355" s="27"/>
    </row>
    <row r="2356" spans="1:8" x14ac:dyDescent="0.3">
      <c r="A2356" s="28"/>
      <c r="H2356" s="27"/>
    </row>
    <row r="2357" spans="1:8" x14ac:dyDescent="0.3">
      <c r="A2357" s="28"/>
      <c r="H2357" s="27"/>
    </row>
    <row r="2358" spans="1:8" x14ac:dyDescent="0.3">
      <c r="A2358" s="28"/>
      <c r="H2358" s="27"/>
    </row>
    <row r="2359" spans="1:8" x14ac:dyDescent="0.3">
      <c r="A2359" s="28"/>
      <c r="H2359" s="27"/>
    </row>
    <row r="2360" spans="1:8" x14ac:dyDescent="0.3">
      <c r="A2360" s="28"/>
      <c r="H2360" s="27"/>
    </row>
    <row r="2361" spans="1:8" x14ac:dyDescent="0.3">
      <c r="A2361" s="28"/>
      <c r="H2361" s="27"/>
    </row>
    <row r="2362" spans="1:8" x14ac:dyDescent="0.3">
      <c r="A2362" s="28"/>
      <c r="H2362" s="27"/>
    </row>
    <row r="2363" spans="1:8" x14ac:dyDescent="0.3">
      <c r="A2363" s="28"/>
      <c r="H2363" s="27"/>
    </row>
    <row r="2364" spans="1:8" x14ac:dyDescent="0.3">
      <c r="A2364" s="28"/>
      <c r="H2364" s="27"/>
    </row>
    <row r="2365" spans="1:8" x14ac:dyDescent="0.3">
      <c r="A2365" s="28"/>
      <c r="H2365" s="27"/>
    </row>
    <row r="2366" spans="1:8" x14ac:dyDescent="0.3">
      <c r="A2366" s="28"/>
      <c r="H2366" s="27"/>
    </row>
    <row r="2367" spans="1:8" x14ac:dyDescent="0.3">
      <c r="A2367" s="28"/>
      <c r="H2367" s="27"/>
    </row>
    <row r="2368" spans="1:8" x14ac:dyDescent="0.3">
      <c r="A2368" s="28"/>
      <c r="H2368" s="27"/>
    </row>
    <row r="2369" spans="1:8" x14ac:dyDescent="0.3">
      <c r="A2369" s="28"/>
      <c r="H2369" s="27"/>
    </row>
    <row r="2370" spans="1:8" x14ac:dyDescent="0.3">
      <c r="A2370" s="28"/>
      <c r="H2370" s="27"/>
    </row>
    <row r="2371" spans="1:8" x14ac:dyDescent="0.3">
      <c r="A2371" s="28"/>
      <c r="H2371" s="27"/>
    </row>
    <row r="2372" spans="1:8" x14ac:dyDescent="0.3">
      <c r="A2372" s="28"/>
      <c r="H2372" s="27"/>
    </row>
    <row r="2373" spans="1:8" x14ac:dyDescent="0.3">
      <c r="A2373" s="28"/>
      <c r="H2373" s="27"/>
    </row>
    <row r="2374" spans="1:8" x14ac:dyDescent="0.3">
      <c r="A2374" s="28"/>
      <c r="H2374" s="27"/>
    </row>
    <row r="2375" spans="1:8" x14ac:dyDescent="0.3">
      <c r="A2375" s="28"/>
      <c r="H2375" s="27"/>
    </row>
    <row r="2376" spans="1:8" x14ac:dyDescent="0.3">
      <c r="A2376" s="28"/>
      <c r="H2376" s="27"/>
    </row>
    <row r="2377" spans="1:8" x14ac:dyDescent="0.3">
      <c r="A2377" s="28"/>
      <c r="H2377" s="27"/>
    </row>
    <row r="2378" spans="1:8" x14ac:dyDescent="0.3">
      <c r="A2378" s="28"/>
      <c r="H2378" s="27"/>
    </row>
    <row r="2379" spans="1:8" x14ac:dyDescent="0.3">
      <c r="A2379" s="28"/>
      <c r="H2379" s="27"/>
    </row>
    <row r="2380" spans="1:8" x14ac:dyDescent="0.3">
      <c r="A2380" s="28"/>
      <c r="H2380" s="27"/>
    </row>
    <row r="2381" spans="1:8" x14ac:dyDescent="0.3">
      <c r="A2381" s="28"/>
      <c r="H2381" s="27"/>
    </row>
    <row r="2382" spans="1:8" x14ac:dyDescent="0.3">
      <c r="A2382" s="28"/>
      <c r="H2382" s="27"/>
    </row>
    <row r="2383" spans="1:8" x14ac:dyDescent="0.3">
      <c r="A2383" s="28"/>
      <c r="H2383" s="27"/>
    </row>
    <row r="2384" spans="1:8" x14ac:dyDescent="0.3">
      <c r="A2384" s="28"/>
      <c r="H2384" s="27"/>
    </row>
    <row r="2385" spans="1:8" x14ac:dyDescent="0.3">
      <c r="A2385" s="28"/>
      <c r="H2385" s="27"/>
    </row>
    <row r="2386" spans="1:8" x14ac:dyDescent="0.3">
      <c r="A2386" s="28"/>
      <c r="H2386" s="27"/>
    </row>
    <row r="2387" spans="1:8" x14ac:dyDescent="0.3">
      <c r="A2387" s="28"/>
      <c r="H2387" s="27"/>
    </row>
    <row r="2388" spans="1:8" x14ac:dyDescent="0.3">
      <c r="A2388" s="28"/>
      <c r="H2388" s="27"/>
    </row>
    <row r="2389" spans="1:8" x14ac:dyDescent="0.3">
      <c r="A2389" s="28"/>
      <c r="H2389" s="27"/>
    </row>
    <row r="2390" spans="1:8" x14ac:dyDescent="0.3">
      <c r="A2390" s="28"/>
      <c r="H2390" s="27"/>
    </row>
    <row r="2391" spans="1:8" x14ac:dyDescent="0.3">
      <c r="A2391" s="28"/>
      <c r="H2391" s="27"/>
    </row>
    <row r="2392" spans="1:8" x14ac:dyDescent="0.3">
      <c r="A2392" s="28"/>
      <c r="H2392" s="27"/>
    </row>
    <row r="2393" spans="1:8" x14ac:dyDescent="0.3">
      <c r="A2393" s="28"/>
      <c r="H2393" s="27"/>
    </row>
    <row r="2394" spans="1:8" x14ac:dyDescent="0.3">
      <c r="A2394" s="28"/>
      <c r="H2394" s="27"/>
    </row>
    <row r="2395" spans="1:8" x14ac:dyDescent="0.3">
      <c r="A2395" s="28"/>
      <c r="H2395" s="27"/>
    </row>
    <row r="2396" spans="1:8" x14ac:dyDescent="0.3">
      <c r="A2396" s="28"/>
      <c r="H2396" s="27"/>
    </row>
    <row r="2397" spans="1:8" x14ac:dyDescent="0.3">
      <c r="A2397" s="28"/>
      <c r="H2397" s="27"/>
    </row>
    <row r="2398" spans="1:8" x14ac:dyDescent="0.3">
      <c r="A2398" s="28"/>
      <c r="H2398" s="27"/>
    </row>
    <row r="2399" spans="1:8" x14ac:dyDescent="0.3">
      <c r="A2399" s="28"/>
      <c r="H2399" s="27"/>
    </row>
    <row r="2400" spans="1:8" x14ac:dyDescent="0.3">
      <c r="A2400" s="28"/>
      <c r="H2400" s="27"/>
    </row>
    <row r="2401" spans="1:8" x14ac:dyDescent="0.3">
      <c r="A2401" s="28"/>
      <c r="H2401" s="27"/>
    </row>
    <row r="2402" spans="1:8" x14ac:dyDescent="0.3">
      <c r="A2402" s="28"/>
      <c r="H2402" s="27"/>
    </row>
    <row r="2403" spans="1:8" x14ac:dyDescent="0.3">
      <c r="A2403" s="28"/>
      <c r="H2403" s="27"/>
    </row>
    <row r="2404" spans="1:8" x14ac:dyDescent="0.3">
      <c r="A2404" s="28"/>
      <c r="H2404" s="27"/>
    </row>
    <row r="2405" spans="1:8" x14ac:dyDescent="0.3">
      <c r="A2405" s="28"/>
      <c r="H2405" s="27"/>
    </row>
    <row r="2406" spans="1:8" x14ac:dyDescent="0.3">
      <c r="A2406" s="28"/>
      <c r="H2406" s="27"/>
    </row>
    <row r="2407" spans="1:8" x14ac:dyDescent="0.3">
      <c r="A2407" s="28"/>
      <c r="H2407" s="27"/>
    </row>
    <row r="2408" spans="1:8" x14ac:dyDescent="0.3">
      <c r="A2408" s="28"/>
      <c r="H2408" s="27"/>
    </row>
    <row r="2409" spans="1:8" x14ac:dyDescent="0.3">
      <c r="A2409" s="28"/>
      <c r="H2409" s="27"/>
    </row>
    <row r="2410" spans="1:8" x14ac:dyDescent="0.3">
      <c r="A2410" s="28"/>
      <c r="H2410" s="27"/>
    </row>
    <row r="2411" spans="1:8" x14ac:dyDescent="0.3">
      <c r="A2411" s="28"/>
      <c r="H2411" s="27"/>
    </row>
    <row r="2412" spans="1:8" x14ac:dyDescent="0.3">
      <c r="A2412" s="28"/>
      <c r="H2412" s="27"/>
    </row>
    <row r="2413" spans="1:8" x14ac:dyDescent="0.3">
      <c r="A2413" s="28"/>
      <c r="H2413" s="27"/>
    </row>
    <row r="2414" spans="1:8" x14ac:dyDescent="0.3">
      <c r="A2414" s="28"/>
      <c r="H2414" s="27"/>
    </row>
    <row r="2415" spans="1:8" x14ac:dyDescent="0.3">
      <c r="A2415" s="28"/>
      <c r="H2415" s="27"/>
    </row>
    <row r="2416" spans="1:8" x14ac:dyDescent="0.3">
      <c r="A2416" s="28"/>
      <c r="H2416" s="27"/>
    </row>
    <row r="2417" spans="1:8" x14ac:dyDescent="0.3">
      <c r="A2417" s="28"/>
      <c r="H2417" s="27"/>
    </row>
    <row r="2418" spans="1:8" x14ac:dyDescent="0.3">
      <c r="A2418" s="28"/>
      <c r="H2418" s="27"/>
    </row>
    <row r="2419" spans="1:8" x14ac:dyDescent="0.3">
      <c r="A2419" s="28"/>
      <c r="H2419" s="27"/>
    </row>
    <row r="2420" spans="1:8" x14ac:dyDescent="0.3">
      <c r="A2420" s="28"/>
      <c r="H2420" s="27"/>
    </row>
    <row r="2421" spans="1:8" x14ac:dyDescent="0.3">
      <c r="A2421" s="28"/>
      <c r="H2421" s="27"/>
    </row>
    <row r="2422" spans="1:8" x14ac:dyDescent="0.3">
      <c r="A2422" s="28"/>
      <c r="H2422" s="27"/>
    </row>
    <row r="2423" spans="1:8" x14ac:dyDescent="0.3">
      <c r="A2423" s="28"/>
      <c r="H2423" s="27"/>
    </row>
    <row r="2424" spans="1:8" x14ac:dyDescent="0.3">
      <c r="A2424" s="28"/>
      <c r="H2424" s="27"/>
    </row>
    <row r="2425" spans="1:8" x14ac:dyDescent="0.3">
      <c r="A2425" s="28"/>
      <c r="H2425" s="27"/>
    </row>
    <row r="2426" spans="1:8" x14ac:dyDescent="0.3">
      <c r="A2426" s="28"/>
      <c r="H2426" s="27"/>
    </row>
    <row r="2427" spans="1:8" x14ac:dyDescent="0.3">
      <c r="A2427" s="28"/>
      <c r="H2427" s="27"/>
    </row>
    <row r="2428" spans="1:8" x14ac:dyDescent="0.3">
      <c r="A2428" s="28"/>
      <c r="H2428" s="27"/>
    </row>
    <row r="2429" spans="1:8" x14ac:dyDescent="0.3">
      <c r="A2429" s="28"/>
      <c r="H2429" s="27"/>
    </row>
    <row r="2430" spans="1:8" x14ac:dyDescent="0.3">
      <c r="A2430" s="28"/>
      <c r="H2430" s="27"/>
    </row>
    <row r="2431" spans="1:8" x14ac:dyDescent="0.3">
      <c r="A2431" s="28"/>
      <c r="H2431" s="27"/>
    </row>
    <row r="2432" spans="1:8" x14ac:dyDescent="0.3">
      <c r="A2432" s="28"/>
      <c r="H2432" s="27"/>
    </row>
    <row r="2433" spans="1:8" x14ac:dyDescent="0.3">
      <c r="A2433" s="28"/>
      <c r="H2433" s="27"/>
    </row>
    <row r="2434" spans="1:8" x14ac:dyDescent="0.3">
      <c r="A2434" s="28"/>
      <c r="H2434" s="27"/>
    </row>
    <row r="2435" spans="1:8" x14ac:dyDescent="0.3">
      <c r="A2435" s="28"/>
      <c r="H2435" s="27"/>
    </row>
    <row r="2436" spans="1:8" x14ac:dyDescent="0.3">
      <c r="A2436" s="28"/>
      <c r="H2436" s="27"/>
    </row>
    <row r="2437" spans="1:8" x14ac:dyDescent="0.3">
      <c r="A2437" s="28"/>
      <c r="H2437" s="27"/>
    </row>
    <row r="2438" spans="1:8" x14ac:dyDescent="0.3">
      <c r="A2438" s="28"/>
      <c r="H2438" s="27"/>
    </row>
    <row r="2439" spans="1:8" x14ac:dyDescent="0.3">
      <c r="A2439" s="28"/>
      <c r="H2439" s="27"/>
    </row>
    <row r="2440" spans="1:8" x14ac:dyDescent="0.3">
      <c r="A2440" s="28"/>
      <c r="H2440" s="27"/>
    </row>
    <row r="2441" spans="1:8" x14ac:dyDescent="0.3">
      <c r="A2441" s="28"/>
      <c r="H2441" s="27"/>
    </row>
    <row r="2442" spans="1:8" x14ac:dyDescent="0.3">
      <c r="A2442" s="28"/>
      <c r="H2442" s="27"/>
    </row>
    <row r="2443" spans="1:8" x14ac:dyDescent="0.3">
      <c r="A2443" s="28"/>
      <c r="H2443" s="27"/>
    </row>
    <row r="2444" spans="1:8" x14ac:dyDescent="0.3">
      <c r="A2444" s="28"/>
      <c r="H2444" s="27"/>
    </row>
    <row r="2445" spans="1:8" x14ac:dyDescent="0.3">
      <c r="A2445" s="28"/>
      <c r="H2445" s="27"/>
    </row>
    <row r="2446" spans="1:8" x14ac:dyDescent="0.3">
      <c r="A2446" s="28"/>
      <c r="H2446" s="27"/>
    </row>
    <row r="2447" spans="1:8" x14ac:dyDescent="0.3">
      <c r="A2447" s="28"/>
      <c r="H2447" s="27"/>
    </row>
    <row r="2448" spans="1:8" x14ac:dyDescent="0.3">
      <c r="A2448" s="28"/>
      <c r="H2448" s="27"/>
    </row>
    <row r="2449" spans="1:8" x14ac:dyDescent="0.3">
      <c r="A2449" s="28"/>
      <c r="H2449" s="27"/>
    </row>
    <row r="2450" spans="1:8" x14ac:dyDescent="0.3">
      <c r="A2450" s="28"/>
      <c r="H2450" s="27"/>
    </row>
    <row r="2451" spans="1:8" x14ac:dyDescent="0.3">
      <c r="A2451" s="28"/>
      <c r="H2451" s="27"/>
    </row>
    <row r="2452" spans="1:8" x14ac:dyDescent="0.3">
      <c r="A2452" s="28"/>
      <c r="H2452" s="27"/>
    </row>
    <row r="2453" spans="1:8" x14ac:dyDescent="0.3">
      <c r="A2453" s="28"/>
      <c r="H2453" s="27"/>
    </row>
    <row r="2454" spans="1:8" x14ac:dyDescent="0.3">
      <c r="A2454" s="28"/>
      <c r="H2454" s="27"/>
    </row>
    <row r="2455" spans="1:8" x14ac:dyDescent="0.3">
      <c r="A2455" s="28"/>
      <c r="H2455" s="27"/>
    </row>
    <row r="2456" spans="1:8" x14ac:dyDescent="0.3">
      <c r="A2456" s="28"/>
      <c r="H2456" s="27"/>
    </row>
    <row r="2457" spans="1:8" x14ac:dyDescent="0.3">
      <c r="A2457" s="28"/>
      <c r="H2457" s="27"/>
    </row>
    <row r="2458" spans="1:8" x14ac:dyDescent="0.3">
      <c r="A2458" s="28"/>
      <c r="H2458" s="27"/>
    </row>
    <row r="2459" spans="1:8" x14ac:dyDescent="0.3">
      <c r="A2459" s="28"/>
      <c r="H2459" s="27"/>
    </row>
    <row r="2460" spans="1:8" x14ac:dyDescent="0.3">
      <c r="A2460" s="28"/>
      <c r="H2460" s="27"/>
    </row>
    <row r="2461" spans="1:8" x14ac:dyDescent="0.3">
      <c r="A2461" s="28"/>
      <c r="H2461" s="27"/>
    </row>
    <row r="2462" spans="1:8" x14ac:dyDescent="0.3">
      <c r="A2462" s="28"/>
      <c r="H2462" s="27"/>
    </row>
    <row r="2463" spans="1:8" x14ac:dyDescent="0.3">
      <c r="A2463" s="28"/>
      <c r="H2463" s="27"/>
    </row>
    <row r="2464" spans="1:8" x14ac:dyDescent="0.3">
      <c r="A2464" s="28"/>
      <c r="H2464" s="27"/>
    </row>
    <row r="2465" spans="1:8" x14ac:dyDescent="0.3">
      <c r="A2465" s="28"/>
      <c r="H2465" s="27"/>
    </row>
    <row r="2466" spans="1:8" x14ac:dyDescent="0.3">
      <c r="A2466" s="28"/>
      <c r="H2466" s="27"/>
    </row>
    <row r="2467" spans="1:8" x14ac:dyDescent="0.3">
      <c r="A2467" s="28"/>
      <c r="H2467" s="27"/>
    </row>
    <row r="2468" spans="1:8" x14ac:dyDescent="0.3">
      <c r="A2468" s="28"/>
      <c r="H2468" s="27"/>
    </row>
    <row r="2469" spans="1:8" x14ac:dyDescent="0.3">
      <c r="A2469" s="28"/>
      <c r="H2469" s="27"/>
    </row>
    <row r="2470" spans="1:8" x14ac:dyDescent="0.3">
      <c r="A2470" s="28"/>
      <c r="H2470" s="27"/>
    </row>
    <row r="2471" spans="1:8" x14ac:dyDescent="0.3">
      <c r="A2471" s="28"/>
      <c r="H2471" s="27"/>
    </row>
    <row r="2472" spans="1:8" x14ac:dyDescent="0.3">
      <c r="A2472" s="28"/>
      <c r="H2472" s="27"/>
    </row>
    <row r="2473" spans="1:8" x14ac:dyDescent="0.3">
      <c r="A2473" s="28"/>
      <c r="H2473" s="27"/>
    </row>
    <row r="2474" spans="1:8" x14ac:dyDescent="0.3">
      <c r="A2474" s="28"/>
      <c r="H2474" s="27"/>
    </row>
    <row r="2475" spans="1:8" x14ac:dyDescent="0.3">
      <c r="A2475" s="28"/>
      <c r="H2475" s="27"/>
    </row>
    <row r="2476" spans="1:8" x14ac:dyDescent="0.3">
      <c r="A2476" s="28"/>
      <c r="H2476" s="27"/>
    </row>
    <row r="2477" spans="1:8" x14ac:dyDescent="0.3">
      <c r="A2477" s="28"/>
      <c r="H2477" s="27"/>
    </row>
    <row r="2478" spans="1:8" x14ac:dyDescent="0.3">
      <c r="A2478" s="28"/>
      <c r="H2478" s="27"/>
    </row>
    <row r="2479" spans="1:8" x14ac:dyDescent="0.3">
      <c r="A2479" s="28"/>
      <c r="H2479" s="27"/>
    </row>
    <row r="2480" spans="1:8" x14ac:dyDescent="0.3">
      <c r="A2480" s="28"/>
      <c r="H2480" s="27"/>
    </row>
    <row r="2481" spans="1:8" x14ac:dyDescent="0.3">
      <c r="A2481" s="28"/>
      <c r="H2481" s="27"/>
    </row>
    <row r="2482" spans="1:8" x14ac:dyDescent="0.3">
      <c r="A2482" s="28"/>
      <c r="H2482" s="27"/>
    </row>
    <row r="2483" spans="1:8" x14ac:dyDescent="0.3">
      <c r="A2483" s="28"/>
      <c r="H2483" s="27"/>
    </row>
    <row r="2484" spans="1:8" x14ac:dyDescent="0.3">
      <c r="A2484" s="28"/>
      <c r="H2484" s="27"/>
    </row>
    <row r="2485" spans="1:8" x14ac:dyDescent="0.3">
      <c r="A2485" s="28"/>
      <c r="H2485" s="27"/>
    </row>
    <row r="2486" spans="1:8" x14ac:dyDescent="0.3">
      <c r="A2486" s="28"/>
      <c r="H2486" s="27"/>
    </row>
    <row r="2487" spans="1:8" x14ac:dyDescent="0.3">
      <c r="A2487" s="28"/>
      <c r="H2487" s="27"/>
    </row>
    <row r="2488" spans="1:8" x14ac:dyDescent="0.3">
      <c r="A2488" s="28"/>
      <c r="H2488" s="27"/>
    </row>
    <row r="2489" spans="1:8" x14ac:dyDescent="0.3">
      <c r="A2489" s="28"/>
      <c r="H2489" s="27"/>
    </row>
    <row r="2490" spans="1:8" x14ac:dyDescent="0.3">
      <c r="A2490" s="28"/>
      <c r="H2490" s="27"/>
    </row>
    <row r="2491" spans="1:8" x14ac:dyDescent="0.3">
      <c r="A2491" s="28"/>
      <c r="H2491" s="27"/>
    </row>
    <row r="2492" spans="1:8" x14ac:dyDescent="0.3">
      <c r="A2492" s="28"/>
      <c r="H2492" s="27"/>
    </row>
    <row r="2493" spans="1:8" x14ac:dyDescent="0.3">
      <c r="A2493" s="28"/>
      <c r="H2493" s="27"/>
    </row>
    <row r="2494" spans="1:8" x14ac:dyDescent="0.3">
      <c r="A2494" s="28"/>
      <c r="H2494" s="27"/>
    </row>
    <row r="2495" spans="1:8" x14ac:dyDescent="0.3">
      <c r="A2495" s="28"/>
      <c r="H2495" s="27"/>
    </row>
    <row r="2496" spans="1:8" x14ac:dyDescent="0.3">
      <c r="A2496" s="28"/>
      <c r="H2496" s="27"/>
    </row>
    <row r="2497" spans="1:8" x14ac:dyDescent="0.3">
      <c r="A2497" s="28"/>
      <c r="H2497" s="27"/>
    </row>
    <row r="2498" spans="1:8" x14ac:dyDescent="0.3">
      <c r="A2498" s="28"/>
      <c r="H2498" s="27"/>
    </row>
    <row r="2499" spans="1:8" x14ac:dyDescent="0.3">
      <c r="A2499" s="28"/>
      <c r="H2499" s="27"/>
    </row>
    <row r="2500" spans="1:8" x14ac:dyDescent="0.3">
      <c r="A2500" s="28"/>
      <c r="H2500" s="27"/>
    </row>
    <row r="2501" spans="1:8" x14ac:dyDescent="0.3">
      <c r="A2501" s="28"/>
      <c r="H2501" s="27"/>
    </row>
    <row r="2502" spans="1:8" x14ac:dyDescent="0.3">
      <c r="A2502" s="28"/>
      <c r="H2502" s="27"/>
    </row>
    <row r="2503" spans="1:8" x14ac:dyDescent="0.3">
      <c r="A2503" s="28"/>
      <c r="H2503" s="27"/>
    </row>
    <row r="2504" spans="1:8" x14ac:dyDescent="0.3">
      <c r="A2504" s="28"/>
      <c r="H2504" s="27"/>
    </row>
    <row r="2505" spans="1:8" x14ac:dyDescent="0.3">
      <c r="A2505" s="28"/>
      <c r="H2505" s="27"/>
    </row>
    <row r="2506" spans="1:8" x14ac:dyDescent="0.3">
      <c r="A2506" s="28"/>
      <c r="H2506" s="27"/>
    </row>
    <row r="2507" spans="1:8" x14ac:dyDescent="0.3">
      <c r="A2507" s="28"/>
      <c r="H2507" s="27"/>
    </row>
    <row r="2508" spans="1:8" x14ac:dyDescent="0.3">
      <c r="A2508" s="28"/>
      <c r="H2508" s="27"/>
    </row>
    <row r="2509" spans="1:8" x14ac:dyDescent="0.3">
      <c r="A2509" s="28"/>
      <c r="H2509" s="27"/>
    </row>
    <row r="2510" spans="1:8" x14ac:dyDescent="0.3">
      <c r="A2510" s="28"/>
      <c r="H2510" s="27"/>
    </row>
    <row r="2511" spans="1:8" x14ac:dyDescent="0.3">
      <c r="A2511" s="28"/>
      <c r="H2511" s="27"/>
    </row>
    <row r="2512" spans="1:8" x14ac:dyDescent="0.3">
      <c r="A2512" s="28"/>
      <c r="H2512" s="27"/>
    </row>
    <row r="2513" spans="1:8" x14ac:dyDescent="0.3">
      <c r="A2513" s="28"/>
      <c r="H2513" s="27"/>
    </row>
    <row r="2514" spans="1:8" x14ac:dyDescent="0.3">
      <c r="A2514" s="28"/>
      <c r="H2514" s="27"/>
    </row>
    <row r="2515" spans="1:8" x14ac:dyDescent="0.3">
      <c r="A2515" s="28"/>
      <c r="H2515" s="27"/>
    </row>
    <row r="2516" spans="1:8" x14ac:dyDescent="0.3">
      <c r="A2516" s="28"/>
      <c r="H2516" s="27"/>
    </row>
    <row r="2517" spans="1:8" x14ac:dyDescent="0.3">
      <c r="A2517" s="28"/>
      <c r="H2517" s="27"/>
    </row>
    <row r="2518" spans="1:8" x14ac:dyDescent="0.3">
      <c r="A2518" s="28"/>
      <c r="H2518" s="27"/>
    </row>
    <row r="2519" spans="1:8" x14ac:dyDescent="0.3">
      <c r="A2519" s="28"/>
      <c r="H2519" s="27"/>
    </row>
    <row r="2520" spans="1:8" x14ac:dyDescent="0.3">
      <c r="A2520" s="28"/>
      <c r="H2520" s="27"/>
    </row>
    <row r="2521" spans="1:8" x14ac:dyDescent="0.3">
      <c r="A2521" s="28"/>
      <c r="H2521" s="27"/>
    </row>
    <row r="2522" spans="1:8" x14ac:dyDescent="0.3">
      <c r="A2522" s="28"/>
      <c r="H2522" s="27"/>
    </row>
    <row r="2523" spans="1:8" x14ac:dyDescent="0.3">
      <c r="A2523" s="28"/>
      <c r="H2523" s="27"/>
    </row>
    <row r="2524" spans="1:8" x14ac:dyDescent="0.3">
      <c r="A2524" s="28"/>
      <c r="H2524" s="27"/>
    </row>
    <row r="2525" spans="1:8" x14ac:dyDescent="0.3">
      <c r="A2525" s="28"/>
      <c r="H2525" s="27"/>
    </row>
    <row r="2526" spans="1:8" x14ac:dyDescent="0.3">
      <c r="A2526" s="28"/>
      <c r="H2526" s="27"/>
    </row>
    <row r="2527" spans="1:8" x14ac:dyDescent="0.3">
      <c r="A2527" s="28"/>
      <c r="H2527" s="27"/>
    </row>
    <row r="2528" spans="1:8" x14ac:dyDescent="0.3">
      <c r="A2528" s="28"/>
      <c r="H2528" s="27"/>
    </row>
    <row r="2529" spans="1:8" x14ac:dyDescent="0.3">
      <c r="A2529" s="28"/>
      <c r="H2529" s="27"/>
    </row>
    <row r="2530" spans="1:8" x14ac:dyDescent="0.3">
      <c r="A2530" s="28"/>
      <c r="H2530" s="27"/>
    </row>
    <row r="2531" spans="1:8" x14ac:dyDescent="0.3">
      <c r="A2531" s="28"/>
      <c r="H2531" s="27"/>
    </row>
    <row r="2532" spans="1:8" x14ac:dyDescent="0.3">
      <c r="A2532" s="28"/>
      <c r="H2532" s="27"/>
    </row>
    <row r="2533" spans="1:8" x14ac:dyDescent="0.3">
      <c r="A2533" s="28"/>
      <c r="H2533" s="27"/>
    </row>
    <row r="2534" spans="1:8" x14ac:dyDescent="0.3">
      <c r="A2534" s="28"/>
      <c r="H2534" s="27"/>
    </row>
    <row r="2535" spans="1:8" x14ac:dyDescent="0.3">
      <c r="A2535" s="28"/>
      <c r="H2535" s="27"/>
    </row>
    <row r="2536" spans="1:8" x14ac:dyDescent="0.3">
      <c r="A2536" s="28"/>
      <c r="H2536" s="27"/>
    </row>
    <row r="2537" spans="1:8" x14ac:dyDescent="0.3">
      <c r="A2537" s="28"/>
      <c r="H2537" s="27"/>
    </row>
    <row r="2538" spans="1:8" x14ac:dyDescent="0.3">
      <c r="A2538" s="28"/>
      <c r="H2538" s="27"/>
    </row>
    <row r="2539" spans="1:8" x14ac:dyDescent="0.3">
      <c r="A2539" s="28"/>
      <c r="H2539" s="27"/>
    </row>
    <row r="2540" spans="1:8" x14ac:dyDescent="0.3">
      <c r="A2540" s="28"/>
      <c r="H2540" s="27"/>
    </row>
    <row r="2541" spans="1:8" x14ac:dyDescent="0.3">
      <c r="A2541" s="28"/>
      <c r="H2541" s="27"/>
    </row>
    <row r="2542" spans="1:8" x14ac:dyDescent="0.3">
      <c r="A2542" s="28"/>
      <c r="H2542" s="27"/>
    </row>
    <row r="2543" spans="1:8" x14ac:dyDescent="0.3">
      <c r="A2543" s="28"/>
      <c r="H2543" s="27"/>
    </row>
    <row r="2544" spans="1:8" x14ac:dyDescent="0.3">
      <c r="A2544" s="28"/>
      <c r="H2544" s="27"/>
    </row>
    <row r="2545" spans="1:8" x14ac:dyDescent="0.3">
      <c r="A2545" s="28"/>
      <c r="H2545" s="27"/>
    </row>
    <row r="2546" spans="1:8" x14ac:dyDescent="0.3">
      <c r="A2546" s="28"/>
      <c r="H2546" s="27"/>
    </row>
    <row r="2547" spans="1:8" x14ac:dyDescent="0.3">
      <c r="A2547" s="28"/>
      <c r="H2547" s="27"/>
    </row>
    <row r="2548" spans="1:8" x14ac:dyDescent="0.3">
      <c r="A2548" s="28"/>
      <c r="H2548" s="27"/>
    </row>
    <row r="2549" spans="1:8" x14ac:dyDescent="0.3">
      <c r="A2549" s="28"/>
      <c r="H2549" s="27"/>
    </row>
    <row r="2550" spans="1:8" x14ac:dyDescent="0.3">
      <c r="A2550" s="28"/>
      <c r="H2550" s="27"/>
    </row>
    <row r="2551" spans="1:8" x14ac:dyDescent="0.3">
      <c r="A2551" s="28"/>
      <c r="H2551" s="27"/>
    </row>
    <row r="2552" spans="1:8" x14ac:dyDescent="0.3">
      <c r="A2552" s="28"/>
      <c r="H2552" s="27"/>
    </row>
    <row r="2553" spans="1:8" x14ac:dyDescent="0.3">
      <c r="A2553" s="28"/>
      <c r="H2553" s="27"/>
    </row>
    <row r="2554" spans="1:8" x14ac:dyDescent="0.3">
      <c r="A2554" s="28"/>
      <c r="H2554" s="27"/>
    </row>
    <row r="2555" spans="1:8" x14ac:dyDescent="0.3">
      <c r="A2555" s="28"/>
      <c r="H2555" s="27"/>
    </row>
    <row r="2556" spans="1:8" x14ac:dyDescent="0.3">
      <c r="A2556" s="28"/>
      <c r="H2556" s="27"/>
    </row>
    <row r="2557" spans="1:8" x14ac:dyDescent="0.3">
      <c r="A2557" s="28"/>
      <c r="H2557" s="27"/>
    </row>
    <row r="2558" spans="1:8" x14ac:dyDescent="0.3">
      <c r="A2558" s="28"/>
      <c r="H2558" s="27"/>
    </row>
    <row r="2559" spans="1:8" x14ac:dyDescent="0.3">
      <c r="A2559" s="28"/>
      <c r="H2559" s="27"/>
    </row>
    <row r="2560" spans="1:8" x14ac:dyDescent="0.3">
      <c r="A2560" s="28"/>
      <c r="H2560" s="27"/>
    </row>
    <row r="2561" spans="1:8" x14ac:dyDescent="0.3">
      <c r="A2561" s="28"/>
      <c r="H2561" s="27"/>
    </row>
    <row r="2562" spans="1:8" x14ac:dyDescent="0.3">
      <c r="A2562" s="28"/>
      <c r="H2562" s="27"/>
    </row>
    <row r="2563" spans="1:8" x14ac:dyDescent="0.3">
      <c r="A2563" s="28"/>
      <c r="H2563" s="27"/>
    </row>
    <row r="2564" spans="1:8" x14ac:dyDescent="0.3">
      <c r="A2564" s="28"/>
      <c r="H2564" s="27"/>
    </row>
    <row r="2565" spans="1:8" x14ac:dyDescent="0.3">
      <c r="A2565" s="28"/>
      <c r="H2565" s="27"/>
    </row>
    <row r="2566" spans="1:8" x14ac:dyDescent="0.3">
      <c r="A2566" s="28"/>
      <c r="H2566" s="27"/>
    </row>
    <row r="2567" spans="1:8" x14ac:dyDescent="0.3">
      <c r="A2567" s="28"/>
      <c r="H2567" s="27"/>
    </row>
    <row r="2568" spans="1:8" x14ac:dyDescent="0.3">
      <c r="A2568" s="28"/>
      <c r="H2568" s="27"/>
    </row>
    <row r="2569" spans="1:8" x14ac:dyDescent="0.3">
      <c r="A2569" s="28"/>
      <c r="H2569" s="27"/>
    </row>
    <row r="2570" spans="1:8" x14ac:dyDescent="0.3">
      <c r="A2570" s="28"/>
      <c r="H2570" s="27"/>
    </row>
    <row r="2571" spans="1:8" x14ac:dyDescent="0.3">
      <c r="A2571" s="28"/>
      <c r="H2571" s="27"/>
    </row>
    <row r="2572" spans="1:8" x14ac:dyDescent="0.3">
      <c r="A2572" s="28"/>
      <c r="H2572" s="27"/>
    </row>
    <row r="2573" spans="1:8" x14ac:dyDescent="0.3">
      <c r="A2573" s="28"/>
      <c r="H2573" s="27"/>
    </row>
    <row r="2574" spans="1:8" x14ac:dyDescent="0.3">
      <c r="A2574" s="28"/>
      <c r="H2574" s="27"/>
    </row>
    <row r="2575" spans="1:8" x14ac:dyDescent="0.3">
      <c r="A2575" s="28"/>
      <c r="H2575" s="27"/>
    </row>
    <row r="2576" spans="1:8" x14ac:dyDescent="0.3">
      <c r="A2576" s="28"/>
      <c r="H2576" s="27"/>
    </row>
    <row r="2577" spans="1:8" x14ac:dyDescent="0.3">
      <c r="A2577" s="28"/>
      <c r="H2577" s="27"/>
    </row>
    <row r="2578" spans="1:8" x14ac:dyDescent="0.3">
      <c r="A2578" s="28"/>
      <c r="H2578" s="27"/>
    </row>
    <row r="2579" spans="1:8" x14ac:dyDescent="0.3">
      <c r="A2579" s="28"/>
      <c r="H2579" s="27"/>
    </row>
    <row r="2580" spans="1:8" x14ac:dyDescent="0.3">
      <c r="A2580" s="28"/>
      <c r="H2580" s="27"/>
    </row>
    <row r="2581" spans="1:8" x14ac:dyDescent="0.3">
      <c r="A2581" s="28"/>
      <c r="H2581" s="27"/>
    </row>
    <row r="2582" spans="1:8" x14ac:dyDescent="0.3">
      <c r="A2582" s="28"/>
      <c r="H2582" s="27"/>
    </row>
    <row r="2583" spans="1:8" x14ac:dyDescent="0.3">
      <c r="A2583" s="28"/>
      <c r="H2583" s="27"/>
    </row>
    <row r="2584" spans="1:8" x14ac:dyDescent="0.3">
      <c r="A2584" s="28"/>
      <c r="H2584" s="27"/>
    </row>
    <row r="2585" spans="1:8" x14ac:dyDescent="0.3">
      <c r="A2585" s="28"/>
      <c r="H2585" s="27"/>
    </row>
    <row r="2586" spans="1:8" x14ac:dyDescent="0.3">
      <c r="A2586" s="28"/>
      <c r="H2586" s="27"/>
    </row>
    <row r="2587" spans="1:8" x14ac:dyDescent="0.3">
      <c r="A2587" s="28"/>
      <c r="H2587" s="27"/>
    </row>
    <row r="2588" spans="1:8" x14ac:dyDescent="0.3">
      <c r="A2588" s="28"/>
      <c r="H2588" s="27"/>
    </row>
    <row r="2589" spans="1:8" x14ac:dyDescent="0.3">
      <c r="A2589" s="28"/>
      <c r="H2589" s="27"/>
    </row>
    <row r="2590" spans="1:8" x14ac:dyDescent="0.3">
      <c r="A2590" s="28"/>
      <c r="H2590" s="27"/>
    </row>
    <row r="2591" spans="1:8" x14ac:dyDescent="0.3">
      <c r="A2591" s="28"/>
      <c r="H2591" s="27"/>
    </row>
    <row r="2592" spans="1:8" x14ac:dyDescent="0.3">
      <c r="A2592" s="28"/>
      <c r="H2592" s="27"/>
    </row>
    <row r="2593" spans="1:8" x14ac:dyDescent="0.3">
      <c r="A2593" s="28"/>
      <c r="H2593" s="27"/>
    </row>
    <row r="2594" spans="1:8" x14ac:dyDescent="0.3">
      <c r="A2594" s="28"/>
      <c r="H2594" s="27"/>
    </row>
    <row r="2595" spans="1:8" x14ac:dyDescent="0.3">
      <c r="A2595" s="28"/>
      <c r="H2595" s="27"/>
    </row>
    <row r="2596" spans="1:8" x14ac:dyDescent="0.3">
      <c r="A2596" s="28"/>
      <c r="H2596" s="27"/>
    </row>
    <row r="2597" spans="1:8" x14ac:dyDescent="0.3">
      <c r="A2597" s="28"/>
      <c r="H2597" s="27"/>
    </row>
    <row r="2598" spans="1:8" x14ac:dyDescent="0.3">
      <c r="A2598" s="28"/>
      <c r="H2598" s="27"/>
    </row>
    <row r="2599" spans="1:8" x14ac:dyDescent="0.3">
      <c r="A2599" s="28"/>
      <c r="H2599" s="27"/>
    </row>
    <row r="2600" spans="1:8" x14ac:dyDescent="0.3">
      <c r="A2600" s="28"/>
      <c r="H2600" s="27"/>
    </row>
    <row r="2601" spans="1:8" x14ac:dyDescent="0.3">
      <c r="A2601" s="28"/>
      <c r="H2601" s="27"/>
    </row>
    <row r="2602" spans="1:8" x14ac:dyDescent="0.3">
      <c r="A2602" s="28"/>
      <c r="H2602" s="27"/>
    </row>
    <row r="2603" spans="1:8" x14ac:dyDescent="0.3">
      <c r="A2603" s="28"/>
      <c r="H2603" s="27"/>
    </row>
    <row r="2604" spans="1:8" x14ac:dyDescent="0.3">
      <c r="A2604" s="28"/>
      <c r="H2604" s="27"/>
    </row>
    <row r="2605" spans="1:8" x14ac:dyDescent="0.3">
      <c r="A2605" s="28"/>
      <c r="H2605" s="27"/>
    </row>
    <row r="2606" spans="1:8" x14ac:dyDescent="0.3">
      <c r="A2606" s="28"/>
      <c r="H2606" s="27"/>
    </row>
    <row r="2607" spans="1:8" x14ac:dyDescent="0.3">
      <c r="A2607" s="28"/>
      <c r="H2607" s="27"/>
    </row>
    <row r="2608" spans="1:8" x14ac:dyDescent="0.3">
      <c r="A2608" s="28"/>
      <c r="H2608" s="27"/>
    </row>
    <row r="2609" spans="1:8" x14ac:dyDescent="0.3">
      <c r="A2609" s="28"/>
      <c r="H2609" s="27"/>
    </row>
    <row r="2610" spans="1:8" x14ac:dyDescent="0.3">
      <c r="A2610" s="28"/>
      <c r="H2610" s="27"/>
    </row>
    <row r="2611" spans="1:8" x14ac:dyDescent="0.3">
      <c r="A2611" s="28"/>
      <c r="H2611" s="27"/>
    </row>
    <row r="2612" spans="1:8" x14ac:dyDescent="0.3">
      <c r="A2612" s="28"/>
      <c r="H2612" s="27"/>
    </row>
    <row r="2613" spans="1:8" x14ac:dyDescent="0.3">
      <c r="A2613" s="28"/>
      <c r="H2613" s="27"/>
    </row>
    <row r="2614" spans="1:8" x14ac:dyDescent="0.3">
      <c r="A2614" s="28"/>
      <c r="H2614" s="27"/>
    </row>
    <row r="2615" spans="1:8" x14ac:dyDescent="0.3">
      <c r="A2615" s="28"/>
      <c r="H2615" s="27"/>
    </row>
    <row r="2616" spans="1:8" x14ac:dyDescent="0.3">
      <c r="A2616" s="28"/>
      <c r="H2616" s="27"/>
    </row>
    <row r="2617" spans="1:8" x14ac:dyDescent="0.3">
      <c r="A2617" s="28"/>
      <c r="H2617" s="27"/>
    </row>
    <row r="2618" spans="1:8" x14ac:dyDescent="0.3">
      <c r="A2618" s="28"/>
      <c r="H2618" s="27"/>
    </row>
    <row r="2619" spans="1:8" x14ac:dyDescent="0.3">
      <c r="A2619" s="28"/>
      <c r="H2619" s="27"/>
    </row>
    <row r="2620" spans="1:8" x14ac:dyDescent="0.3">
      <c r="A2620" s="28"/>
      <c r="H2620" s="27"/>
    </row>
    <row r="2621" spans="1:8" x14ac:dyDescent="0.3">
      <c r="A2621" s="28"/>
      <c r="H2621" s="27"/>
    </row>
    <row r="2622" spans="1:8" x14ac:dyDescent="0.3">
      <c r="A2622" s="28"/>
      <c r="H2622" s="27"/>
    </row>
    <row r="2623" spans="1:8" x14ac:dyDescent="0.3">
      <c r="A2623" s="28"/>
      <c r="H2623" s="27"/>
    </row>
    <row r="2624" spans="1:8" x14ac:dyDescent="0.3">
      <c r="A2624" s="28"/>
      <c r="H2624" s="27"/>
    </row>
    <row r="2625" spans="1:8" x14ac:dyDescent="0.3">
      <c r="A2625" s="28"/>
      <c r="H2625" s="27"/>
    </row>
    <row r="2626" spans="1:8" x14ac:dyDescent="0.3">
      <c r="A2626" s="28"/>
      <c r="H2626" s="27"/>
    </row>
    <row r="2627" spans="1:8" x14ac:dyDescent="0.3">
      <c r="A2627" s="28"/>
      <c r="H2627" s="27"/>
    </row>
    <row r="2628" spans="1:8" x14ac:dyDescent="0.3">
      <c r="A2628" s="28"/>
      <c r="H2628" s="27"/>
    </row>
    <row r="2629" spans="1:8" x14ac:dyDescent="0.3">
      <c r="A2629" s="28"/>
      <c r="H2629" s="27"/>
    </row>
    <row r="2630" spans="1:8" x14ac:dyDescent="0.3">
      <c r="A2630" s="28"/>
      <c r="H2630" s="27"/>
    </row>
    <row r="2631" spans="1:8" x14ac:dyDescent="0.3">
      <c r="A2631" s="28"/>
      <c r="H2631" s="27"/>
    </row>
    <row r="2632" spans="1:8" x14ac:dyDescent="0.3">
      <c r="A2632" s="28"/>
      <c r="H2632" s="27"/>
    </row>
    <row r="2633" spans="1:8" x14ac:dyDescent="0.3">
      <c r="A2633" s="28"/>
      <c r="H2633" s="27"/>
    </row>
    <row r="2634" spans="1:8" x14ac:dyDescent="0.3">
      <c r="A2634" s="28"/>
      <c r="H2634" s="27"/>
    </row>
    <row r="2635" spans="1:8" x14ac:dyDescent="0.3">
      <c r="A2635" s="28"/>
      <c r="H2635" s="27"/>
    </row>
    <row r="2636" spans="1:8" x14ac:dyDescent="0.3">
      <c r="A2636" s="28"/>
      <c r="H2636" s="27"/>
    </row>
    <row r="2637" spans="1:8" x14ac:dyDescent="0.3">
      <c r="A2637" s="28"/>
      <c r="H2637" s="27"/>
    </row>
    <row r="2638" spans="1:8" x14ac:dyDescent="0.3">
      <c r="A2638" s="28"/>
      <c r="H2638" s="27"/>
    </row>
    <row r="2639" spans="1:8" x14ac:dyDescent="0.3">
      <c r="A2639" s="28"/>
      <c r="H2639" s="27"/>
    </row>
    <row r="2640" spans="1:8" x14ac:dyDescent="0.3">
      <c r="A2640" s="28"/>
      <c r="H2640" s="27"/>
    </row>
    <row r="2641" spans="1:8" x14ac:dyDescent="0.3">
      <c r="A2641" s="28"/>
      <c r="H2641" s="27"/>
    </row>
    <row r="2642" spans="1:8" x14ac:dyDescent="0.3">
      <c r="A2642" s="28"/>
      <c r="H2642" s="27"/>
    </row>
    <row r="2643" spans="1:8" x14ac:dyDescent="0.3">
      <c r="A2643" s="28"/>
      <c r="H2643" s="27"/>
    </row>
    <row r="2644" spans="1:8" x14ac:dyDescent="0.3">
      <c r="A2644" s="28"/>
      <c r="H2644" s="27"/>
    </row>
    <row r="2645" spans="1:8" x14ac:dyDescent="0.3">
      <c r="A2645" s="28"/>
      <c r="H2645" s="27"/>
    </row>
    <row r="2646" spans="1:8" x14ac:dyDescent="0.3">
      <c r="A2646" s="28"/>
      <c r="H2646" s="27"/>
    </row>
    <row r="2647" spans="1:8" x14ac:dyDescent="0.3">
      <c r="A2647" s="28"/>
      <c r="H2647" s="27"/>
    </row>
    <row r="2648" spans="1:8" x14ac:dyDescent="0.3">
      <c r="A2648" s="28"/>
      <c r="H2648" s="27"/>
    </row>
    <row r="2649" spans="1:8" x14ac:dyDescent="0.3">
      <c r="A2649" s="28"/>
      <c r="H2649" s="27"/>
    </row>
    <row r="2650" spans="1:8" x14ac:dyDescent="0.3">
      <c r="A2650" s="28"/>
      <c r="H2650" s="27"/>
    </row>
    <row r="2651" spans="1:8" x14ac:dyDescent="0.3">
      <c r="A2651" s="28"/>
      <c r="H2651" s="27"/>
    </row>
    <row r="2652" spans="1:8" x14ac:dyDescent="0.3">
      <c r="A2652" s="28"/>
      <c r="H2652" s="27"/>
    </row>
    <row r="2653" spans="1:8" x14ac:dyDescent="0.3">
      <c r="A2653" s="28"/>
      <c r="H2653" s="27"/>
    </row>
    <row r="2654" spans="1:8" x14ac:dyDescent="0.3">
      <c r="A2654" s="28"/>
      <c r="H2654" s="27"/>
    </row>
    <row r="2655" spans="1:8" x14ac:dyDescent="0.3">
      <c r="A2655" s="28"/>
      <c r="H2655" s="27"/>
    </row>
    <row r="2656" spans="1:8" x14ac:dyDescent="0.3">
      <c r="A2656" s="28"/>
      <c r="H2656" s="27"/>
    </row>
    <row r="2657" spans="1:8" x14ac:dyDescent="0.3">
      <c r="A2657" s="28"/>
      <c r="H2657" s="27"/>
    </row>
    <row r="2658" spans="1:8" x14ac:dyDescent="0.3">
      <c r="A2658" s="28"/>
      <c r="H2658" s="27"/>
    </row>
    <row r="2659" spans="1:8" x14ac:dyDescent="0.3">
      <c r="A2659" s="28"/>
      <c r="H2659" s="27"/>
    </row>
    <row r="2660" spans="1:8" x14ac:dyDescent="0.3">
      <c r="A2660" s="28"/>
      <c r="H2660" s="27"/>
    </row>
    <row r="2661" spans="1:8" x14ac:dyDescent="0.3">
      <c r="A2661" s="28"/>
      <c r="H2661" s="27"/>
    </row>
    <row r="2662" spans="1:8" x14ac:dyDescent="0.3">
      <c r="A2662" s="28"/>
      <c r="H2662" s="27"/>
    </row>
    <row r="2663" spans="1:8" x14ac:dyDescent="0.3">
      <c r="A2663" s="28"/>
      <c r="H2663" s="27"/>
    </row>
    <row r="2664" spans="1:8" x14ac:dyDescent="0.3">
      <c r="A2664" s="28"/>
      <c r="H2664" s="27"/>
    </row>
    <row r="2665" spans="1:8" x14ac:dyDescent="0.3">
      <c r="A2665" s="28"/>
      <c r="H2665" s="27"/>
    </row>
    <row r="2666" spans="1:8" x14ac:dyDescent="0.3">
      <c r="A2666" s="28"/>
      <c r="H2666" s="27"/>
    </row>
    <row r="2667" spans="1:8" x14ac:dyDescent="0.3">
      <c r="A2667" s="28"/>
      <c r="H2667" s="27"/>
    </row>
    <row r="2668" spans="1:8" x14ac:dyDescent="0.3">
      <c r="A2668" s="28"/>
      <c r="H2668" s="27"/>
    </row>
    <row r="2669" spans="1:8" x14ac:dyDescent="0.3">
      <c r="A2669" s="28"/>
      <c r="H2669" s="27"/>
    </row>
    <row r="2670" spans="1:8" x14ac:dyDescent="0.3">
      <c r="A2670" s="28"/>
      <c r="H2670" s="27"/>
    </row>
    <row r="2671" spans="1:8" x14ac:dyDescent="0.3">
      <c r="A2671" s="28"/>
      <c r="H2671" s="27"/>
    </row>
    <row r="2672" spans="1:8" x14ac:dyDescent="0.3">
      <c r="A2672" s="28"/>
      <c r="H2672" s="27"/>
    </row>
    <row r="2673" spans="1:8" x14ac:dyDescent="0.3">
      <c r="A2673" s="28"/>
      <c r="H2673" s="27"/>
    </row>
    <row r="2674" spans="1:8" x14ac:dyDescent="0.3">
      <c r="A2674" s="28"/>
      <c r="H2674" s="27"/>
    </row>
    <row r="2675" spans="1:8" x14ac:dyDescent="0.3">
      <c r="A2675" s="28"/>
      <c r="H2675" s="27"/>
    </row>
    <row r="2676" spans="1:8" x14ac:dyDescent="0.3">
      <c r="A2676" s="28"/>
      <c r="H2676" s="27"/>
    </row>
    <row r="2677" spans="1:8" x14ac:dyDescent="0.3">
      <c r="A2677" s="28"/>
      <c r="H2677" s="27"/>
    </row>
    <row r="2678" spans="1:8" x14ac:dyDescent="0.3">
      <c r="A2678" s="28"/>
      <c r="H2678" s="27"/>
    </row>
    <row r="2679" spans="1:8" x14ac:dyDescent="0.3">
      <c r="A2679" s="28"/>
      <c r="H2679" s="27"/>
    </row>
    <row r="2680" spans="1:8" x14ac:dyDescent="0.3">
      <c r="A2680" s="28"/>
      <c r="H2680" s="27"/>
    </row>
    <row r="2681" spans="1:8" x14ac:dyDescent="0.3">
      <c r="A2681" s="28"/>
      <c r="H2681" s="27"/>
    </row>
    <row r="2682" spans="1:8" x14ac:dyDescent="0.3">
      <c r="A2682" s="28"/>
      <c r="H2682" s="27"/>
    </row>
    <row r="2683" spans="1:8" x14ac:dyDescent="0.3">
      <c r="A2683" s="28"/>
      <c r="H2683" s="27"/>
    </row>
    <row r="2684" spans="1:8" x14ac:dyDescent="0.3">
      <c r="A2684" s="28"/>
      <c r="H2684" s="27"/>
    </row>
    <row r="2685" spans="1:8" x14ac:dyDescent="0.3">
      <c r="A2685" s="28"/>
      <c r="H2685" s="27"/>
    </row>
    <row r="2686" spans="1:8" x14ac:dyDescent="0.3">
      <c r="A2686" s="28"/>
      <c r="H2686" s="27"/>
    </row>
    <row r="2687" spans="1:8" x14ac:dyDescent="0.3">
      <c r="A2687" s="28"/>
      <c r="H2687" s="27"/>
    </row>
    <row r="2688" spans="1:8" x14ac:dyDescent="0.3">
      <c r="A2688" s="28"/>
      <c r="H2688" s="27"/>
    </row>
    <row r="2689" spans="1:8" x14ac:dyDescent="0.3">
      <c r="A2689" s="28"/>
      <c r="H2689" s="27"/>
    </row>
    <row r="2690" spans="1:8" x14ac:dyDescent="0.3">
      <c r="A2690" s="28"/>
      <c r="H2690" s="27"/>
    </row>
    <row r="2691" spans="1:8" x14ac:dyDescent="0.3">
      <c r="A2691" s="28"/>
      <c r="H2691" s="27"/>
    </row>
    <row r="2692" spans="1:8" x14ac:dyDescent="0.3">
      <c r="A2692" s="28"/>
      <c r="H2692" s="27"/>
    </row>
    <row r="2693" spans="1:8" x14ac:dyDescent="0.3">
      <c r="A2693" s="28"/>
      <c r="H2693" s="27"/>
    </row>
    <row r="2694" spans="1:8" x14ac:dyDescent="0.3">
      <c r="A2694" s="28"/>
      <c r="H2694" s="27"/>
    </row>
    <row r="2695" spans="1:8" x14ac:dyDescent="0.3">
      <c r="A2695" s="28"/>
      <c r="H2695" s="27"/>
    </row>
    <row r="2696" spans="1:8" x14ac:dyDescent="0.3">
      <c r="A2696" s="28"/>
      <c r="H2696" s="27"/>
    </row>
    <row r="2697" spans="1:8" x14ac:dyDescent="0.3">
      <c r="A2697" s="28"/>
      <c r="H2697" s="27"/>
    </row>
    <row r="2698" spans="1:8" x14ac:dyDescent="0.3">
      <c r="A2698" s="28"/>
      <c r="H2698" s="27"/>
    </row>
    <row r="2699" spans="1:8" x14ac:dyDescent="0.3">
      <c r="A2699" s="28"/>
      <c r="H2699" s="27"/>
    </row>
    <row r="2700" spans="1:8" x14ac:dyDescent="0.3">
      <c r="A2700" s="28"/>
      <c r="H2700" s="27"/>
    </row>
    <row r="2701" spans="1:8" x14ac:dyDescent="0.3">
      <c r="A2701" s="28"/>
      <c r="H2701" s="27"/>
    </row>
    <row r="2702" spans="1:8" x14ac:dyDescent="0.3">
      <c r="A2702" s="28"/>
      <c r="H2702" s="27"/>
    </row>
    <row r="2703" spans="1:8" x14ac:dyDescent="0.3">
      <c r="A2703" s="28"/>
      <c r="H2703" s="27"/>
    </row>
    <row r="2704" spans="1:8" x14ac:dyDescent="0.3">
      <c r="A2704" s="28"/>
      <c r="H2704" s="27"/>
    </row>
    <row r="2705" spans="1:8" x14ac:dyDescent="0.3">
      <c r="A2705" s="28"/>
      <c r="H2705" s="27"/>
    </row>
    <row r="2706" spans="1:8" x14ac:dyDescent="0.3">
      <c r="A2706" s="28"/>
      <c r="H2706" s="27"/>
    </row>
    <row r="2707" spans="1:8" x14ac:dyDescent="0.3">
      <c r="A2707" s="28"/>
      <c r="H2707" s="27"/>
    </row>
    <row r="2708" spans="1:8" x14ac:dyDescent="0.3">
      <c r="A2708" s="28"/>
      <c r="H2708" s="27"/>
    </row>
    <row r="2709" spans="1:8" x14ac:dyDescent="0.3">
      <c r="A2709" s="28"/>
      <c r="H2709" s="27"/>
    </row>
    <row r="2710" spans="1:8" x14ac:dyDescent="0.3">
      <c r="A2710" s="28"/>
      <c r="H2710" s="27"/>
    </row>
    <row r="2711" spans="1:8" x14ac:dyDescent="0.3">
      <c r="A2711" s="28"/>
      <c r="H2711" s="27"/>
    </row>
    <row r="2712" spans="1:8" x14ac:dyDescent="0.3">
      <c r="A2712" s="28"/>
      <c r="H2712" s="27"/>
    </row>
    <row r="2713" spans="1:8" x14ac:dyDescent="0.3">
      <c r="A2713" s="28"/>
      <c r="H2713" s="27"/>
    </row>
    <row r="2714" spans="1:8" x14ac:dyDescent="0.3">
      <c r="A2714" s="28"/>
      <c r="H2714" s="27"/>
    </row>
    <row r="2715" spans="1:8" x14ac:dyDescent="0.3">
      <c r="A2715" s="28"/>
      <c r="H2715" s="27"/>
    </row>
    <row r="2716" spans="1:8" x14ac:dyDescent="0.3">
      <c r="A2716" s="28"/>
      <c r="H2716" s="27"/>
    </row>
    <row r="2717" spans="1:8" x14ac:dyDescent="0.3">
      <c r="A2717" s="28"/>
      <c r="H2717" s="27"/>
    </row>
    <row r="2718" spans="1:8" x14ac:dyDescent="0.3">
      <c r="A2718" s="28"/>
      <c r="H2718" s="27"/>
    </row>
    <row r="2719" spans="1:8" x14ac:dyDescent="0.3">
      <c r="A2719" s="28"/>
      <c r="H2719" s="27"/>
    </row>
    <row r="2720" spans="1:8" x14ac:dyDescent="0.3">
      <c r="A2720" s="28"/>
      <c r="H2720" s="27"/>
    </row>
    <row r="2721" spans="1:8" x14ac:dyDescent="0.3">
      <c r="A2721" s="28"/>
      <c r="H2721" s="27"/>
    </row>
    <row r="2722" spans="1:8" x14ac:dyDescent="0.3">
      <c r="A2722" s="28"/>
      <c r="H2722" s="27"/>
    </row>
    <row r="2723" spans="1:8" x14ac:dyDescent="0.3">
      <c r="A2723" s="28"/>
      <c r="H2723" s="27"/>
    </row>
    <row r="2724" spans="1:8" x14ac:dyDescent="0.3">
      <c r="A2724" s="28"/>
      <c r="H2724" s="27"/>
    </row>
    <row r="2725" spans="1:8" x14ac:dyDescent="0.3">
      <c r="A2725" s="28"/>
      <c r="H2725" s="27"/>
    </row>
    <row r="2726" spans="1:8" x14ac:dyDescent="0.3">
      <c r="A2726" s="28"/>
      <c r="H2726" s="27"/>
    </row>
    <row r="2727" spans="1:8" x14ac:dyDescent="0.3">
      <c r="A2727" s="28"/>
      <c r="H2727" s="27"/>
    </row>
    <row r="2728" spans="1:8" x14ac:dyDescent="0.3">
      <c r="A2728" s="28"/>
      <c r="H2728" s="27"/>
    </row>
    <row r="2729" spans="1:8" x14ac:dyDescent="0.3">
      <c r="A2729" s="28"/>
      <c r="H2729" s="27"/>
    </row>
    <row r="2730" spans="1:8" x14ac:dyDescent="0.3">
      <c r="A2730" s="28"/>
      <c r="H2730" s="27"/>
    </row>
    <row r="2731" spans="1:8" x14ac:dyDescent="0.3">
      <c r="A2731" s="28"/>
      <c r="H2731" s="27"/>
    </row>
    <row r="2732" spans="1:8" x14ac:dyDescent="0.3">
      <c r="A2732" s="28"/>
      <c r="H2732" s="27"/>
    </row>
    <row r="2733" spans="1:8" x14ac:dyDescent="0.3">
      <c r="A2733" s="28"/>
      <c r="H2733" s="27"/>
    </row>
    <row r="2734" spans="1:8" x14ac:dyDescent="0.3">
      <c r="A2734" s="28"/>
      <c r="H2734" s="27"/>
    </row>
    <row r="2735" spans="1:8" x14ac:dyDescent="0.3">
      <c r="A2735" s="28"/>
      <c r="H2735" s="27"/>
    </row>
    <row r="2736" spans="1:8" x14ac:dyDescent="0.3">
      <c r="A2736" s="28"/>
      <c r="H2736" s="27"/>
    </row>
    <row r="2737" spans="1:8" x14ac:dyDescent="0.3">
      <c r="A2737" s="28"/>
      <c r="H2737" s="27"/>
    </row>
    <row r="2738" spans="1:8" x14ac:dyDescent="0.3">
      <c r="A2738" s="28"/>
      <c r="H2738" s="27"/>
    </row>
    <row r="2739" spans="1:8" x14ac:dyDescent="0.3">
      <c r="A2739" s="28"/>
      <c r="H2739" s="27"/>
    </row>
    <row r="2740" spans="1:8" x14ac:dyDescent="0.3">
      <c r="A2740" s="28"/>
      <c r="H2740" s="27"/>
    </row>
    <row r="2741" spans="1:8" x14ac:dyDescent="0.3">
      <c r="A2741" s="28"/>
      <c r="H2741" s="27"/>
    </row>
    <row r="2742" spans="1:8" x14ac:dyDescent="0.3">
      <c r="A2742" s="28"/>
      <c r="H2742" s="27"/>
    </row>
    <row r="2743" spans="1:8" x14ac:dyDescent="0.3">
      <c r="A2743" s="28"/>
      <c r="H2743" s="27"/>
    </row>
    <row r="2744" spans="1:8" x14ac:dyDescent="0.3">
      <c r="A2744" s="28"/>
      <c r="H2744" s="27"/>
    </row>
    <row r="2745" spans="1:8" x14ac:dyDescent="0.3">
      <c r="A2745" s="28"/>
      <c r="H2745" s="27"/>
    </row>
    <row r="2746" spans="1:8" x14ac:dyDescent="0.3">
      <c r="A2746" s="28"/>
      <c r="H2746" s="27"/>
    </row>
    <row r="2747" spans="1:8" x14ac:dyDescent="0.3">
      <c r="A2747" s="28"/>
      <c r="H2747" s="27"/>
    </row>
    <row r="2748" spans="1:8" x14ac:dyDescent="0.3">
      <c r="A2748" s="28"/>
      <c r="H2748" s="27"/>
    </row>
    <row r="2749" spans="1:8" x14ac:dyDescent="0.3">
      <c r="A2749" s="28"/>
      <c r="H2749" s="27"/>
    </row>
    <row r="2750" spans="1:8" x14ac:dyDescent="0.3">
      <c r="A2750" s="28"/>
      <c r="H2750" s="27"/>
    </row>
    <row r="2751" spans="1:8" x14ac:dyDescent="0.3">
      <c r="A2751" s="28"/>
      <c r="H2751" s="27"/>
    </row>
    <row r="2752" spans="1:8" x14ac:dyDescent="0.3">
      <c r="A2752" s="28"/>
      <c r="H2752" s="27"/>
    </row>
    <row r="2753" spans="1:8" x14ac:dyDescent="0.3">
      <c r="A2753" s="28"/>
      <c r="H2753" s="27"/>
    </row>
    <row r="2754" spans="1:8" x14ac:dyDescent="0.3">
      <c r="A2754" s="28"/>
      <c r="H2754" s="27"/>
    </row>
    <row r="2755" spans="1:8" x14ac:dyDescent="0.3">
      <c r="A2755" s="28"/>
      <c r="H2755" s="27"/>
    </row>
    <row r="2756" spans="1:8" x14ac:dyDescent="0.3">
      <c r="A2756" s="28"/>
      <c r="H2756" s="27"/>
    </row>
    <row r="2757" spans="1:8" x14ac:dyDescent="0.3">
      <c r="A2757" s="28"/>
      <c r="H2757" s="27"/>
    </row>
    <row r="2758" spans="1:8" x14ac:dyDescent="0.3">
      <c r="A2758" s="28"/>
      <c r="H2758" s="27"/>
    </row>
    <row r="2759" spans="1:8" x14ac:dyDescent="0.3">
      <c r="A2759" s="28"/>
      <c r="H2759" s="27"/>
    </row>
    <row r="2760" spans="1:8" x14ac:dyDescent="0.3">
      <c r="A2760" s="28"/>
      <c r="H2760" s="27"/>
    </row>
    <row r="2761" spans="1:8" x14ac:dyDescent="0.3">
      <c r="A2761" s="28"/>
      <c r="H2761" s="27"/>
    </row>
    <row r="2762" spans="1:8" x14ac:dyDescent="0.3">
      <c r="A2762" s="28"/>
      <c r="H2762" s="27"/>
    </row>
    <row r="2763" spans="1:8" x14ac:dyDescent="0.3">
      <c r="A2763" s="28"/>
      <c r="H2763" s="27"/>
    </row>
    <row r="2764" spans="1:8" x14ac:dyDescent="0.3">
      <c r="A2764" s="28"/>
      <c r="H2764" s="27"/>
    </row>
    <row r="2765" spans="1:8" x14ac:dyDescent="0.3">
      <c r="A2765" s="28"/>
      <c r="H2765" s="27"/>
    </row>
    <row r="2766" spans="1:8" x14ac:dyDescent="0.3">
      <c r="A2766" s="28"/>
      <c r="H2766" s="27"/>
    </row>
    <row r="2767" spans="1:8" x14ac:dyDescent="0.3">
      <c r="A2767" s="28"/>
      <c r="H2767" s="27"/>
    </row>
    <row r="2768" spans="1:8" x14ac:dyDescent="0.3">
      <c r="A2768" s="28"/>
      <c r="H2768" s="27"/>
    </row>
    <row r="2769" spans="1:8" x14ac:dyDescent="0.3">
      <c r="A2769" s="28"/>
      <c r="H2769" s="27"/>
    </row>
    <row r="2770" spans="1:8" x14ac:dyDescent="0.3">
      <c r="A2770" s="28"/>
      <c r="H2770" s="27"/>
    </row>
    <row r="2771" spans="1:8" x14ac:dyDescent="0.3">
      <c r="A2771" s="28"/>
      <c r="H2771" s="27"/>
    </row>
    <row r="2772" spans="1:8" x14ac:dyDescent="0.3">
      <c r="A2772" s="28"/>
      <c r="H2772" s="27"/>
    </row>
    <row r="2773" spans="1:8" x14ac:dyDescent="0.3">
      <c r="A2773" s="28"/>
      <c r="H2773" s="27"/>
    </row>
    <row r="2774" spans="1:8" x14ac:dyDescent="0.3">
      <c r="A2774" s="28"/>
      <c r="H2774" s="27"/>
    </row>
    <row r="2775" spans="1:8" x14ac:dyDescent="0.3">
      <c r="A2775" s="28"/>
      <c r="H2775" s="27"/>
    </row>
    <row r="2776" spans="1:8" x14ac:dyDescent="0.3">
      <c r="A2776" s="28"/>
      <c r="H2776" s="27"/>
    </row>
    <row r="2777" spans="1:8" x14ac:dyDescent="0.3">
      <c r="A2777" s="28"/>
      <c r="H2777" s="27"/>
    </row>
    <row r="2778" spans="1:8" x14ac:dyDescent="0.3">
      <c r="A2778" s="28"/>
      <c r="H2778" s="27"/>
    </row>
    <row r="2779" spans="1:8" x14ac:dyDescent="0.3">
      <c r="A2779" s="28"/>
      <c r="H2779" s="27"/>
    </row>
    <row r="2780" spans="1:8" x14ac:dyDescent="0.3">
      <c r="A2780" s="28"/>
      <c r="H2780" s="27"/>
    </row>
    <row r="2781" spans="1:8" x14ac:dyDescent="0.3">
      <c r="A2781" s="28"/>
      <c r="H2781" s="27"/>
    </row>
    <row r="2782" spans="1:8" x14ac:dyDescent="0.3">
      <c r="A2782" s="28"/>
      <c r="H2782" s="27"/>
    </row>
    <row r="2783" spans="1:8" x14ac:dyDescent="0.3">
      <c r="A2783" s="28"/>
      <c r="H2783" s="27"/>
    </row>
    <row r="2784" spans="1:8" x14ac:dyDescent="0.3">
      <c r="A2784" s="28"/>
      <c r="H2784" s="27"/>
    </row>
    <row r="2785" spans="1:8" x14ac:dyDescent="0.3">
      <c r="A2785" s="28"/>
      <c r="H2785" s="27"/>
    </row>
    <row r="2786" spans="1:8" x14ac:dyDescent="0.3">
      <c r="A2786" s="28"/>
      <c r="H2786" s="27"/>
    </row>
    <row r="2787" spans="1:8" x14ac:dyDescent="0.3">
      <c r="A2787" s="28"/>
      <c r="H2787" s="27"/>
    </row>
    <row r="2788" spans="1:8" x14ac:dyDescent="0.3">
      <c r="A2788" s="28"/>
      <c r="H2788" s="27"/>
    </row>
    <row r="2789" spans="1:8" x14ac:dyDescent="0.3">
      <c r="A2789" s="28"/>
      <c r="H2789" s="27"/>
    </row>
    <row r="2790" spans="1:8" x14ac:dyDescent="0.3">
      <c r="A2790" s="28"/>
      <c r="H2790" s="27"/>
    </row>
    <row r="2791" spans="1:8" x14ac:dyDescent="0.3">
      <c r="A2791" s="28"/>
      <c r="H2791" s="27"/>
    </row>
    <row r="2792" spans="1:8" x14ac:dyDescent="0.3">
      <c r="A2792" s="28"/>
      <c r="H2792" s="27"/>
    </row>
    <row r="2793" spans="1:8" x14ac:dyDescent="0.3">
      <c r="A2793" s="28"/>
      <c r="H2793" s="27"/>
    </row>
    <row r="2794" spans="1:8" x14ac:dyDescent="0.3">
      <c r="A2794" s="28"/>
      <c r="H2794" s="27"/>
    </row>
    <row r="2795" spans="1:8" x14ac:dyDescent="0.3">
      <c r="A2795" s="28"/>
      <c r="H2795" s="27"/>
    </row>
    <row r="2796" spans="1:8" x14ac:dyDescent="0.3">
      <c r="A2796" s="28"/>
      <c r="H2796" s="27"/>
    </row>
    <row r="2797" spans="1:8" x14ac:dyDescent="0.3">
      <c r="A2797" s="28"/>
      <c r="H2797" s="27"/>
    </row>
    <row r="2798" spans="1:8" x14ac:dyDescent="0.3">
      <c r="A2798" s="28"/>
      <c r="H2798" s="27"/>
    </row>
    <row r="2799" spans="1:8" x14ac:dyDescent="0.3">
      <c r="A2799" s="28"/>
      <c r="H2799" s="27"/>
    </row>
    <row r="2800" spans="1:8" x14ac:dyDescent="0.3">
      <c r="A2800" s="28"/>
      <c r="H2800" s="27"/>
    </row>
    <row r="2801" spans="1:8" x14ac:dyDescent="0.3">
      <c r="A2801" s="28"/>
      <c r="H2801" s="27"/>
    </row>
    <row r="2802" spans="1:8" x14ac:dyDescent="0.3">
      <c r="A2802" s="28"/>
      <c r="H2802" s="27"/>
    </row>
    <row r="2803" spans="1:8" x14ac:dyDescent="0.3">
      <c r="A2803" s="28"/>
      <c r="H2803" s="27"/>
    </row>
    <row r="2804" spans="1:8" x14ac:dyDescent="0.3">
      <c r="A2804" s="28"/>
      <c r="H2804" s="27"/>
    </row>
    <row r="2805" spans="1:8" x14ac:dyDescent="0.3">
      <c r="A2805" s="28"/>
      <c r="H2805" s="27"/>
    </row>
    <row r="2806" spans="1:8" x14ac:dyDescent="0.3">
      <c r="A2806" s="28"/>
      <c r="H2806" s="27"/>
    </row>
    <row r="2807" spans="1:8" x14ac:dyDescent="0.3">
      <c r="A2807" s="28"/>
      <c r="H2807" s="27"/>
    </row>
    <row r="2808" spans="1:8" x14ac:dyDescent="0.3">
      <c r="A2808" s="28"/>
      <c r="H2808" s="27"/>
    </row>
    <row r="2809" spans="1:8" x14ac:dyDescent="0.3">
      <c r="A2809" s="28"/>
      <c r="H2809" s="27"/>
    </row>
    <row r="2810" spans="1:8" x14ac:dyDescent="0.3">
      <c r="A2810" s="28"/>
      <c r="H2810" s="27"/>
    </row>
    <row r="2811" spans="1:8" x14ac:dyDescent="0.3">
      <c r="A2811" s="28"/>
      <c r="H2811" s="27"/>
    </row>
    <row r="2812" spans="1:8" x14ac:dyDescent="0.3">
      <c r="A2812" s="28"/>
      <c r="H2812" s="27"/>
    </row>
    <row r="2813" spans="1:8" x14ac:dyDescent="0.3">
      <c r="A2813" s="28"/>
      <c r="H2813" s="27"/>
    </row>
    <row r="2814" spans="1:8" x14ac:dyDescent="0.3">
      <c r="A2814" s="28"/>
      <c r="H2814" s="27"/>
    </row>
    <row r="2815" spans="1:8" x14ac:dyDescent="0.3">
      <c r="A2815" s="28"/>
      <c r="H2815" s="27"/>
    </row>
    <row r="2816" spans="1:8" x14ac:dyDescent="0.3">
      <c r="A2816" s="28"/>
      <c r="H2816" s="27"/>
    </row>
    <row r="2817" spans="1:8" x14ac:dyDescent="0.3">
      <c r="A2817" s="28"/>
      <c r="H2817" s="27"/>
    </row>
    <row r="2818" spans="1:8" x14ac:dyDescent="0.3">
      <c r="A2818" s="28"/>
      <c r="H2818" s="27"/>
    </row>
    <row r="2819" spans="1:8" x14ac:dyDescent="0.3">
      <c r="A2819" s="28"/>
      <c r="H2819" s="27"/>
    </row>
    <row r="2820" spans="1:8" x14ac:dyDescent="0.3">
      <c r="A2820" s="28"/>
      <c r="H2820" s="27"/>
    </row>
    <row r="2821" spans="1:8" x14ac:dyDescent="0.3">
      <c r="A2821" s="28"/>
      <c r="H2821" s="27"/>
    </row>
    <row r="2822" spans="1:8" x14ac:dyDescent="0.3">
      <c r="A2822" s="28"/>
      <c r="H2822" s="27"/>
    </row>
    <row r="2823" spans="1:8" x14ac:dyDescent="0.3">
      <c r="A2823" s="28"/>
      <c r="H2823" s="27"/>
    </row>
    <row r="2824" spans="1:8" x14ac:dyDescent="0.3">
      <c r="A2824" s="28"/>
      <c r="H2824" s="27"/>
    </row>
    <row r="2825" spans="1:8" x14ac:dyDescent="0.3">
      <c r="A2825" s="28"/>
      <c r="H2825" s="27"/>
    </row>
    <row r="2826" spans="1:8" x14ac:dyDescent="0.3">
      <c r="A2826" s="28"/>
      <c r="H2826" s="27"/>
    </row>
    <row r="2827" spans="1:8" x14ac:dyDescent="0.3">
      <c r="A2827" s="28"/>
      <c r="H2827" s="27"/>
    </row>
    <row r="2828" spans="1:8" x14ac:dyDescent="0.3">
      <c r="A2828" s="28"/>
      <c r="H2828" s="27"/>
    </row>
    <row r="2829" spans="1:8" x14ac:dyDescent="0.3">
      <c r="A2829" s="28"/>
      <c r="H2829" s="27"/>
    </row>
    <row r="2830" spans="1:8" x14ac:dyDescent="0.3">
      <c r="A2830" s="28"/>
      <c r="H2830" s="27"/>
    </row>
    <row r="2831" spans="1:8" x14ac:dyDescent="0.3">
      <c r="A2831" s="28"/>
      <c r="H2831" s="27"/>
    </row>
    <row r="2832" spans="1:8" x14ac:dyDescent="0.3">
      <c r="A2832" s="28"/>
      <c r="H2832" s="27"/>
    </row>
    <row r="2833" spans="1:8" x14ac:dyDescent="0.3">
      <c r="A2833" s="28"/>
      <c r="H2833" s="27"/>
    </row>
    <row r="2834" spans="1:8" x14ac:dyDescent="0.3">
      <c r="A2834" s="28"/>
      <c r="H2834" s="27"/>
    </row>
    <row r="2835" spans="1:8" x14ac:dyDescent="0.3">
      <c r="A2835" s="28"/>
      <c r="H2835" s="27"/>
    </row>
    <row r="2836" spans="1:8" x14ac:dyDescent="0.3">
      <c r="A2836" s="28"/>
      <c r="H2836" s="27"/>
    </row>
    <row r="2837" spans="1:8" x14ac:dyDescent="0.3">
      <c r="A2837" s="28"/>
      <c r="H2837" s="27"/>
    </row>
    <row r="2838" spans="1:8" x14ac:dyDescent="0.3">
      <c r="A2838" s="28"/>
      <c r="H2838" s="27"/>
    </row>
    <row r="2839" spans="1:8" x14ac:dyDescent="0.3">
      <c r="A2839" s="28"/>
      <c r="H2839" s="27"/>
    </row>
    <row r="2840" spans="1:8" x14ac:dyDescent="0.3">
      <c r="A2840" s="28"/>
      <c r="H2840" s="27"/>
    </row>
    <row r="2841" spans="1:8" x14ac:dyDescent="0.3">
      <c r="A2841" s="28"/>
      <c r="H2841" s="27"/>
    </row>
    <row r="2842" spans="1:8" x14ac:dyDescent="0.3">
      <c r="A2842" s="28"/>
      <c r="H2842" s="27"/>
    </row>
    <row r="2843" spans="1:8" x14ac:dyDescent="0.3">
      <c r="A2843" s="28"/>
      <c r="H2843" s="27"/>
    </row>
    <row r="2844" spans="1:8" x14ac:dyDescent="0.3">
      <c r="A2844" s="28"/>
      <c r="H2844" s="27"/>
    </row>
    <row r="2845" spans="1:8" x14ac:dyDescent="0.3">
      <c r="A2845" s="28"/>
      <c r="H2845" s="27"/>
    </row>
    <row r="2846" spans="1:8" x14ac:dyDescent="0.3">
      <c r="A2846" s="28"/>
      <c r="H2846" s="27"/>
    </row>
    <row r="2847" spans="1:8" x14ac:dyDescent="0.3">
      <c r="A2847" s="28"/>
      <c r="H2847" s="27"/>
    </row>
    <row r="2848" spans="1:8" x14ac:dyDescent="0.3">
      <c r="A2848" s="28"/>
      <c r="H2848" s="27"/>
    </row>
    <row r="2849" spans="1:8" x14ac:dyDescent="0.3">
      <c r="A2849" s="28"/>
      <c r="H2849" s="27"/>
    </row>
    <row r="2850" spans="1:8" x14ac:dyDescent="0.3">
      <c r="A2850" s="28"/>
      <c r="H2850" s="27"/>
    </row>
    <row r="2851" spans="1:8" x14ac:dyDescent="0.3">
      <c r="A2851" s="28"/>
      <c r="H2851" s="27"/>
    </row>
    <row r="2852" spans="1:8" x14ac:dyDescent="0.3">
      <c r="A2852" s="28"/>
      <c r="H2852" s="27"/>
    </row>
    <row r="2853" spans="1:8" x14ac:dyDescent="0.3">
      <c r="A2853" s="28"/>
      <c r="H2853" s="27"/>
    </row>
    <row r="2854" spans="1:8" x14ac:dyDescent="0.3">
      <c r="A2854" s="28"/>
      <c r="H2854" s="27"/>
    </row>
    <row r="2855" spans="1:8" x14ac:dyDescent="0.3">
      <c r="A2855" s="28"/>
      <c r="H2855" s="27"/>
    </row>
    <row r="2856" spans="1:8" x14ac:dyDescent="0.3">
      <c r="A2856" s="28"/>
      <c r="H2856" s="27"/>
    </row>
    <row r="2857" spans="1:8" x14ac:dyDescent="0.3">
      <c r="A2857" s="28"/>
      <c r="H2857" s="27"/>
    </row>
    <row r="2858" spans="1:8" x14ac:dyDescent="0.3">
      <c r="A2858" s="28"/>
      <c r="H2858" s="27"/>
    </row>
    <row r="2859" spans="1:8" x14ac:dyDescent="0.3">
      <c r="A2859" s="28"/>
      <c r="H2859" s="27"/>
    </row>
    <row r="2860" spans="1:8" x14ac:dyDescent="0.3">
      <c r="A2860" s="28"/>
      <c r="H2860" s="27"/>
    </row>
    <row r="2861" spans="1:8" x14ac:dyDescent="0.3">
      <c r="A2861" s="28"/>
      <c r="H2861" s="27"/>
    </row>
    <row r="2862" spans="1:8" x14ac:dyDescent="0.3">
      <c r="A2862" s="28"/>
      <c r="H2862" s="27"/>
    </row>
    <row r="2863" spans="1:8" x14ac:dyDescent="0.3">
      <c r="A2863" s="28"/>
      <c r="H2863" s="27"/>
    </row>
    <row r="2864" spans="1:8" x14ac:dyDescent="0.3">
      <c r="A2864" s="28"/>
      <c r="H2864" s="27"/>
    </row>
    <row r="2865" spans="1:8" x14ac:dyDescent="0.3">
      <c r="A2865" s="28"/>
      <c r="H2865" s="27"/>
    </row>
    <row r="2866" spans="1:8" x14ac:dyDescent="0.3">
      <c r="A2866" s="28"/>
      <c r="H2866" s="27"/>
    </row>
    <row r="2867" spans="1:8" x14ac:dyDescent="0.3">
      <c r="A2867" s="28"/>
      <c r="H2867" s="27"/>
    </row>
    <row r="2868" spans="1:8" x14ac:dyDescent="0.3">
      <c r="A2868" s="28"/>
      <c r="H2868" s="27"/>
    </row>
    <row r="2869" spans="1:8" x14ac:dyDescent="0.3">
      <c r="A2869" s="28"/>
      <c r="H2869" s="27"/>
    </row>
    <row r="2870" spans="1:8" x14ac:dyDescent="0.3">
      <c r="A2870" s="28"/>
      <c r="H2870" s="27"/>
    </row>
    <row r="2871" spans="1:8" x14ac:dyDescent="0.3">
      <c r="A2871" s="28"/>
      <c r="H2871" s="27"/>
    </row>
    <row r="2872" spans="1:8" x14ac:dyDescent="0.3">
      <c r="A2872" s="28"/>
      <c r="H2872" s="27"/>
    </row>
    <row r="2873" spans="1:8" x14ac:dyDescent="0.3">
      <c r="A2873" s="28"/>
      <c r="H2873" s="27"/>
    </row>
    <row r="2874" spans="1:8" x14ac:dyDescent="0.3">
      <c r="A2874" s="28"/>
      <c r="H2874" s="27"/>
    </row>
    <row r="2875" spans="1:8" x14ac:dyDescent="0.3">
      <c r="A2875" s="28"/>
      <c r="H2875" s="27"/>
    </row>
    <row r="2876" spans="1:8" x14ac:dyDescent="0.3">
      <c r="A2876" s="28"/>
      <c r="H2876" s="27"/>
    </row>
    <row r="2877" spans="1:8" x14ac:dyDescent="0.3">
      <c r="A2877" s="28"/>
      <c r="H2877" s="27"/>
    </row>
    <row r="2878" spans="1:8" x14ac:dyDescent="0.3">
      <c r="A2878" s="28"/>
      <c r="H2878" s="27"/>
    </row>
    <row r="2879" spans="1:8" x14ac:dyDescent="0.3">
      <c r="A2879" s="28"/>
      <c r="H2879" s="27"/>
    </row>
    <row r="2880" spans="1:8" x14ac:dyDescent="0.3">
      <c r="A2880" s="28"/>
      <c r="H2880" s="27"/>
    </row>
    <row r="2881" spans="1:8" x14ac:dyDescent="0.3">
      <c r="A2881" s="28"/>
      <c r="H2881" s="27"/>
    </row>
    <row r="2882" spans="1:8" x14ac:dyDescent="0.3">
      <c r="A2882" s="28"/>
      <c r="H2882" s="27"/>
    </row>
    <row r="2883" spans="1:8" x14ac:dyDescent="0.3">
      <c r="A2883" s="28"/>
      <c r="H2883" s="27"/>
    </row>
    <row r="2884" spans="1:8" x14ac:dyDescent="0.3">
      <c r="A2884" s="28"/>
      <c r="H2884" s="27"/>
    </row>
    <row r="2885" spans="1:8" x14ac:dyDescent="0.3">
      <c r="A2885" s="28"/>
      <c r="H2885" s="27"/>
    </row>
    <row r="2886" spans="1:8" x14ac:dyDescent="0.3">
      <c r="A2886" s="28"/>
      <c r="H2886" s="27"/>
    </row>
    <row r="2887" spans="1:8" x14ac:dyDescent="0.3">
      <c r="A2887" s="28"/>
      <c r="H2887" s="27"/>
    </row>
    <row r="2888" spans="1:8" x14ac:dyDescent="0.3">
      <c r="A2888" s="28"/>
      <c r="H2888" s="27"/>
    </row>
    <row r="2889" spans="1:8" x14ac:dyDescent="0.3">
      <c r="A2889" s="28"/>
      <c r="H2889" s="27"/>
    </row>
    <row r="2890" spans="1:8" x14ac:dyDescent="0.3">
      <c r="A2890" s="28"/>
      <c r="H2890" s="27"/>
    </row>
    <row r="2891" spans="1:8" x14ac:dyDescent="0.3">
      <c r="A2891" s="28"/>
      <c r="H2891" s="27"/>
    </row>
    <row r="2892" spans="1:8" x14ac:dyDescent="0.3">
      <c r="A2892" s="28"/>
      <c r="H2892" s="27"/>
    </row>
    <row r="2893" spans="1:8" x14ac:dyDescent="0.3">
      <c r="A2893" s="28"/>
      <c r="H2893" s="27"/>
    </row>
    <row r="2894" spans="1:8" x14ac:dyDescent="0.3">
      <c r="A2894" s="28"/>
      <c r="H2894" s="27"/>
    </row>
    <row r="2895" spans="1:8" x14ac:dyDescent="0.3">
      <c r="A2895" s="28"/>
      <c r="H2895" s="27"/>
    </row>
    <row r="2896" spans="1:8" x14ac:dyDescent="0.3">
      <c r="A2896" s="28"/>
      <c r="H2896" s="27"/>
    </row>
    <row r="2897" spans="1:8" x14ac:dyDescent="0.3">
      <c r="A2897" s="28"/>
      <c r="H2897" s="27"/>
    </row>
    <row r="2898" spans="1:8" x14ac:dyDescent="0.3">
      <c r="A2898" s="28"/>
      <c r="H2898" s="27"/>
    </row>
    <row r="2899" spans="1:8" x14ac:dyDescent="0.3">
      <c r="A2899" s="28"/>
      <c r="H2899" s="27"/>
    </row>
    <row r="2900" spans="1:8" x14ac:dyDescent="0.3">
      <c r="A2900" s="28"/>
      <c r="H2900" s="27"/>
    </row>
    <row r="2901" spans="1:8" x14ac:dyDescent="0.3">
      <c r="A2901" s="28"/>
      <c r="H2901" s="27"/>
    </row>
    <row r="2902" spans="1:8" x14ac:dyDescent="0.3">
      <c r="A2902" s="28"/>
      <c r="H2902" s="27"/>
    </row>
    <row r="2903" spans="1:8" x14ac:dyDescent="0.3">
      <c r="A2903" s="28"/>
      <c r="H2903" s="27"/>
    </row>
    <row r="2904" spans="1:8" x14ac:dyDescent="0.3">
      <c r="A2904" s="28"/>
      <c r="H2904" s="27"/>
    </row>
    <row r="2905" spans="1:8" x14ac:dyDescent="0.3">
      <c r="A2905" s="28"/>
      <c r="H2905" s="27"/>
    </row>
    <row r="2906" spans="1:8" x14ac:dyDescent="0.3">
      <c r="A2906" s="28"/>
      <c r="H2906" s="27"/>
    </row>
    <row r="2907" spans="1:8" x14ac:dyDescent="0.3">
      <c r="A2907" s="28"/>
      <c r="H2907" s="27"/>
    </row>
    <row r="2908" spans="1:8" x14ac:dyDescent="0.3">
      <c r="A2908" s="28"/>
      <c r="H2908" s="27"/>
    </row>
    <row r="2909" spans="1:8" x14ac:dyDescent="0.3">
      <c r="A2909" s="28"/>
      <c r="H2909" s="27"/>
    </row>
    <row r="2910" spans="1:8" x14ac:dyDescent="0.3">
      <c r="A2910" s="28"/>
      <c r="H2910" s="27"/>
    </row>
    <row r="2911" spans="1:8" x14ac:dyDescent="0.3">
      <c r="A2911" s="28"/>
      <c r="H2911" s="27"/>
    </row>
    <row r="2912" spans="1:8" x14ac:dyDescent="0.3">
      <c r="A2912" s="28"/>
      <c r="H2912" s="27"/>
    </row>
    <row r="2913" spans="1:8" x14ac:dyDescent="0.3">
      <c r="A2913" s="28"/>
      <c r="H2913" s="27"/>
    </row>
    <row r="2914" spans="1:8" x14ac:dyDescent="0.3">
      <c r="A2914" s="28"/>
      <c r="H2914" s="27"/>
    </row>
    <row r="2915" spans="1:8" x14ac:dyDescent="0.3">
      <c r="A2915" s="28"/>
      <c r="H2915" s="27"/>
    </row>
    <row r="2916" spans="1:8" x14ac:dyDescent="0.3">
      <c r="A2916" s="28"/>
      <c r="H2916" s="27"/>
    </row>
    <row r="2917" spans="1:8" x14ac:dyDescent="0.3">
      <c r="A2917" s="28"/>
      <c r="H2917" s="27"/>
    </row>
    <row r="2918" spans="1:8" x14ac:dyDescent="0.3">
      <c r="A2918" s="28"/>
      <c r="H2918" s="27"/>
    </row>
    <row r="2919" spans="1:8" x14ac:dyDescent="0.3">
      <c r="A2919" s="28"/>
      <c r="H2919" s="27"/>
    </row>
    <row r="2920" spans="1:8" x14ac:dyDescent="0.3">
      <c r="A2920" s="28"/>
      <c r="H2920" s="27"/>
    </row>
    <row r="2921" spans="1:8" x14ac:dyDescent="0.3">
      <c r="A2921" s="28"/>
      <c r="H2921" s="27"/>
    </row>
    <row r="2922" spans="1:8" x14ac:dyDescent="0.3">
      <c r="A2922" s="28"/>
      <c r="H2922" s="27"/>
    </row>
    <row r="2923" spans="1:8" x14ac:dyDescent="0.3">
      <c r="A2923" s="28"/>
      <c r="H2923" s="27"/>
    </row>
    <row r="2924" spans="1:8" x14ac:dyDescent="0.3">
      <c r="A2924" s="28"/>
      <c r="H2924" s="27"/>
    </row>
    <row r="2925" spans="1:8" x14ac:dyDescent="0.3">
      <c r="A2925" s="28"/>
      <c r="H2925" s="27"/>
    </row>
    <row r="2926" spans="1:8" x14ac:dyDescent="0.3">
      <c r="A2926" s="28"/>
      <c r="H2926" s="27"/>
    </row>
    <row r="2927" spans="1:8" x14ac:dyDescent="0.3">
      <c r="A2927" s="28"/>
      <c r="H2927" s="27"/>
    </row>
    <row r="2928" spans="1:8" x14ac:dyDescent="0.3">
      <c r="A2928" s="28"/>
      <c r="H2928" s="27"/>
    </row>
    <row r="2929" spans="1:8" x14ac:dyDescent="0.3">
      <c r="A2929" s="28"/>
      <c r="H2929" s="27"/>
    </row>
    <row r="2930" spans="1:8" x14ac:dyDescent="0.3">
      <c r="A2930" s="28"/>
      <c r="H2930" s="27"/>
    </row>
    <row r="2931" spans="1:8" x14ac:dyDescent="0.3">
      <c r="A2931" s="28"/>
      <c r="H2931" s="27"/>
    </row>
    <row r="2932" spans="1:8" x14ac:dyDescent="0.3">
      <c r="A2932" s="28"/>
      <c r="H2932" s="27"/>
    </row>
    <row r="2933" spans="1:8" x14ac:dyDescent="0.3">
      <c r="A2933" s="28"/>
      <c r="H2933" s="27"/>
    </row>
    <row r="2934" spans="1:8" x14ac:dyDescent="0.3">
      <c r="A2934" s="28"/>
      <c r="H2934" s="27"/>
    </row>
    <row r="2935" spans="1:8" x14ac:dyDescent="0.3">
      <c r="A2935" s="28"/>
      <c r="H2935" s="27"/>
    </row>
    <row r="2936" spans="1:8" x14ac:dyDescent="0.3">
      <c r="A2936" s="28"/>
      <c r="H2936" s="27"/>
    </row>
    <row r="2937" spans="1:8" x14ac:dyDescent="0.3">
      <c r="A2937" s="28"/>
      <c r="H2937" s="27"/>
    </row>
    <row r="2938" spans="1:8" x14ac:dyDescent="0.3">
      <c r="A2938" s="28"/>
      <c r="H2938" s="27"/>
    </row>
    <row r="2939" spans="1:8" x14ac:dyDescent="0.3">
      <c r="A2939" s="28"/>
      <c r="H2939" s="27"/>
    </row>
    <row r="2940" spans="1:8" x14ac:dyDescent="0.3">
      <c r="A2940" s="28"/>
      <c r="H2940" s="27"/>
    </row>
    <row r="2941" spans="1:8" x14ac:dyDescent="0.3">
      <c r="A2941" s="28"/>
      <c r="H2941" s="27"/>
    </row>
    <row r="2942" spans="1:8" x14ac:dyDescent="0.3">
      <c r="A2942" s="28"/>
      <c r="H2942" s="27"/>
    </row>
    <row r="2943" spans="1:8" x14ac:dyDescent="0.3">
      <c r="A2943" s="28"/>
      <c r="H2943" s="27"/>
    </row>
    <row r="2944" spans="1:8" x14ac:dyDescent="0.3">
      <c r="A2944" s="28"/>
      <c r="H2944" s="27"/>
    </row>
    <row r="2945" spans="1:8" x14ac:dyDescent="0.3">
      <c r="A2945" s="28"/>
      <c r="H2945" s="27"/>
    </row>
    <row r="2946" spans="1:8" x14ac:dyDescent="0.3">
      <c r="A2946" s="28"/>
      <c r="H2946" s="27"/>
    </row>
    <row r="2947" spans="1:8" x14ac:dyDescent="0.3">
      <c r="A2947" s="28"/>
      <c r="H2947" s="27"/>
    </row>
    <row r="2948" spans="1:8" x14ac:dyDescent="0.3">
      <c r="A2948" s="28"/>
      <c r="H2948" s="27"/>
    </row>
    <row r="2949" spans="1:8" x14ac:dyDescent="0.3">
      <c r="A2949" s="28"/>
      <c r="H2949" s="27"/>
    </row>
    <row r="2950" spans="1:8" x14ac:dyDescent="0.3">
      <c r="A2950" s="28"/>
      <c r="H2950" s="27"/>
    </row>
    <row r="2951" spans="1:8" x14ac:dyDescent="0.3">
      <c r="A2951" s="28"/>
      <c r="H2951" s="27"/>
    </row>
    <row r="2952" spans="1:8" x14ac:dyDescent="0.3">
      <c r="A2952" s="28"/>
      <c r="H2952" s="27"/>
    </row>
    <row r="2953" spans="1:8" x14ac:dyDescent="0.3">
      <c r="A2953" s="28"/>
      <c r="H2953" s="27"/>
    </row>
    <row r="2954" spans="1:8" x14ac:dyDescent="0.3">
      <c r="A2954" s="28"/>
      <c r="H2954" s="27"/>
    </row>
    <row r="2955" spans="1:8" x14ac:dyDescent="0.3">
      <c r="A2955" s="28"/>
      <c r="H2955" s="27"/>
    </row>
    <row r="2956" spans="1:8" x14ac:dyDescent="0.3">
      <c r="A2956" s="28"/>
      <c r="H2956" s="27"/>
    </row>
    <row r="2957" spans="1:8" x14ac:dyDescent="0.3">
      <c r="A2957" s="28"/>
      <c r="H2957" s="27"/>
    </row>
    <row r="2958" spans="1:8" x14ac:dyDescent="0.3">
      <c r="A2958" s="28"/>
      <c r="H2958" s="27"/>
    </row>
    <row r="2959" spans="1:8" x14ac:dyDescent="0.3">
      <c r="A2959" s="28"/>
      <c r="H2959" s="27"/>
    </row>
    <row r="2960" spans="1:8" x14ac:dyDescent="0.3">
      <c r="A2960" s="28"/>
      <c r="H2960" s="27"/>
    </row>
    <row r="2961" spans="1:8" x14ac:dyDescent="0.3">
      <c r="A2961" s="28"/>
      <c r="H2961" s="27"/>
    </row>
    <row r="2962" spans="1:8" x14ac:dyDescent="0.3">
      <c r="A2962" s="28"/>
      <c r="H2962" s="27"/>
    </row>
    <row r="2963" spans="1:8" x14ac:dyDescent="0.3">
      <c r="A2963" s="28"/>
      <c r="H2963" s="27"/>
    </row>
    <row r="2964" spans="1:8" x14ac:dyDescent="0.3">
      <c r="A2964" s="28"/>
      <c r="H2964" s="27"/>
    </row>
    <row r="2965" spans="1:8" x14ac:dyDescent="0.3">
      <c r="A2965" s="28"/>
      <c r="H2965" s="27"/>
    </row>
    <row r="2966" spans="1:8" x14ac:dyDescent="0.3">
      <c r="A2966" s="28"/>
      <c r="H2966" s="27"/>
    </row>
    <row r="2967" spans="1:8" x14ac:dyDescent="0.3">
      <c r="A2967" s="28"/>
      <c r="H2967" s="27"/>
    </row>
    <row r="2968" spans="1:8" x14ac:dyDescent="0.3">
      <c r="A2968" s="28"/>
      <c r="H2968" s="27"/>
    </row>
    <row r="2969" spans="1:8" x14ac:dyDescent="0.3">
      <c r="A2969" s="28"/>
      <c r="H2969" s="27"/>
    </row>
    <row r="2970" spans="1:8" x14ac:dyDescent="0.3">
      <c r="A2970" s="28"/>
      <c r="H2970" s="27"/>
    </row>
    <row r="2971" spans="1:8" x14ac:dyDescent="0.3">
      <c r="A2971" s="28"/>
      <c r="H2971" s="27"/>
    </row>
    <row r="2972" spans="1:8" x14ac:dyDescent="0.3">
      <c r="A2972" s="28"/>
      <c r="H2972" s="27"/>
    </row>
    <row r="2973" spans="1:8" x14ac:dyDescent="0.3">
      <c r="A2973" s="28"/>
      <c r="H2973" s="27"/>
    </row>
    <row r="2974" spans="1:8" x14ac:dyDescent="0.3">
      <c r="A2974" s="28"/>
      <c r="H2974" s="27"/>
    </row>
    <row r="2975" spans="1:8" x14ac:dyDescent="0.3">
      <c r="A2975" s="28"/>
      <c r="H2975" s="27"/>
    </row>
    <row r="2976" spans="1:8" x14ac:dyDescent="0.3">
      <c r="A2976" s="28"/>
      <c r="H2976" s="27"/>
    </row>
    <row r="2977" spans="1:8" x14ac:dyDescent="0.3">
      <c r="A2977" s="28"/>
      <c r="H2977" s="27"/>
    </row>
    <row r="2978" spans="1:8" x14ac:dyDescent="0.3">
      <c r="A2978" s="28"/>
      <c r="H2978" s="27"/>
    </row>
    <row r="2979" spans="1:8" x14ac:dyDescent="0.3">
      <c r="A2979" s="28"/>
      <c r="H2979" s="27"/>
    </row>
    <row r="2980" spans="1:8" x14ac:dyDescent="0.3">
      <c r="A2980" s="28"/>
      <c r="H2980" s="27"/>
    </row>
    <row r="2981" spans="1:8" x14ac:dyDescent="0.3">
      <c r="A2981" s="28"/>
      <c r="H2981" s="27"/>
    </row>
    <row r="2982" spans="1:8" x14ac:dyDescent="0.3">
      <c r="A2982" s="28"/>
      <c r="H2982" s="27"/>
    </row>
    <row r="2983" spans="1:8" x14ac:dyDescent="0.3">
      <c r="A2983" s="28"/>
      <c r="H2983" s="27"/>
    </row>
    <row r="2984" spans="1:8" x14ac:dyDescent="0.3">
      <c r="A2984" s="28"/>
      <c r="H2984" s="27"/>
    </row>
    <row r="2985" spans="1:8" x14ac:dyDescent="0.3">
      <c r="A2985" s="28"/>
      <c r="H2985" s="27"/>
    </row>
    <row r="2986" spans="1:8" x14ac:dyDescent="0.3">
      <c r="A2986" s="28"/>
      <c r="H2986" s="27"/>
    </row>
    <row r="2987" spans="1:8" x14ac:dyDescent="0.3">
      <c r="A2987" s="28"/>
      <c r="H2987" s="27"/>
    </row>
    <row r="2988" spans="1:8" x14ac:dyDescent="0.3">
      <c r="A2988" s="28"/>
      <c r="H2988" s="27"/>
    </row>
    <row r="2989" spans="1:8" x14ac:dyDescent="0.3">
      <c r="A2989" s="28"/>
      <c r="H2989" s="27"/>
    </row>
    <row r="2990" spans="1:8" x14ac:dyDescent="0.3">
      <c r="A2990" s="28"/>
      <c r="H2990" s="27"/>
    </row>
    <row r="2991" spans="1:8" x14ac:dyDescent="0.3">
      <c r="A2991" s="28"/>
      <c r="H2991" s="27"/>
    </row>
    <row r="2992" spans="1:8" x14ac:dyDescent="0.3">
      <c r="A2992" s="28"/>
      <c r="H2992" s="27"/>
    </row>
    <row r="2993" spans="1:8" x14ac:dyDescent="0.3">
      <c r="A2993" s="28"/>
      <c r="H2993" s="27"/>
    </row>
    <row r="2994" spans="1:8" x14ac:dyDescent="0.3">
      <c r="A2994" s="28"/>
      <c r="H2994" s="27"/>
    </row>
    <row r="2995" spans="1:8" x14ac:dyDescent="0.3">
      <c r="A2995" s="28"/>
      <c r="H2995" s="27"/>
    </row>
    <row r="2996" spans="1:8" x14ac:dyDescent="0.3">
      <c r="A2996" s="28"/>
      <c r="H2996" s="27"/>
    </row>
    <row r="2997" spans="1:8" x14ac:dyDescent="0.3">
      <c r="A2997" s="28"/>
      <c r="H2997" s="27"/>
    </row>
    <row r="2998" spans="1:8" x14ac:dyDescent="0.3">
      <c r="A2998" s="28"/>
      <c r="H2998" s="27"/>
    </row>
    <row r="2999" spans="1:8" x14ac:dyDescent="0.3">
      <c r="A2999" s="28"/>
      <c r="H2999" s="27"/>
    </row>
    <row r="3000" spans="1:8" x14ac:dyDescent="0.3">
      <c r="A3000" s="28"/>
      <c r="H3000" s="27"/>
    </row>
    <row r="3001" spans="1:8" x14ac:dyDescent="0.3">
      <c r="A3001" s="28"/>
      <c r="H3001" s="27"/>
    </row>
    <row r="3002" spans="1:8" x14ac:dyDescent="0.3">
      <c r="A3002" s="28"/>
      <c r="H3002" s="27"/>
    </row>
    <row r="3003" spans="1:8" x14ac:dyDescent="0.3">
      <c r="A3003" s="28"/>
      <c r="H3003" s="27"/>
    </row>
    <row r="3004" spans="1:8" x14ac:dyDescent="0.3">
      <c r="A3004" s="28"/>
      <c r="H3004" s="27"/>
    </row>
    <row r="3005" spans="1:8" x14ac:dyDescent="0.3">
      <c r="A3005" s="28"/>
      <c r="H3005" s="27"/>
    </row>
    <row r="3006" spans="1:8" x14ac:dyDescent="0.3">
      <c r="A3006" s="28"/>
      <c r="H3006" s="27"/>
    </row>
    <row r="3007" spans="1:8" x14ac:dyDescent="0.3">
      <c r="A3007" s="28"/>
      <c r="H3007" s="27"/>
    </row>
    <row r="3008" spans="1:8" x14ac:dyDescent="0.3">
      <c r="A3008" s="28"/>
      <c r="H3008" s="27"/>
    </row>
    <row r="3009" spans="1:8" x14ac:dyDescent="0.3">
      <c r="A3009" s="28"/>
      <c r="H3009" s="27"/>
    </row>
    <row r="3010" spans="1:8" x14ac:dyDescent="0.3">
      <c r="A3010" s="28"/>
      <c r="H3010" s="27"/>
    </row>
    <row r="3011" spans="1:8" x14ac:dyDescent="0.3">
      <c r="A3011" s="28"/>
      <c r="H3011" s="27"/>
    </row>
    <row r="3012" spans="1:8" x14ac:dyDescent="0.3">
      <c r="A3012" s="28"/>
      <c r="H3012" s="27"/>
    </row>
    <row r="3013" spans="1:8" x14ac:dyDescent="0.3">
      <c r="A3013" s="28"/>
      <c r="H3013" s="27"/>
    </row>
    <row r="3014" spans="1:8" x14ac:dyDescent="0.3">
      <c r="A3014" s="28"/>
      <c r="H3014" s="27"/>
    </row>
    <row r="3015" spans="1:8" x14ac:dyDescent="0.3">
      <c r="A3015" s="28"/>
      <c r="H3015" s="27"/>
    </row>
    <row r="3016" spans="1:8" x14ac:dyDescent="0.3">
      <c r="A3016" s="28"/>
      <c r="H3016" s="27"/>
    </row>
    <row r="3017" spans="1:8" x14ac:dyDescent="0.3">
      <c r="A3017" s="28"/>
      <c r="H3017" s="27"/>
    </row>
    <row r="3018" spans="1:8" x14ac:dyDescent="0.3">
      <c r="A3018" s="28"/>
      <c r="H3018" s="27"/>
    </row>
    <row r="3019" spans="1:8" x14ac:dyDescent="0.3">
      <c r="A3019" s="28"/>
      <c r="H3019" s="27"/>
    </row>
    <row r="3020" spans="1:8" x14ac:dyDescent="0.3">
      <c r="A3020" s="28"/>
      <c r="H3020" s="27"/>
    </row>
    <row r="3021" spans="1:8" x14ac:dyDescent="0.3">
      <c r="A3021" s="28"/>
      <c r="H3021" s="27"/>
    </row>
    <row r="3022" spans="1:8" x14ac:dyDescent="0.3">
      <c r="A3022" s="28"/>
      <c r="H3022" s="27"/>
    </row>
    <row r="3023" spans="1:8" x14ac:dyDescent="0.3">
      <c r="A3023" s="28"/>
      <c r="H3023" s="27"/>
    </row>
    <row r="3024" spans="1:8" x14ac:dyDescent="0.3">
      <c r="A3024" s="28"/>
      <c r="H3024" s="27"/>
    </row>
    <row r="3025" spans="1:8" x14ac:dyDescent="0.3">
      <c r="A3025" s="28"/>
      <c r="H3025" s="27"/>
    </row>
    <row r="3026" spans="1:8" x14ac:dyDescent="0.3">
      <c r="A3026" s="28"/>
      <c r="H3026" s="27"/>
    </row>
    <row r="3027" spans="1:8" x14ac:dyDescent="0.3">
      <c r="A3027" s="28"/>
      <c r="H3027" s="27"/>
    </row>
    <row r="3028" spans="1:8" x14ac:dyDescent="0.3">
      <c r="A3028" s="28"/>
      <c r="H3028" s="27"/>
    </row>
    <row r="3029" spans="1:8" x14ac:dyDescent="0.3">
      <c r="A3029" s="28"/>
      <c r="H3029" s="27"/>
    </row>
    <row r="3030" spans="1:8" x14ac:dyDescent="0.3">
      <c r="A3030" s="28"/>
      <c r="H3030" s="27"/>
    </row>
    <row r="3031" spans="1:8" x14ac:dyDescent="0.3">
      <c r="A3031" s="28"/>
      <c r="H3031" s="27"/>
    </row>
    <row r="3032" spans="1:8" x14ac:dyDescent="0.3">
      <c r="A3032" s="28"/>
      <c r="H3032" s="27"/>
    </row>
    <row r="3033" spans="1:8" x14ac:dyDescent="0.3">
      <c r="A3033" s="28"/>
      <c r="H3033" s="27"/>
    </row>
    <row r="3034" spans="1:8" x14ac:dyDescent="0.3">
      <c r="A3034" s="28"/>
      <c r="H3034" s="27"/>
    </row>
    <row r="3035" spans="1:8" x14ac:dyDescent="0.3">
      <c r="A3035" s="28"/>
      <c r="H3035" s="27"/>
    </row>
    <row r="3036" spans="1:8" x14ac:dyDescent="0.3">
      <c r="A3036" s="28"/>
      <c r="H3036" s="27"/>
    </row>
    <row r="3037" spans="1:8" x14ac:dyDescent="0.3">
      <c r="A3037" s="28"/>
      <c r="H3037" s="27"/>
    </row>
    <row r="3038" spans="1:8" x14ac:dyDescent="0.3">
      <c r="A3038" s="28"/>
      <c r="H3038" s="27"/>
    </row>
    <row r="3039" spans="1:8" x14ac:dyDescent="0.3">
      <c r="A3039" s="28"/>
      <c r="H3039" s="27"/>
    </row>
    <row r="3040" spans="1:8" x14ac:dyDescent="0.3">
      <c r="A3040" s="28"/>
      <c r="H3040" s="27"/>
    </row>
    <row r="3041" spans="1:8" x14ac:dyDescent="0.3">
      <c r="A3041" s="28"/>
      <c r="H3041" s="27"/>
    </row>
    <row r="3042" spans="1:8" x14ac:dyDescent="0.3">
      <c r="A3042" s="28"/>
      <c r="H3042" s="27"/>
    </row>
    <row r="3043" spans="1:8" x14ac:dyDescent="0.3">
      <c r="A3043" s="28"/>
      <c r="H3043" s="27"/>
    </row>
    <row r="3044" spans="1:8" x14ac:dyDescent="0.3">
      <c r="A3044" s="28"/>
      <c r="H3044" s="27"/>
    </row>
    <row r="3045" spans="1:8" x14ac:dyDescent="0.3">
      <c r="A3045" s="28"/>
      <c r="H3045" s="27"/>
    </row>
    <row r="3046" spans="1:8" x14ac:dyDescent="0.3">
      <c r="A3046" s="28"/>
      <c r="H3046" s="27"/>
    </row>
    <row r="3047" spans="1:8" x14ac:dyDescent="0.3">
      <c r="A3047" s="28"/>
      <c r="H3047" s="27"/>
    </row>
    <row r="3048" spans="1:8" x14ac:dyDescent="0.3">
      <c r="A3048" s="28"/>
      <c r="H3048" s="27"/>
    </row>
    <row r="3049" spans="1:8" x14ac:dyDescent="0.3">
      <c r="A3049" s="28"/>
      <c r="H3049" s="27"/>
    </row>
    <row r="3050" spans="1:8" x14ac:dyDescent="0.3">
      <c r="A3050" s="28"/>
      <c r="H3050" s="27"/>
    </row>
    <row r="3051" spans="1:8" x14ac:dyDescent="0.3">
      <c r="A3051" s="28"/>
      <c r="H3051" s="27"/>
    </row>
    <row r="3052" spans="1:8" x14ac:dyDescent="0.3">
      <c r="A3052" s="28"/>
      <c r="H3052" s="27"/>
    </row>
    <row r="3053" spans="1:8" x14ac:dyDescent="0.3">
      <c r="A3053" s="28"/>
      <c r="H3053" s="27"/>
    </row>
    <row r="3054" spans="1:8" x14ac:dyDescent="0.3">
      <c r="A3054" s="28"/>
      <c r="H3054" s="27"/>
    </row>
    <row r="3055" spans="1:8" x14ac:dyDescent="0.3">
      <c r="A3055" s="28"/>
      <c r="H3055" s="27"/>
    </row>
    <row r="3056" spans="1:8" x14ac:dyDescent="0.3">
      <c r="A3056" s="28"/>
      <c r="H3056" s="27"/>
    </row>
    <row r="3057" spans="1:8" x14ac:dyDescent="0.3">
      <c r="A3057" s="28"/>
      <c r="H3057" s="27"/>
    </row>
    <row r="3058" spans="1:8" x14ac:dyDescent="0.3">
      <c r="A3058" s="28"/>
      <c r="H3058" s="27"/>
    </row>
    <row r="3059" spans="1:8" x14ac:dyDescent="0.3">
      <c r="A3059" s="28"/>
      <c r="H3059" s="27"/>
    </row>
    <row r="3060" spans="1:8" x14ac:dyDescent="0.3">
      <c r="A3060" s="28"/>
      <c r="H3060" s="27"/>
    </row>
    <row r="3061" spans="1:8" x14ac:dyDescent="0.3">
      <c r="A3061" s="28"/>
      <c r="H3061" s="27"/>
    </row>
    <row r="3062" spans="1:8" x14ac:dyDescent="0.3">
      <c r="A3062" s="28"/>
      <c r="H3062" s="27"/>
    </row>
    <row r="3063" spans="1:8" x14ac:dyDescent="0.3">
      <c r="A3063" s="28"/>
      <c r="H3063" s="27"/>
    </row>
    <row r="3064" spans="1:8" x14ac:dyDescent="0.3">
      <c r="A3064" s="28"/>
      <c r="H3064" s="27"/>
    </row>
    <row r="3065" spans="1:8" x14ac:dyDescent="0.3">
      <c r="A3065" s="28"/>
      <c r="H3065" s="27"/>
    </row>
    <row r="3066" spans="1:8" x14ac:dyDescent="0.3">
      <c r="A3066" s="28"/>
      <c r="H3066" s="27"/>
    </row>
    <row r="3067" spans="1:8" x14ac:dyDescent="0.3">
      <c r="A3067" s="28"/>
      <c r="H3067" s="27"/>
    </row>
    <row r="3068" spans="1:8" x14ac:dyDescent="0.3">
      <c r="A3068" s="28"/>
      <c r="H3068" s="27"/>
    </row>
    <row r="3069" spans="1:8" x14ac:dyDescent="0.3">
      <c r="A3069" s="28"/>
      <c r="H3069" s="27"/>
    </row>
    <row r="3070" spans="1:8" x14ac:dyDescent="0.3">
      <c r="A3070" s="28"/>
      <c r="H3070" s="27"/>
    </row>
    <row r="3071" spans="1:8" x14ac:dyDescent="0.3">
      <c r="A3071" s="28"/>
      <c r="H3071" s="27"/>
    </row>
    <row r="3072" spans="1:8" x14ac:dyDescent="0.3">
      <c r="A3072" s="28"/>
      <c r="H3072" s="27"/>
    </row>
    <row r="3073" spans="1:8" x14ac:dyDescent="0.3">
      <c r="A3073" s="28"/>
      <c r="H3073" s="27"/>
    </row>
    <row r="3074" spans="1:8" x14ac:dyDescent="0.3">
      <c r="A3074" s="28"/>
      <c r="H3074" s="27"/>
    </row>
    <row r="3075" spans="1:8" x14ac:dyDescent="0.3">
      <c r="A3075" s="28"/>
      <c r="H3075" s="27"/>
    </row>
    <row r="3076" spans="1:8" x14ac:dyDescent="0.3">
      <c r="A3076" s="28"/>
      <c r="H3076" s="27"/>
    </row>
    <row r="3077" spans="1:8" x14ac:dyDescent="0.3">
      <c r="A3077" s="28"/>
      <c r="H3077" s="27"/>
    </row>
    <row r="3078" spans="1:8" x14ac:dyDescent="0.3">
      <c r="A3078" s="28"/>
      <c r="H3078" s="27"/>
    </row>
    <row r="3079" spans="1:8" x14ac:dyDescent="0.3">
      <c r="A3079" s="28"/>
      <c r="H3079" s="27"/>
    </row>
    <row r="3080" spans="1:8" x14ac:dyDescent="0.3">
      <c r="A3080" s="28"/>
      <c r="H3080" s="27"/>
    </row>
    <row r="3081" spans="1:8" x14ac:dyDescent="0.3">
      <c r="A3081" s="28"/>
      <c r="H3081" s="27"/>
    </row>
    <row r="3082" spans="1:8" x14ac:dyDescent="0.3">
      <c r="A3082" s="28"/>
      <c r="H3082" s="27"/>
    </row>
    <row r="3083" spans="1:8" x14ac:dyDescent="0.3">
      <c r="A3083" s="28"/>
      <c r="H3083" s="27"/>
    </row>
    <row r="3084" spans="1:8" x14ac:dyDescent="0.3">
      <c r="A3084" s="28"/>
      <c r="H3084" s="27"/>
    </row>
    <row r="3085" spans="1:8" x14ac:dyDescent="0.3">
      <c r="A3085" s="28"/>
      <c r="H3085" s="27"/>
    </row>
    <row r="3086" spans="1:8" x14ac:dyDescent="0.3">
      <c r="A3086" s="28"/>
      <c r="H3086" s="27"/>
    </row>
    <row r="3087" spans="1:8" x14ac:dyDescent="0.3">
      <c r="A3087" s="28"/>
      <c r="H3087" s="27"/>
    </row>
    <row r="3088" spans="1:8" x14ac:dyDescent="0.3">
      <c r="A3088" s="28"/>
      <c r="H3088" s="27"/>
    </row>
    <row r="3089" spans="1:8" x14ac:dyDescent="0.3">
      <c r="A3089" s="28"/>
      <c r="H3089" s="27"/>
    </row>
    <row r="3090" spans="1:8" x14ac:dyDescent="0.3">
      <c r="A3090" s="28"/>
      <c r="H3090" s="27"/>
    </row>
    <row r="3091" spans="1:8" x14ac:dyDescent="0.3">
      <c r="A3091" s="28"/>
      <c r="H3091" s="27"/>
    </row>
    <row r="3092" spans="1:8" x14ac:dyDescent="0.3">
      <c r="A3092" s="28"/>
      <c r="H3092" s="27"/>
    </row>
    <row r="3093" spans="1:8" x14ac:dyDescent="0.3">
      <c r="A3093" s="28"/>
      <c r="H3093" s="27"/>
    </row>
    <row r="3094" spans="1:8" x14ac:dyDescent="0.3">
      <c r="A3094" s="28"/>
      <c r="H3094" s="27"/>
    </row>
    <row r="3095" spans="1:8" x14ac:dyDescent="0.3">
      <c r="A3095" s="28"/>
      <c r="H3095" s="27"/>
    </row>
    <row r="3096" spans="1:8" x14ac:dyDescent="0.3">
      <c r="A3096" s="28"/>
      <c r="H3096" s="27"/>
    </row>
    <row r="3097" spans="1:8" x14ac:dyDescent="0.3">
      <c r="A3097" s="28"/>
      <c r="H3097" s="27"/>
    </row>
    <row r="3098" spans="1:8" x14ac:dyDescent="0.3">
      <c r="A3098" s="28"/>
      <c r="H3098" s="27"/>
    </row>
    <row r="3099" spans="1:8" x14ac:dyDescent="0.3">
      <c r="A3099" s="28"/>
      <c r="H3099" s="27"/>
    </row>
    <row r="3100" spans="1:8" x14ac:dyDescent="0.3">
      <c r="A3100" s="28"/>
      <c r="H3100" s="27"/>
    </row>
    <row r="3101" spans="1:8" x14ac:dyDescent="0.3">
      <c r="A3101" s="28"/>
      <c r="H3101" s="27"/>
    </row>
    <row r="3102" spans="1:8" x14ac:dyDescent="0.3">
      <c r="A3102" s="28"/>
      <c r="H3102" s="27"/>
    </row>
    <row r="3103" spans="1:8" x14ac:dyDescent="0.3">
      <c r="A3103" s="28"/>
      <c r="H3103" s="27"/>
    </row>
    <row r="3104" spans="1:8" x14ac:dyDescent="0.3">
      <c r="A3104" s="28"/>
      <c r="H3104" s="27"/>
    </row>
    <row r="3105" spans="1:8" x14ac:dyDescent="0.3">
      <c r="A3105" s="28"/>
      <c r="H3105" s="27"/>
    </row>
    <row r="3106" spans="1:8" x14ac:dyDescent="0.3">
      <c r="A3106" s="28"/>
      <c r="H3106" s="27"/>
    </row>
    <row r="3107" spans="1:8" x14ac:dyDescent="0.3">
      <c r="A3107" s="28"/>
      <c r="H3107" s="27"/>
    </row>
    <row r="3108" spans="1:8" x14ac:dyDescent="0.3">
      <c r="A3108" s="28"/>
      <c r="H3108" s="27"/>
    </row>
    <row r="3109" spans="1:8" x14ac:dyDescent="0.3">
      <c r="A3109" s="28"/>
      <c r="H3109" s="27"/>
    </row>
    <row r="3110" spans="1:8" x14ac:dyDescent="0.3">
      <c r="A3110" s="28"/>
      <c r="H3110" s="27"/>
    </row>
    <row r="3111" spans="1:8" x14ac:dyDescent="0.3">
      <c r="A3111" s="28"/>
      <c r="H3111" s="27"/>
    </row>
    <row r="3112" spans="1:8" x14ac:dyDescent="0.3">
      <c r="A3112" s="28"/>
      <c r="H3112" s="27"/>
    </row>
    <row r="3113" spans="1:8" x14ac:dyDescent="0.3">
      <c r="A3113" s="28"/>
      <c r="H3113" s="27"/>
    </row>
    <row r="3114" spans="1:8" x14ac:dyDescent="0.3">
      <c r="A3114" s="28"/>
      <c r="H3114" s="27"/>
    </row>
    <row r="3115" spans="1:8" x14ac:dyDescent="0.3">
      <c r="A3115" s="28"/>
      <c r="H3115" s="27"/>
    </row>
    <row r="3116" spans="1:8" x14ac:dyDescent="0.3">
      <c r="A3116" s="28"/>
      <c r="H3116" s="27"/>
    </row>
    <row r="3117" spans="1:8" x14ac:dyDescent="0.3">
      <c r="A3117" s="28"/>
      <c r="H3117" s="27"/>
    </row>
    <row r="3118" spans="1:8" x14ac:dyDescent="0.3">
      <c r="A3118" s="28"/>
      <c r="H3118" s="27"/>
    </row>
    <row r="3119" spans="1:8" x14ac:dyDescent="0.3">
      <c r="A3119" s="28"/>
      <c r="H3119" s="27"/>
    </row>
    <row r="3120" spans="1:8" x14ac:dyDescent="0.3">
      <c r="A3120" s="28"/>
      <c r="H3120" s="27"/>
    </row>
    <row r="3121" spans="1:8" x14ac:dyDescent="0.3">
      <c r="A3121" s="28"/>
      <c r="H3121" s="27"/>
    </row>
    <row r="3122" spans="1:8" x14ac:dyDescent="0.3">
      <c r="A3122" s="28"/>
      <c r="H3122" s="27"/>
    </row>
    <row r="3123" spans="1:8" x14ac:dyDescent="0.3">
      <c r="A3123" s="28"/>
      <c r="H3123" s="27"/>
    </row>
    <row r="3124" spans="1:8" x14ac:dyDescent="0.3">
      <c r="A3124" s="28"/>
      <c r="H3124" s="27"/>
    </row>
    <row r="3125" spans="1:8" x14ac:dyDescent="0.3">
      <c r="A3125" s="28"/>
      <c r="H3125" s="27"/>
    </row>
    <row r="3126" spans="1:8" x14ac:dyDescent="0.3">
      <c r="A3126" s="28"/>
      <c r="H3126" s="27"/>
    </row>
    <row r="3127" spans="1:8" x14ac:dyDescent="0.3">
      <c r="A3127" s="28"/>
      <c r="H3127" s="27"/>
    </row>
    <row r="3128" spans="1:8" x14ac:dyDescent="0.3">
      <c r="A3128" s="28"/>
      <c r="H3128" s="27"/>
    </row>
    <row r="3129" spans="1:8" x14ac:dyDescent="0.3">
      <c r="A3129" s="28"/>
      <c r="H3129" s="27"/>
    </row>
    <row r="3130" spans="1:8" x14ac:dyDescent="0.3">
      <c r="A3130" s="28"/>
      <c r="H3130" s="27"/>
    </row>
    <row r="3131" spans="1:8" x14ac:dyDescent="0.3">
      <c r="A3131" s="28"/>
      <c r="H3131" s="27"/>
    </row>
    <row r="3132" spans="1:8" x14ac:dyDescent="0.3">
      <c r="A3132" s="28"/>
      <c r="H3132" s="27"/>
    </row>
    <row r="3133" spans="1:8" x14ac:dyDescent="0.3">
      <c r="A3133" s="28"/>
      <c r="H3133" s="27"/>
    </row>
    <row r="3134" spans="1:8" x14ac:dyDescent="0.3">
      <c r="A3134" s="28"/>
      <c r="H3134" s="27"/>
    </row>
    <row r="3135" spans="1:8" x14ac:dyDescent="0.3">
      <c r="A3135" s="28"/>
      <c r="H3135" s="27"/>
    </row>
    <row r="3136" spans="1:8" x14ac:dyDescent="0.3">
      <c r="A3136" s="28"/>
      <c r="H3136" s="27"/>
    </row>
    <row r="3137" spans="1:8" x14ac:dyDescent="0.3">
      <c r="A3137" s="28"/>
      <c r="H3137" s="27"/>
    </row>
    <row r="3138" spans="1:8" x14ac:dyDescent="0.3">
      <c r="A3138" s="28"/>
      <c r="H3138" s="27"/>
    </row>
    <row r="3139" spans="1:8" x14ac:dyDescent="0.3">
      <c r="A3139" s="28"/>
      <c r="H3139" s="27"/>
    </row>
    <row r="3140" spans="1:8" x14ac:dyDescent="0.3">
      <c r="A3140" s="28"/>
      <c r="H3140" s="27"/>
    </row>
    <row r="3141" spans="1:8" x14ac:dyDescent="0.3">
      <c r="A3141" s="28"/>
      <c r="H3141" s="27"/>
    </row>
    <row r="3142" spans="1:8" x14ac:dyDescent="0.3">
      <c r="A3142" s="28"/>
      <c r="H3142" s="27"/>
    </row>
    <row r="3143" spans="1:8" x14ac:dyDescent="0.3">
      <c r="A3143" s="28"/>
      <c r="H3143" s="27"/>
    </row>
    <row r="3144" spans="1:8" x14ac:dyDescent="0.3">
      <c r="A3144" s="28"/>
      <c r="H3144" s="27"/>
    </row>
    <row r="3145" spans="1:8" x14ac:dyDescent="0.3">
      <c r="A3145" s="28"/>
      <c r="H3145" s="27"/>
    </row>
    <row r="3146" spans="1:8" x14ac:dyDescent="0.3">
      <c r="A3146" s="28"/>
      <c r="H3146" s="27"/>
    </row>
    <row r="3147" spans="1:8" x14ac:dyDescent="0.3">
      <c r="A3147" s="28"/>
      <c r="H3147" s="27"/>
    </row>
    <row r="3148" spans="1:8" x14ac:dyDescent="0.3">
      <c r="A3148" s="28"/>
      <c r="H3148" s="27"/>
    </row>
    <row r="3149" spans="1:8" x14ac:dyDescent="0.3">
      <c r="A3149" s="28"/>
      <c r="H3149" s="27"/>
    </row>
    <row r="3150" spans="1:8" x14ac:dyDescent="0.3">
      <c r="A3150" s="28"/>
      <c r="H3150" s="27"/>
    </row>
    <row r="3151" spans="1:8" x14ac:dyDescent="0.3">
      <c r="A3151" s="28"/>
      <c r="H3151" s="27"/>
    </row>
    <row r="3152" spans="1:8" x14ac:dyDescent="0.3">
      <c r="A3152" s="28"/>
      <c r="H3152" s="27"/>
    </row>
    <row r="3153" spans="1:8" x14ac:dyDescent="0.3">
      <c r="A3153" s="28"/>
      <c r="H3153" s="27"/>
    </row>
    <row r="3154" spans="1:8" x14ac:dyDescent="0.3">
      <c r="A3154" s="28"/>
      <c r="H3154" s="27"/>
    </row>
    <row r="3155" spans="1:8" x14ac:dyDescent="0.3">
      <c r="A3155" s="28"/>
      <c r="H3155" s="27"/>
    </row>
    <row r="3156" spans="1:8" x14ac:dyDescent="0.3">
      <c r="A3156" s="28"/>
      <c r="H3156" s="27"/>
    </row>
    <row r="3157" spans="1:8" x14ac:dyDescent="0.3">
      <c r="A3157" s="28"/>
      <c r="H3157" s="27"/>
    </row>
    <row r="3158" spans="1:8" x14ac:dyDescent="0.3">
      <c r="A3158" s="28"/>
      <c r="H3158" s="27"/>
    </row>
    <row r="3159" spans="1:8" x14ac:dyDescent="0.3">
      <c r="A3159" s="28"/>
      <c r="H3159" s="27"/>
    </row>
    <row r="3160" spans="1:8" x14ac:dyDescent="0.3">
      <c r="A3160" s="28"/>
      <c r="H3160" s="27"/>
    </row>
    <row r="3161" spans="1:8" x14ac:dyDescent="0.3">
      <c r="A3161" s="28"/>
      <c r="H3161" s="27"/>
    </row>
    <row r="3162" spans="1:8" x14ac:dyDescent="0.3">
      <c r="A3162" s="28"/>
      <c r="H3162" s="27"/>
    </row>
    <row r="3163" spans="1:8" x14ac:dyDescent="0.3">
      <c r="A3163" s="28"/>
      <c r="H3163" s="27"/>
    </row>
    <row r="3164" spans="1:8" x14ac:dyDescent="0.3">
      <c r="A3164" s="28"/>
      <c r="H3164" s="27"/>
    </row>
    <row r="3165" spans="1:8" x14ac:dyDescent="0.3">
      <c r="A3165" s="28"/>
      <c r="H3165" s="27"/>
    </row>
    <row r="3166" spans="1:8" x14ac:dyDescent="0.3">
      <c r="A3166" s="28"/>
      <c r="H3166" s="27"/>
    </row>
    <row r="3167" spans="1:8" x14ac:dyDescent="0.3">
      <c r="A3167" s="28"/>
      <c r="H3167" s="27"/>
    </row>
    <row r="3168" spans="1:8" x14ac:dyDescent="0.3">
      <c r="A3168" s="28"/>
      <c r="H3168" s="27"/>
    </row>
    <row r="3169" spans="1:8" x14ac:dyDescent="0.3">
      <c r="A3169" s="28"/>
      <c r="H3169" s="27"/>
    </row>
    <row r="3170" spans="1:8" x14ac:dyDescent="0.3">
      <c r="A3170" s="28"/>
      <c r="H3170" s="27"/>
    </row>
    <row r="3171" spans="1:8" x14ac:dyDescent="0.3">
      <c r="A3171" s="28"/>
      <c r="H3171" s="27"/>
    </row>
    <row r="3172" spans="1:8" x14ac:dyDescent="0.3">
      <c r="A3172" s="28"/>
      <c r="H3172" s="27"/>
    </row>
    <row r="3173" spans="1:8" x14ac:dyDescent="0.3">
      <c r="A3173" s="28"/>
      <c r="H3173" s="27"/>
    </row>
    <row r="3174" spans="1:8" x14ac:dyDescent="0.3">
      <c r="A3174" s="28"/>
      <c r="H3174" s="27"/>
    </row>
    <row r="3175" spans="1:8" x14ac:dyDescent="0.3">
      <c r="A3175" s="28"/>
      <c r="H3175" s="27"/>
    </row>
    <row r="3176" spans="1:8" x14ac:dyDescent="0.3">
      <c r="A3176" s="28"/>
      <c r="H3176" s="27"/>
    </row>
    <row r="3177" spans="1:8" x14ac:dyDescent="0.3">
      <c r="A3177" s="28"/>
      <c r="H3177" s="27"/>
    </row>
    <row r="3178" spans="1:8" x14ac:dyDescent="0.3">
      <c r="A3178" s="28"/>
      <c r="H3178" s="27"/>
    </row>
    <row r="3179" spans="1:8" x14ac:dyDescent="0.3">
      <c r="A3179" s="28"/>
      <c r="H3179" s="27"/>
    </row>
    <row r="3180" spans="1:8" x14ac:dyDescent="0.3">
      <c r="A3180" s="28"/>
      <c r="H3180" s="27"/>
    </row>
    <row r="3181" spans="1:8" x14ac:dyDescent="0.3">
      <c r="A3181" s="28"/>
      <c r="H3181" s="27"/>
    </row>
    <row r="3182" spans="1:8" x14ac:dyDescent="0.3">
      <c r="A3182" s="28"/>
      <c r="H3182" s="27"/>
    </row>
    <row r="3183" spans="1:8" x14ac:dyDescent="0.3">
      <c r="A3183" s="28"/>
      <c r="H3183" s="27"/>
    </row>
    <row r="3184" spans="1:8" x14ac:dyDescent="0.3">
      <c r="A3184" s="28"/>
      <c r="H3184" s="27"/>
    </row>
    <row r="3185" spans="1:8" x14ac:dyDescent="0.3">
      <c r="A3185" s="28"/>
      <c r="H3185" s="27"/>
    </row>
    <row r="3186" spans="1:8" x14ac:dyDescent="0.3">
      <c r="A3186" s="28"/>
      <c r="H3186" s="27"/>
    </row>
    <row r="3187" spans="1:8" x14ac:dyDescent="0.3">
      <c r="A3187" s="28"/>
      <c r="H3187" s="27"/>
    </row>
    <row r="3188" spans="1:8" x14ac:dyDescent="0.3">
      <c r="A3188" s="28"/>
      <c r="H3188" s="27"/>
    </row>
    <row r="3189" spans="1:8" x14ac:dyDescent="0.3">
      <c r="A3189" s="28"/>
      <c r="H3189" s="27"/>
    </row>
    <row r="3190" spans="1:8" x14ac:dyDescent="0.3">
      <c r="A3190" s="28"/>
      <c r="H3190" s="27"/>
    </row>
    <row r="3191" spans="1:8" x14ac:dyDescent="0.3">
      <c r="A3191" s="28"/>
      <c r="H3191" s="27"/>
    </row>
    <row r="3192" spans="1:8" x14ac:dyDescent="0.3">
      <c r="A3192" s="28"/>
      <c r="H3192" s="27"/>
    </row>
    <row r="3193" spans="1:8" x14ac:dyDescent="0.3">
      <c r="A3193" s="28"/>
      <c r="H3193" s="27"/>
    </row>
    <row r="3194" spans="1:8" x14ac:dyDescent="0.3">
      <c r="A3194" s="28"/>
      <c r="H3194" s="27"/>
    </row>
    <row r="3195" spans="1:8" x14ac:dyDescent="0.3">
      <c r="A3195" s="28"/>
      <c r="H3195" s="27"/>
    </row>
    <row r="3196" spans="1:8" x14ac:dyDescent="0.3">
      <c r="A3196" s="28"/>
      <c r="H3196" s="27"/>
    </row>
    <row r="3197" spans="1:8" x14ac:dyDescent="0.3">
      <c r="A3197" s="28"/>
      <c r="H3197" s="27"/>
    </row>
    <row r="3198" spans="1:8" x14ac:dyDescent="0.3">
      <c r="A3198" s="28"/>
      <c r="H3198" s="27"/>
    </row>
    <row r="3199" spans="1:8" x14ac:dyDescent="0.3">
      <c r="A3199" s="28"/>
      <c r="H3199" s="27"/>
    </row>
    <row r="3200" spans="1:8" x14ac:dyDescent="0.3">
      <c r="A3200" s="28"/>
      <c r="H3200" s="27"/>
    </row>
    <row r="3201" spans="1:8" x14ac:dyDescent="0.3">
      <c r="A3201" s="28"/>
      <c r="H3201" s="27"/>
    </row>
    <row r="3202" spans="1:8" x14ac:dyDescent="0.3">
      <c r="A3202" s="28"/>
      <c r="H3202" s="27"/>
    </row>
    <row r="3203" spans="1:8" x14ac:dyDescent="0.3">
      <c r="A3203" s="28"/>
      <c r="H3203" s="27"/>
    </row>
    <row r="3204" spans="1:8" x14ac:dyDescent="0.3">
      <c r="A3204" s="28"/>
      <c r="H3204" s="27"/>
    </row>
    <row r="3205" spans="1:8" x14ac:dyDescent="0.3">
      <c r="A3205" s="28"/>
      <c r="H3205" s="27"/>
    </row>
    <row r="3206" spans="1:8" x14ac:dyDescent="0.3">
      <c r="A3206" s="28"/>
      <c r="H3206" s="27"/>
    </row>
    <row r="3207" spans="1:8" x14ac:dyDescent="0.3">
      <c r="A3207" s="28"/>
      <c r="H3207" s="27"/>
    </row>
    <row r="3208" spans="1:8" x14ac:dyDescent="0.3">
      <c r="A3208" s="28"/>
      <c r="H3208" s="27"/>
    </row>
    <row r="3209" spans="1:8" x14ac:dyDescent="0.3">
      <c r="A3209" s="28"/>
      <c r="H3209" s="27"/>
    </row>
    <row r="3210" spans="1:8" x14ac:dyDescent="0.3">
      <c r="A3210" s="28"/>
      <c r="H3210" s="27"/>
    </row>
    <row r="3211" spans="1:8" x14ac:dyDescent="0.3">
      <c r="A3211" s="28"/>
      <c r="H3211" s="27"/>
    </row>
    <row r="3212" spans="1:8" x14ac:dyDescent="0.3">
      <c r="A3212" s="28"/>
      <c r="H3212" s="27"/>
    </row>
    <row r="3213" spans="1:8" x14ac:dyDescent="0.3">
      <c r="A3213" s="28"/>
      <c r="H3213" s="27"/>
    </row>
    <row r="3214" spans="1:8" x14ac:dyDescent="0.3">
      <c r="A3214" s="28"/>
      <c r="H3214" s="27"/>
    </row>
    <row r="3215" spans="1:8" x14ac:dyDescent="0.3">
      <c r="A3215" s="28"/>
      <c r="H3215" s="27"/>
    </row>
    <row r="3216" spans="1:8" x14ac:dyDescent="0.3">
      <c r="A3216" s="28"/>
      <c r="H3216" s="27"/>
    </row>
    <row r="3217" spans="1:8" x14ac:dyDescent="0.3">
      <c r="A3217" s="28"/>
      <c r="H3217" s="27"/>
    </row>
    <row r="3218" spans="1:8" x14ac:dyDescent="0.3">
      <c r="A3218" s="28"/>
      <c r="H3218" s="27"/>
    </row>
    <row r="3219" spans="1:8" x14ac:dyDescent="0.3">
      <c r="A3219" s="28"/>
      <c r="H3219" s="27"/>
    </row>
    <row r="3220" spans="1:8" x14ac:dyDescent="0.3">
      <c r="A3220" s="28"/>
      <c r="H3220" s="27"/>
    </row>
    <row r="3221" spans="1:8" x14ac:dyDescent="0.3">
      <c r="A3221" s="28"/>
      <c r="H3221" s="27"/>
    </row>
    <row r="3222" spans="1:8" x14ac:dyDescent="0.3">
      <c r="A3222" s="28"/>
      <c r="H3222" s="27"/>
    </row>
    <row r="3223" spans="1:8" x14ac:dyDescent="0.3">
      <c r="A3223" s="28"/>
      <c r="H3223" s="27"/>
    </row>
    <row r="3224" spans="1:8" x14ac:dyDescent="0.3">
      <c r="A3224" s="28"/>
      <c r="H3224" s="27"/>
    </row>
    <row r="3225" spans="1:8" x14ac:dyDescent="0.3">
      <c r="A3225" s="28"/>
      <c r="H3225" s="27"/>
    </row>
    <row r="3226" spans="1:8" x14ac:dyDescent="0.3">
      <c r="A3226" s="28"/>
      <c r="H3226" s="27"/>
    </row>
    <row r="3227" spans="1:8" x14ac:dyDescent="0.3">
      <c r="A3227" s="28"/>
      <c r="H3227" s="27"/>
    </row>
    <row r="3228" spans="1:8" x14ac:dyDescent="0.3">
      <c r="A3228" s="28"/>
      <c r="H3228" s="27"/>
    </row>
    <row r="3229" spans="1:8" x14ac:dyDescent="0.3">
      <c r="A3229" s="28"/>
      <c r="H3229" s="27"/>
    </row>
    <row r="3230" spans="1:8" x14ac:dyDescent="0.3">
      <c r="A3230" s="28"/>
      <c r="H3230" s="27"/>
    </row>
    <row r="3231" spans="1:8" x14ac:dyDescent="0.3">
      <c r="A3231" s="28"/>
      <c r="H3231" s="27"/>
    </row>
    <row r="3232" spans="1:8" x14ac:dyDescent="0.3">
      <c r="A3232" s="28"/>
      <c r="H3232" s="27"/>
    </row>
    <row r="3233" spans="1:8" x14ac:dyDescent="0.3">
      <c r="A3233" s="28"/>
      <c r="H3233" s="27"/>
    </row>
    <row r="3234" spans="1:8" x14ac:dyDescent="0.3">
      <c r="A3234" s="28"/>
      <c r="H3234" s="27"/>
    </row>
    <row r="3235" spans="1:8" x14ac:dyDescent="0.3">
      <c r="A3235" s="28"/>
      <c r="H3235" s="27"/>
    </row>
    <row r="3236" spans="1:8" x14ac:dyDescent="0.3">
      <c r="A3236" s="28"/>
      <c r="H3236" s="27"/>
    </row>
    <row r="3237" spans="1:8" x14ac:dyDescent="0.3">
      <c r="A3237" s="28"/>
      <c r="H3237" s="27"/>
    </row>
    <row r="3238" spans="1:8" x14ac:dyDescent="0.3">
      <c r="A3238" s="28"/>
      <c r="H3238" s="27"/>
    </row>
    <row r="3239" spans="1:8" x14ac:dyDescent="0.3">
      <c r="A3239" s="28"/>
      <c r="H3239" s="27"/>
    </row>
    <row r="3240" spans="1:8" x14ac:dyDescent="0.3">
      <c r="A3240" s="28"/>
      <c r="H3240" s="27"/>
    </row>
    <row r="3241" spans="1:8" x14ac:dyDescent="0.3">
      <c r="A3241" s="28"/>
      <c r="H3241" s="27"/>
    </row>
    <row r="3242" spans="1:8" x14ac:dyDescent="0.3">
      <c r="A3242" s="28"/>
      <c r="H3242" s="27"/>
    </row>
    <row r="3243" spans="1:8" x14ac:dyDescent="0.3">
      <c r="A3243" s="28"/>
      <c r="H3243" s="27"/>
    </row>
    <row r="3244" spans="1:8" x14ac:dyDescent="0.3">
      <c r="A3244" s="28"/>
      <c r="H3244" s="27"/>
    </row>
    <row r="3245" spans="1:8" x14ac:dyDescent="0.3">
      <c r="A3245" s="28"/>
      <c r="H3245" s="27"/>
    </row>
    <row r="3246" spans="1:8" x14ac:dyDescent="0.3">
      <c r="A3246" s="28"/>
      <c r="H3246" s="27"/>
    </row>
    <row r="3247" spans="1:8" x14ac:dyDescent="0.3">
      <c r="A3247" s="28"/>
      <c r="H3247" s="27"/>
    </row>
    <row r="3248" spans="1:8" x14ac:dyDescent="0.3">
      <c r="A3248" s="28"/>
      <c r="H3248" s="27"/>
    </row>
    <row r="3249" spans="1:8" x14ac:dyDescent="0.3">
      <c r="A3249" s="28"/>
      <c r="H3249" s="27"/>
    </row>
    <row r="3250" spans="1:8" x14ac:dyDescent="0.3">
      <c r="A3250" s="28"/>
      <c r="H3250" s="27"/>
    </row>
    <row r="3251" spans="1:8" x14ac:dyDescent="0.3">
      <c r="A3251" s="28"/>
      <c r="H3251" s="27"/>
    </row>
    <row r="3252" spans="1:8" x14ac:dyDescent="0.3">
      <c r="A3252" s="28"/>
      <c r="H3252" s="27"/>
    </row>
    <row r="3253" spans="1:8" x14ac:dyDescent="0.3">
      <c r="A3253" s="28"/>
      <c r="H3253" s="27"/>
    </row>
    <row r="3254" spans="1:8" x14ac:dyDescent="0.3">
      <c r="A3254" s="28"/>
      <c r="H3254" s="27"/>
    </row>
    <row r="3255" spans="1:8" x14ac:dyDescent="0.3">
      <c r="A3255" s="28"/>
      <c r="H3255" s="27"/>
    </row>
    <row r="3256" spans="1:8" x14ac:dyDescent="0.3">
      <c r="A3256" s="28"/>
      <c r="H3256" s="27"/>
    </row>
    <row r="3257" spans="1:8" x14ac:dyDescent="0.3">
      <c r="A3257" s="28"/>
      <c r="H3257" s="27"/>
    </row>
    <row r="3258" spans="1:8" x14ac:dyDescent="0.3">
      <c r="A3258" s="28"/>
      <c r="H3258" s="27"/>
    </row>
    <row r="3259" spans="1:8" x14ac:dyDescent="0.3">
      <c r="A3259" s="28"/>
      <c r="H3259" s="27"/>
    </row>
    <row r="3260" spans="1:8" x14ac:dyDescent="0.3">
      <c r="A3260" s="28"/>
      <c r="H3260" s="27"/>
    </row>
    <row r="3261" spans="1:8" x14ac:dyDescent="0.3">
      <c r="A3261" s="28"/>
      <c r="H3261" s="27"/>
    </row>
    <row r="3262" spans="1:8" x14ac:dyDescent="0.3">
      <c r="A3262" s="28"/>
      <c r="H3262" s="27"/>
    </row>
    <row r="3263" spans="1:8" x14ac:dyDescent="0.3">
      <c r="A3263" s="28"/>
      <c r="H3263" s="27"/>
    </row>
    <row r="3264" spans="1:8" x14ac:dyDescent="0.3">
      <c r="A3264" s="28"/>
      <c r="H3264" s="27"/>
    </row>
    <row r="3265" spans="1:8" x14ac:dyDescent="0.3">
      <c r="A3265" s="28"/>
      <c r="H3265" s="27"/>
    </row>
    <row r="3266" spans="1:8" x14ac:dyDescent="0.3">
      <c r="A3266" s="28"/>
      <c r="H3266" s="27"/>
    </row>
    <row r="3267" spans="1:8" x14ac:dyDescent="0.3">
      <c r="A3267" s="28"/>
      <c r="H3267" s="27"/>
    </row>
    <row r="3268" spans="1:8" x14ac:dyDescent="0.3">
      <c r="A3268" s="28"/>
      <c r="H3268" s="27"/>
    </row>
    <row r="3269" spans="1:8" x14ac:dyDescent="0.3">
      <c r="A3269" s="28"/>
      <c r="H3269" s="27"/>
    </row>
    <row r="3270" spans="1:8" x14ac:dyDescent="0.3">
      <c r="A3270" s="28"/>
      <c r="H3270" s="27"/>
    </row>
    <row r="3271" spans="1:8" x14ac:dyDescent="0.3">
      <c r="A3271" s="28"/>
      <c r="H3271" s="27"/>
    </row>
    <row r="3272" spans="1:8" x14ac:dyDescent="0.3">
      <c r="A3272" s="28"/>
      <c r="H3272" s="27"/>
    </row>
    <row r="3273" spans="1:8" x14ac:dyDescent="0.3">
      <c r="A3273" s="28"/>
      <c r="H3273" s="27"/>
    </row>
    <row r="3274" spans="1:8" x14ac:dyDescent="0.3">
      <c r="A3274" s="28"/>
      <c r="H3274" s="27"/>
    </row>
    <row r="3275" spans="1:8" x14ac:dyDescent="0.3">
      <c r="A3275" s="28"/>
      <c r="H3275" s="27"/>
    </row>
    <row r="3276" spans="1:8" x14ac:dyDescent="0.3">
      <c r="A3276" s="28"/>
      <c r="H3276" s="27"/>
    </row>
    <row r="3277" spans="1:8" x14ac:dyDescent="0.3">
      <c r="A3277" s="28"/>
      <c r="H3277" s="27"/>
    </row>
    <row r="3278" spans="1:8" x14ac:dyDescent="0.3">
      <c r="A3278" s="28"/>
      <c r="H3278" s="27"/>
    </row>
    <row r="3279" spans="1:8" x14ac:dyDescent="0.3">
      <c r="A3279" s="28"/>
      <c r="H3279" s="27"/>
    </row>
    <row r="3280" spans="1:8" x14ac:dyDescent="0.3">
      <c r="A3280" s="28"/>
      <c r="H3280" s="27"/>
    </row>
    <row r="3281" spans="1:8" x14ac:dyDescent="0.3">
      <c r="A3281" s="28"/>
      <c r="H3281" s="27"/>
    </row>
    <row r="3282" spans="1:8" x14ac:dyDescent="0.3">
      <c r="A3282" s="28"/>
      <c r="H3282" s="27"/>
    </row>
    <row r="3283" spans="1:8" x14ac:dyDescent="0.3">
      <c r="A3283" s="28"/>
      <c r="H3283" s="27"/>
    </row>
    <row r="3284" spans="1:8" x14ac:dyDescent="0.3">
      <c r="A3284" s="28"/>
      <c r="H3284" s="27"/>
    </row>
    <row r="3285" spans="1:8" x14ac:dyDescent="0.3">
      <c r="A3285" s="28"/>
      <c r="H3285" s="27"/>
    </row>
    <row r="3286" spans="1:8" x14ac:dyDescent="0.3">
      <c r="A3286" s="28"/>
      <c r="H3286" s="27"/>
    </row>
    <row r="3287" spans="1:8" x14ac:dyDescent="0.3">
      <c r="A3287" s="28"/>
      <c r="H3287" s="27"/>
    </row>
    <row r="3288" spans="1:8" x14ac:dyDescent="0.3">
      <c r="A3288" s="28"/>
      <c r="H3288" s="27"/>
    </row>
    <row r="3289" spans="1:8" x14ac:dyDescent="0.3">
      <c r="A3289" s="28"/>
      <c r="H3289" s="27"/>
    </row>
    <row r="3290" spans="1:8" x14ac:dyDescent="0.3">
      <c r="A3290" s="28"/>
      <c r="H3290" s="27"/>
    </row>
    <row r="3291" spans="1:8" x14ac:dyDescent="0.3">
      <c r="A3291" s="28"/>
      <c r="H3291" s="27"/>
    </row>
    <row r="3292" spans="1:8" x14ac:dyDescent="0.3">
      <c r="A3292" s="28"/>
      <c r="H3292" s="27"/>
    </row>
    <row r="3293" spans="1:8" x14ac:dyDescent="0.3">
      <c r="A3293" s="28"/>
      <c r="H3293" s="27"/>
    </row>
    <row r="3294" spans="1:8" x14ac:dyDescent="0.3">
      <c r="A3294" s="28"/>
      <c r="H3294" s="27"/>
    </row>
    <row r="3295" spans="1:8" x14ac:dyDescent="0.3">
      <c r="A3295" s="28"/>
      <c r="H3295" s="27"/>
    </row>
    <row r="3296" spans="1:8" x14ac:dyDescent="0.3">
      <c r="A3296" s="28"/>
      <c r="H3296" s="27"/>
    </row>
    <row r="3297" spans="1:8" x14ac:dyDescent="0.3">
      <c r="A3297" s="28"/>
      <c r="H3297" s="27"/>
    </row>
    <row r="3298" spans="1:8" x14ac:dyDescent="0.3">
      <c r="A3298" s="28"/>
      <c r="H3298" s="27"/>
    </row>
    <row r="3299" spans="1:8" x14ac:dyDescent="0.3">
      <c r="A3299" s="28"/>
      <c r="H3299" s="27"/>
    </row>
    <row r="3300" spans="1:8" x14ac:dyDescent="0.3">
      <c r="A3300" s="28"/>
      <c r="H3300" s="27"/>
    </row>
    <row r="3301" spans="1:8" x14ac:dyDescent="0.3">
      <c r="A3301" s="28"/>
      <c r="H3301" s="27"/>
    </row>
    <row r="3302" spans="1:8" x14ac:dyDescent="0.3">
      <c r="A3302" s="28"/>
      <c r="H3302" s="27"/>
    </row>
    <row r="3303" spans="1:8" x14ac:dyDescent="0.3">
      <c r="A3303" s="28"/>
      <c r="H3303" s="27"/>
    </row>
    <row r="3304" spans="1:8" x14ac:dyDescent="0.3">
      <c r="A3304" s="28"/>
      <c r="H3304" s="27"/>
    </row>
    <row r="3305" spans="1:8" x14ac:dyDescent="0.3">
      <c r="A3305" s="28"/>
      <c r="H3305" s="27"/>
    </row>
    <row r="3306" spans="1:8" x14ac:dyDescent="0.3">
      <c r="A3306" s="28"/>
      <c r="H3306" s="27"/>
    </row>
    <row r="3307" spans="1:8" x14ac:dyDescent="0.3">
      <c r="A3307" s="28"/>
      <c r="H3307" s="27"/>
    </row>
    <row r="3308" spans="1:8" x14ac:dyDescent="0.3">
      <c r="A3308" s="28"/>
      <c r="H3308" s="27"/>
    </row>
    <row r="3309" spans="1:8" x14ac:dyDescent="0.3">
      <c r="A3309" s="28"/>
      <c r="H3309" s="27"/>
    </row>
    <row r="3310" spans="1:8" x14ac:dyDescent="0.3">
      <c r="A3310" s="28"/>
      <c r="H3310" s="27"/>
    </row>
    <row r="3311" spans="1:8" x14ac:dyDescent="0.3">
      <c r="A3311" s="28"/>
      <c r="H3311" s="27"/>
    </row>
    <row r="3312" spans="1:8" x14ac:dyDescent="0.3">
      <c r="A3312" s="28"/>
      <c r="H3312" s="27"/>
    </row>
    <row r="3313" spans="1:8" x14ac:dyDescent="0.3">
      <c r="A3313" s="28"/>
      <c r="H3313" s="27"/>
    </row>
    <row r="3314" spans="1:8" x14ac:dyDescent="0.3">
      <c r="A3314" s="28"/>
      <c r="H3314" s="27"/>
    </row>
    <row r="3315" spans="1:8" x14ac:dyDescent="0.3">
      <c r="A3315" s="28"/>
      <c r="H3315" s="27"/>
    </row>
    <row r="3316" spans="1:8" x14ac:dyDescent="0.3">
      <c r="A3316" s="28"/>
      <c r="H3316" s="27"/>
    </row>
    <row r="3317" spans="1:8" x14ac:dyDescent="0.3">
      <c r="A3317" s="28"/>
      <c r="H3317" s="27"/>
    </row>
    <row r="3318" spans="1:8" x14ac:dyDescent="0.3">
      <c r="A3318" s="28"/>
      <c r="H3318" s="27"/>
    </row>
    <row r="3319" spans="1:8" x14ac:dyDescent="0.3">
      <c r="A3319" s="28"/>
      <c r="H3319" s="27"/>
    </row>
    <row r="3320" spans="1:8" x14ac:dyDescent="0.3">
      <c r="A3320" s="28"/>
      <c r="H3320" s="27"/>
    </row>
    <row r="3321" spans="1:8" x14ac:dyDescent="0.3">
      <c r="A3321" s="28"/>
      <c r="H3321" s="27"/>
    </row>
    <row r="3322" spans="1:8" x14ac:dyDescent="0.3">
      <c r="A3322" s="28"/>
      <c r="H3322" s="27"/>
    </row>
    <row r="3323" spans="1:8" x14ac:dyDescent="0.3">
      <c r="A3323" s="28"/>
      <c r="H3323" s="27"/>
    </row>
    <row r="3324" spans="1:8" x14ac:dyDescent="0.3">
      <c r="A3324" s="28"/>
      <c r="H3324" s="27"/>
    </row>
    <row r="3325" spans="1:8" x14ac:dyDescent="0.3">
      <c r="A3325" s="28"/>
      <c r="H3325" s="27"/>
    </row>
    <row r="3326" spans="1:8" x14ac:dyDescent="0.3">
      <c r="A3326" s="28"/>
      <c r="H3326" s="27"/>
    </row>
    <row r="3327" spans="1:8" x14ac:dyDescent="0.3">
      <c r="A3327" s="28"/>
      <c r="H3327" s="27"/>
    </row>
    <row r="3328" spans="1:8" x14ac:dyDescent="0.3">
      <c r="A3328" s="28"/>
      <c r="H3328" s="27"/>
    </row>
    <row r="3329" spans="1:8" x14ac:dyDescent="0.3">
      <c r="A3329" s="28"/>
      <c r="H3329" s="27"/>
    </row>
    <row r="3330" spans="1:8" x14ac:dyDescent="0.3">
      <c r="A3330" s="28"/>
      <c r="H3330" s="27"/>
    </row>
    <row r="3331" spans="1:8" x14ac:dyDescent="0.3">
      <c r="A3331" s="28"/>
      <c r="H3331" s="27"/>
    </row>
    <row r="3332" spans="1:8" x14ac:dyDescent="0.3">
      <c r="A3332" s="28"/>
      <c r="H3332" s="27"/>
    </row>
    <row r="3333" spans="1:8" x14ac:dyDescent="0.3">
      <c r="A3333" s="28"/>
      <c r="H3333" s="27"/>
    </row>
    <row r="3334" spans="1:8" x14ac:dyDescent="0.3">
      <c r="A3334" s="28"/>
      <c r="H3334" s="27"/>
    </row>
    <row r="3335" spans="1:8" x14ac:dyDescent="0.3">
      <c r="A3335" s="28"/>
      <c r="H3335" s="27"/>
    </row>
    <row r="3336" spans="1:8" x14ac:dyDescent="0.3">
      <c r="A3336" s="28"/>
      <c r="H3336" s="27"/>
    </row>
    <row r="3337" spans="1:8" x14ac:dyDescent="0.3">
      <c r="A3337" s="28"/>
      <c r="H3337" s="27"/>
    </row>
    <row r="3338" spans="1:8" x14ac:dyDescent="0.3">
      <c r="A3338" s="28"/>
      <c r="H3338" s="27"/>
    </row>
    <row r="3339" spans="1:8" x14ac:dyDescent="0.3">
      <c r="A3339" s="28"/>
      <c r="H3339" s="27"/>
    </row>
    <row r="3340" spans="1:8" x14ac:dyDescent="0.3">
      <c r="A3340" s="28"/>
      <c r="H3340" s="27"/>
    </row>
    <row r="3341" spans="1:8" x14ac:dyDescent="0.3">
      <c r="A3341" s="28"/>
      <c r="H3341" s="27"/>
    </row>
    <row r="3342" spans="1:8" x14ac:dyDescent="0.3">
      <c r="A3342" s="28"/>
      <c r="H3342" s="27"/>
    </row>
    <row r="3343" spans="1:8" x14ac:dyDescent="0.3">
      <c r="A3343" s="28"/>
      <c r="H3343" s="27"/>
    </row>
    <row r="3344" spans="1:8" x14ac:dyDescent="0.3">
      <c r="A3344" s="28"/>
      <c r="H3344" s="27"/>
    </row>
    <row r="3345" spans="1:8" x14ac:dyDescent="0.3">
      <c r="A3345" s="28"/>
      <c r="H3345" s="27"/>
    </row>
    <row r="3346" spans="1:8" x14ac:dyDescent="0.3">
      <c r="A3346" s="28"/>
      <c r="H3346" s="27"/>
    </row>
    <row r="3347" spans="1:8" x14ac:dyDescent="0.3">
      <c r="A3347" s="28"/>
      <c r="H3347" s="27"/>
    </row>
    <row r="3348" spans="1:8" x14ac:dyDescent="0.3">
      <c r="A3348" s="28"/>
      <c r="H3348" s="27"/>
    </row>
    <row r="3349" spans="1:8" x14ac:dyDescent="0.3">
      <c r="A3349" s="28"/>
      <c r="H3349" s="27"/>
    </row>
    <row r="3350" spans="1:8" x14ac:dyDescent="0.3">
      <c r="A3350" s="28"/>
      <c r="H3350" s="27"/>
    </row>
    <row r="3351" spans="1:8" x14ac:dyDescent="0.3">
      <c r="A3351" s="28"/>
      <c r="H3351" s="27"/>
    </row>
    <row r="3352" spans="1:8" x14ac:dyDescent="0.3">
      <c r="A3352" s="28"/>
      <c r="H3352" s="27"/>
    </row>
    <row r="3353" spans="1:8" x14ac:dyDescent="0.3">
      <c r="A3353" s="28"/>
      <c r="H3353" s="27"/>
    </row>
    <row r="3354" spans="1:8" x14ac:dyDescent="0.3">
      <c r="A3354" s="28"/>
      <c r="H3354" s="27"/>
    </row>
    <row r="3355" spans="1:8" x14ac:dyDescent="0.3">
      <c r="A3355" s="28"/>
      <c r="H3355" s="27"/>
    </row>
    <row r="3356" spans="1:8" x14ac:dyDescent="0.3">
      <c r="A3356" s="28"/>
      <c r="H3356" s="27"/>
    </row>
    <row r="3357" spans="1:8" x14ac:dyDescent="0.3">
      <c r="A3357" s="28"/>
      <c r="H3357" s="27"/>
    </row>
    <row r="3358" spans="1:8" x14ac:dyDescent="0.3">
      <c r="A3358" s="28"/>
      <c r="H3358" s="27"/>
    </row>
    <row r="3359" spans="1:8" x14ac:dyDescent="0.3">
      <c r="A3359" s="28"/>
      <c r="H3359" s="27"/>
    </row>
    <row r="3360" spans="1:8" x14ac:dyDescent="0.3">
      <c r="A3360" s="28"/>
      <c r="H3360" s="27"/>
    </row>
    <row r="3361" spans="1:8" x14ac:dyDescent="0.3">
      <c r="A3361" s="28"/>
      <c r="H3361" s="27"/>
    </row>
    <row r="3362" spans="1:8" x14ac:dyDescent="0.3">
      <c r="A3362" s="28"/>
      <c r="H3362" s="27"/>
    </row>
    <row r="3363" spans="1:8" x14ac:dyDescent="0.3">
      <c r="A3363" s="28"/>
      <c r="H3363" s="27"/>
    </row>
    <row r="3364" spans="1:8" x14ac:dyDescent="0.3">
      <c r="A3364" s="28"/>
      <c r="H3364" s="27"/>
    </row>
    <row r="3365" spans="1:8" x14ac:dyDescent="0.3">
      <c r="A3365" s="28"/>
      <c r="H3365" s="27"/>
    </row>
    <row r="3366" spans="1:8" x14ac:dyDescent="0.3">
      <c r="A3366" s="28"/>
      <c r="H3366" s="27"/>
    </row>
    <row r="3367" spans="1:8" x14ac:dyDescent="0.3">
      <c r="A3367" s="28"/>
      <c r="H3367" s="27"/>
    </row>
    <row r="3368" spans="1:8" x14ac:dyDescent="0.3">
      <c r="A3368" s="28"/>
      <c r="H3368" s="27"/>
    </row>
    <row r="3369" spans="1:8" x14ac:dyDescent="0.3">
      <c r="A3369" s="28"/>
      <c r="H3369" s="27"/>
    </row>
    <row r="3370" spans="1:8" x14ac:dyDescent="0.3">
      <c r="A3370" s="28"/>
      <c r="H3370" s="27"/>
    </row>
    <row r="3371" spans="1:8" x14ac:dyDescent="0.3">
      <c r="A3371" s="28"/>
      <c r="H3371" s="27"/>
    </row>
    <row r="3372" spans="1:8" x14ac:dyDescent="0.3">
      <c r="A3372" s="28"/>
      <c r="H3372" s="27"/>
    </row>
    <row r="3373" spans="1:8" x14ac:dyDescent="0.3">
      <c r="A3373" s="28"/>
      <c r="H3373" s="27"/>
    </row>
    <row r="3374" spans="1:8" x14ac:dyDescent="0.3">
      <c r="A3374" s="28"/>
      <c r="H3374" s="27"/>
    </row>
    <row r="3375" spans="1:8" x14ac:dyDescent="0.3">
      <c r="A3375" s="28"/>
      <c r="H3375" s="27"/>
    </row>
    <row r="3376" spans="1:8" x14ac:dyDescent="0.3">
      <c r="A3376" s="28"/>
      <c r="H3376" s="27"/>
    </row>
    <row r="3377" spans="1:8" x14ac:dyDescent="0.3">
      <c r="A3377" s="28"/>
      <c r="H3377" s="27"/>
    </row>
    <row r="3378" spans="1:8" x14ac:dyDescent="0.3">
      <c r="A3378" s="28"/>
      <c r="H3378" s="27"/>
    </row>
    <row r="3379" spans="1:8" x14ac:dyDescent="0.3">
      <c r="A3379" s="28"/>
      <c r="H3379" s="27"/>
    </row>
    <row r="3380" spans="1:8" x14ac:dyDescent="0.3">
      <c r="A3380" s="28"/>
      <c r="H3380" s="27"/>
    </row>
    <row r="3381" spans="1:8" x14ac:dyDescent="0.3">
      <c r="A3381" s="28"/>
      <c r="H3381" s="27"/>
    </row>
    <row r="3382" spans="1:8" x14ac:dyDescent="0.3">
      <c r="A3382" s="28"/>
      <c r="H3382" s="27"/>
    </row>
    <row r="3383" spans="1:8" x14ac:dyDescent="0.3">
      <c r="A3383" s="28"/>
      <c r="H3383" s="27"/>
    </row>
    <row r="3384" spans="1:8" x14ac:dyDescent="0.3">
      <c r="A3384" s="28"/>
      <c r="H3384" s="27"/>
    </row>
    <row r="3385" spans="1:8" x14ac:dyDescent="0.3">
      <c r="A3385" s="28"/>
      <c r="H3385" s="27"/>
    </row>
    <row r="3386" spans="1:8" x14ac:dyDescent="0.3">
      <c r="A3386" s="28"/>
      <c r="H3386" s="27"/>
    </row>
    <row r="3387" spans="1:8" x14ac:dyDescent="0.3">
      <c r="A3387" s="28"/>
      <c r="H3387" s="27"/>
    </row>
    <row r="3388" spans="1:8" x14ac:dyDescent="0.3">
      <c r="A3388" s="28"/>
      <c r="H3388" s="27"/>
    </row>
    <row r="3389" spans="1:8" x14ac:dyDescent="0.3">
      <c r="A3389" s="28"/>
      <c r="H3389" s="27"/>
    </row>
    <row r="3390" spans="1:8" x14ac:dyDescent="0.3">
      <c r="A3390" s="28"/>
      <c r="H3390" s="27"/>
    </row>
    <row r="3391" spans="1:8" x14ac:dyDescent="0.3">
      <c r="A3391" s="28"/>
      <c r="H3391" s="27"/>
    </row>
    <row r="3392" spans="1:8" x14ac:dyDescent="0.3">
      <c r="A3392" s="28"/>
      <c r="H3392" s="27"/>
    </row>
    <row r="3393" spans="1:8" x14ac:dyDescent="0.3">
      <c r="A3393" s="28"/>
      <c r="H3393" s="27"/>
    </row>
    <row r="3394" spans="1:8" x14ac:dyDescent="0.3">
      <c r="A3394" s="28"/>
      <c r="H3394" s="27"/>
    </row>
    <row r="3395" spans="1:8" x14ac:dyDescent="0.3">
      <c r="A3395" s="28"/>
      <c r="H3395" s="27"/>
    </row>
    <row r="3396" spans="1:8" x14ac:dyDescent="0.3">
      <c r="A3396" s="28"/>
      <c r="H3396" s="27"/>
    </row>
    <row r="3397" spans="1:8" x14ac:dyDescent="0.3">
      <c r="A3397" s="28"/>
      <c r="H3397" s="27"/>
    </row>
    <row r="3398" spans="1:8" x14ac:dyDescent="0.3">
      <c r="A3398" s="28"/>
      <c r="H3398" s="27"/>
    </row>
    <row r="3399" spans="1:8" x14ac:dyDescent="0.3">
      <c r="A3399" s="28"/>
      <c r="H3399" s="27"/>
    </row>
    <row r="3400" spans="1:8" x14ac:dyDescent="0.3">
      <c r="A3400" s="28"/>
      <c r="H3400" s="27"/>
    </row>
    <row r="3401" spans="1:8" x14ac:dyDescent="0.3">
      <c r="A3401" s="28"/>
      <c r="H3401" s="27"/>
    </row>
    <row r="3402" spans="1:8" x14ac:dyDescent="0.3">
      <c r="A3402" s="28"/>
      <c r="H3402" s="27"/>
    </row>
    <row r="3403" spans="1:8" x14ac:dyDescent="0.3">
      <c r="A3403" s="28"/>
      <c r="H3403" s="27"/>
    </row>
    <row r="3404" spans="1:8" x14ac:dyDescent="0.3">
      <c r="A3404" s="28"/>
      <c r="H3404" s="27"/>
    </row>
    <row r="3405" spans="1:8" x14ac:dyDescent="0.3">
      <c r="A3405" s="28"/>
      <c r="H3405" s="27"/>
    </row>
    <row r="3406" spans="1:8" x14ac:dyDescent="0.3">
      <c r="A3406" s="28"/>
      <c r="H3406" s="27"/>
    </row>
    <row r="3407" spans="1:8" x14ac:dyDescent="0.3">
      <c r="A3407" s="28"/>
      <c r="H3407" s="27"/>
    </row>
    <row r="3408" spans="1:8" x14ac:dyDescent="0.3">
      <c r="A3408" s="28"/>
      <c r="H3408" s="27"/>
    </row>
    <row r="3409" spans="1:8" x14ac:dyDescent="0.3">
      <c r="A3409" s="28"/>
      <c r="H3409" s="27"/>
    </row>
    <row r="3410" spans="1:8" x14ac:dyDescent="0.3">
      <c r="A3410" s="28"/>
      <c r="H3410" s="27"/>
    </row>
    <row r="3411" spans="1:8" x14ac:dyDescent="0.3">
      <c r="A3411" s="28"/>
      <c r="H3411" s="27"/>
    </row>
    <row r="3412" spans="1:8" x14ac:dyDescent="0.3">
      <c r="A3412" s="28"/>
      <c r="H3412" s="27"/>
    </row>
    <row r="3413" spans="1:8" x14ac:dyDescent="0.3">
      <c r="A3413" s="28"/>
      <c r="H3413" s="27"/>
    </row>
    <row r="3414" spans="1:8" x14ac:dyDescent="0.3">
      <c r="A3414" s="28"/>
      <c r="H3414" s="27"/>
    </row>
    <row r="3415" spans="1:8" x14ac:dyDescent="0.3">
      <c r="A3415" s="28"/>
      <c r="H3415" s="27"/>
    </row>
    <row r="3416" spans="1:8" x14ac:dyDescent="0.3">
      <c r="A3416" s="28"/>
      <c r="H3416" s="27"/>
    </row>
    <row r="3417" spans="1:8" x14ac:dyDescent="0.3">
      <c r="A3417" s="28"/>
      <c r="H3417" s="27"/>
    </row>
    <row r="3418" spans="1:8" x14ac:dyDescent="0.3">
      <c r="A3418" s="28"/>
      <c r="H3418" s="27"/>
    </row>
    <row r="3419" spans="1:8" x14ac:dyDescent="0.3">
      <c r="A3419" s="28"/>
      <c r="H3419" s="27"/>
    </row>
    <row r="3420" spans="1:8" x14ac:dyDescent="0.3">
      <c r="A3420" s="28"/>
      <c r="H3420" s="27"/>
    </row>
    <row r="3421" spans="1:8" x14ac:dyDescent="0.3">
      <c r="A3421" s="28"/>
      <c r="H3421" s="27"/>
    </row>
    <row r="3422" spans="1:8" x14ac:dyDescent="0.3">
      <c r="A3422" s="28"/>
      <c r="H3422" s="27"/>
    </row>
    <row r="3423" spans="1:8" x14ac:dyDescent="0.3">
      <c r="A3423" s="28"/>
      <c r="H3423" s="27"/>
    </row>
    <row r="3424" spans="1:8" x14ac:dyDescent="0.3">
      <c r="A3424" s="28"/>
      <c r="H3424" s="27"/>
    </row>
    <row r="3425" spans="1:8" x14ac:dyDescent="0.3">
      <c r="A3425" s="28"/>
      <c r="H3425" s="27"/>
    </row>
    <row r="3426" spans="1:8" x14ac:dyDescent="0.3">
      <c r="A3426" s="28"/>
      <c r="H3426" s="27"/>
    </row>
    <row r="3427" spans="1:8" x14ac:dyDescent="0.3">
      <c r="A3427" s="28"/>
      <c r="H3427" s="27"/>
    </row>
    <row r="3428" spans="1:8" x14ac:dyDescent="0.3">
      <c r="A3428" s="28"/>
      <c r="H3428" s="27"/>
    </row>
    <row r="3429" spans="1:8" x14ac:dyDescent="0.3">
      <c r="A3429" s="28"/>
      <c r="H3429" s="27"/>
    </row>
    <row r="3430" spans="1:8" x14ac:dyDescent="0.3">
      <c r="A3430" s="28"/>
      <c r="H3430" s="27"/>
    </row>
    <row r="3431" spans="1:8" x14ac:dyDescent="0.3">
      <c r="A3431" s="28"/>
      <c r="H3431" s="27"/>
    </row>
    <row r="3432" spans="1:8" x14ac:dyDescent="0.3">
      <c r="A3432" s="28"/>
      <c r="H3432" s="27"/>
    </row>
    <row r="3433" spans="1:8" x14ac:dyDescent="0.3">
      <c r="A3433" s="28"/>
      <c r="H3433" s="27"/>
    </row>
    <row r="3434" spans="1:8" x14ac:dyDescent="0.3">
      <c r="A3434" s="28"/>
      <c r="H3434" s="27"/>
    </row>
    <row r="3435" spans="1:8" x14ac:dyDescent="0.3">
      <c r="A3435" s="28"/>
      <c r="H3435" s="27"/>
    </row>
    <row r="3436" spans="1:8" x14ac:dyDescent="0.3">
      <c r="A3436" s="28"/>
      <c r="H3436" s="27"/>
    </row>
    <row r="3437" spans="1:8" x14ac:dyDescent="0.3">
      <c r="A3437" s="28"/>
      <c r="H3437" s="27"/>
    </row>
    <row r="3438" spans="1:8" x14ac:dyDescent="0.3">
      <c r="A3438" s="28"/>
      <c r="H3438" s="27"/>
    </row>
    <row r="3439" spans="1:8" x14ac:dyDescent="0.3">
      <c r="A3439" s="28"/>
      <c r="H3439" s="27"/>
    </row>
    <row r="3440" spans="1:8" x14ac:dyDescent="0.3">
      <c r="A3440" s="28"/>
      <c r="H3440" s="27"/>
    </row>
    <row r="3441" spans="1:8" x14ac:dyDescent="0.3">
      <c r="A3441" s="28"/>
      <c r="H3441" s="27"/>
    </row>
    <row r="3442" spans="1:8" x14ac:dyDescent="0.3">
      <c r="A3442" s="28"/>
      <c r="H3442" s="27"/>
    </row>
    <row r="3443" spans="1:8" x14ac:dyDescent="0.3">
      <c r="A3443" s="28"/>
      <c r="H3443" s="27"/>
    </row>
    <row r="3444" spans="1:8" x14ac:dyDescent="0.3">
      <c r="A3444" s="28"/>
      <c r="H3444" s="27"/>
    </row>
    <row r="3445" spans="1:8" x14ac:dyDescent="0.3">
      <c r="A3445" s="28"/>
      <c r="H3445" s="27"/>
    </row>
    <row r="3446" spans="1:8" x14ac:dyDescent="0.3">
      <c r="A3446" s="28"/>
      <c r="H3446" s="27"/>
    </row>
    <row r="3447" spans="1:8" x14ac:dyDescent="0.3">
      <c r="A3447" s="28"/>
      <c r="H3447" s="27"/>
    </row>
    <row r="3448" spans="1:8" x14ac:dyDescent="0.3">
      <c r="A3448" s="28"/>
      <c r="H3448" s="27"/>
    </row>
    <row r="3449" spans="1:8" x14ac:dyDescent="0.3">
      <c r="A3449" s="28"/>
      <c r="H3449" s="27"/>
    </row>
    <row r="3450" spans="1:8" x14ac:dyDescent="0.3">
      <c r="A3450" s="28"/>
      <c r="H3450" s="27"/>
    </row>
    <row r="3451" spans="1:8" x14ac:dyDescent="0.3">
      <c r="A3451" s="28"/>
      <c r="H3451" s="27"/>
    </row>
    <row r="3452" spans="1:8" x14ac:dyDescent="0.3">
      <c r="A3452" s="28"/>
      <c r="H3452" s="27"/>
    </row>
    <row r="3453" spans="1:8" x14ac:dyDescent="0.3">
      <c r="A3453" s="28"/>
      <c r="H3453" s="27"/>
    </row>
    <row r="3454" spans="1:8" x14ac:dyDescent="0.3">
      <c r="A3454" s="28"/>
      <c r="H3454" s="27"/>
    </row>
    <row r="3455" spans="1:8" x14ac:dyDescent="0.3">
      <c r="A3455" s="28"/>
      <c r="H3455" s="27"/>
    </row>
    <row r="3456" spans="1:8" x14ac:dyDescent="0.3">
      <c r="A3456" s="28"/>
      <c r="H3456" s="27"/>
    </row>
    <row r="3457" spans="1:8" x14ac:dyDescent="0.3">
      <c r="A3457" s="28"/>
      <c r="H3457" s="27"/>
    </row>
    <row r="3458" spans="1:8" x14ac:dyDescent="0.3">
      <c r="A3458" s="28"/>
      <c r="H3458" s="27"/>
    </row>
    <row r="3459" spans="1:8" x14ac:dyDescent="0.3">
      <c r="A3459" s="28"/>
      <c r="H3459" s="27"/>
    </row>
    <row r="3460" spans="1:8" x14ac:dyDescent="0.3">
      <c r="A3460" s="28"/>
      <c r="H3460" s="27"/>
    </row>
    <row r="3461" spans="1:8" x14ac:dyDescent="0.3">
      <c r="A3461" s="28"/>
      <c r="H3461" s="27"/>
    </row>
    <row r="3462" spans="1:8" x14ac:dyDescent="0.3">
      <c r="A3462" s="28"/>
      <c r="H3462" s="27"/>
    </row>
    <row r="3463" spans="1:8" x14ac:dyDescent="0.3">
      <c r="A3463" s="28"/>
      <c r="H3463" s="27"/>
    </row>
    <row r="3464" spans="1:8" x14ac:dyDescent="0.3">
      <c r="A3464" s="28"/>
      <c r="H3464" s="27"/>
    </row>
    <row r="3465" spans="1:8" x14ac:dyDescent="0.3">
      <c r="A3465" s="28"/>
      <c r="H3465" s="27"/>
    </row>
    <row r="3466" spans="1:8" x14ac:dyDescent="0.3">
      <c r="A3466" s="28"/>
      <c r="H3466" s="27"/>
    </row>
    <row r="3467" spans="1:8" x14ac:dyDescent="0.3">
      <c r="A3467" s="28"/>
      <c r="H3467" s="27"/>
    </row>
    <row r="3468" spans="1:8" x14ac:dyDescent="0.3">
      <c r="A3468" s="28"/>
      <c r="H3468" s="27"/>
    </row>
    <row r="3469" spans="1:8" x14ac:dyDescent="0.3">
      <c r="A3469" s="28"/>
      <c r="H3469" s="27"/>
    </row>
    <row r="3470" spans="1:8" x14ac:dyDescent="0.3">
      <c r="A3470" s="28"/>
      <c r="H3470" s="27"/>
    </row>
    <row r="3471" spans="1:8" x14ac:dyDescent="0.3">
      <c r="A3471" s="28"/>
      <c r="H3471" s="27"/>
    </row>
    <row r="3472" spans="1:8" x14ac:dyDescent="0.3">
      <c r="A3472" s="28"/>
      <c r="H3472" s="27"/>
    </row>
    <row r="3473" spans="1:8" x14ac:dyDescent="0.3">
      <c r="A3473" s="28"/>
      <c r="H3473" s="27"/>
    </row>
    <row r="3474" spans="1:8" x14ac:dyDescent="0.3">
      <c r="A3474" s="28"/>
      <c r="H3474" s="27"/>
    </row>
    <row r="3475" spans="1:8" x14ac:dyDescent="0.3">
      <c r="A3475" s="28"/>
      <c r="H3475" s="27"/>
    </row>
    <row r="3476" spans="1:8" x14ac:dyDescent="0.3">
      <c r="A3476" s="28"/>
      <c r="H3476" s="27"/>
    </row>
    <row r="3477" spans="1:8" x14ac:dyDescent="0.3">
      <c r="A3477" s="28"/>
      <c r="H3477" s="27"/>
    </row>
    <row r="3478" spans="1:8" x14ac:dyDescent="0.3">
      <c r="A3478" s="28"/>
      <c r="H3478" s="27"/>
    </row>
    <row r="3479" spans="1:8" x14ac:dyDescent="0.3">
      <c r="A3479" s="28"/>
      <c r="H3479" s="27"/>
    </row>
    <row r="3480" spans="1:8" x14ac:dyDescent="0.3">
      <c r="A3480" s="28"/>
      <c r="H3480" s="27"/>
    </row>
    <row r="3481" spans="1:8" x14ac:dyDescent="0.3">
      <c r="A3481" s="28"/>
      <c r="H3481" s="27"/>
    </row>
    <row r="3482" spans="1:8" x14ac:dyDescent="0.3">
      <c r="A3482" s="28"/>
      <c r="H3482" s="27"/>
    </row>
    <row r="3483" spans="1:8" x14ac:dyDescent="0.3">
      <c r="A3483" s="28"/>
      <c r="H3483" s="27"/>
    </row>
    <row r="3484" spans="1:8" x14ac:dyDescent="0.3">
      <c r="A3484" s="28"/>
      <c r="H3484" s="27"/>
    </row>
    <row r="3485" spans="1:8" x14ac:dyDescent="0.3">
      <c r="A3485" s="28"/>
      <c r="H3485" s="27"/>
    </row>
    <row r="3486" spans="1:8" x14ac:dyDescent="0.3">
      <c r="A3486" s="28"/>
      <c r="H3486" s="27"/>
    </row>
    <row r="3487" spans="1:8" x14ac:dyDescent="0.3">
      <c r="A3487" s="28"/>
      <c r="H3487" s="27"/>
    </row>
    <row r="3488" spans="1:8" x14ac:dyDescent="0.3">
      <c r="A3488" s="28"/>
      <c r="H3488" s="27"/>
    </row>
    <row r="3489" spans="1:8" x14ac:dyDescent="0.3">
      <c r="A3489" s="28"/>
      <c r="H3489" s="27"/>
    </row>
    <row r="3490" spans="1:8" x14ac:dyDescent="0.3">
      <c r="A3490" s="28"/>
      <c r="H3490" s="27"/>
    </row>
    <row r="3491" spans="1:8" x14ac:dyDescent="0.3">
      <c r="A3491" s="28"/>
      <c r="H3491" s="27"/>
    </row>
    <row r="3492" spans="1:8" x14ac:dyDescent="0.3">
      <c r="A3492" s="28"/>
      <c r="H3492" s="27"/>
    </row>
    <row r="3493" spans="1:8" x14ac:dyDescent="0.3">
      <c r="A3493" s="28"/>
      <c r="H3493" s="27"/>
    </row>
    <row r="3494" spans="1:8" x14ac:dyDescent="0.3">
      <c r="A3494" s="28"/>
      <c r="H3494" s="27"/>
    </row>
    <row r="3495" spans="1:8" x14ac:dyDescent="0.3">
      <c r="A3495" s="28"/>
      <c r="H3495" s="27"/>
    </row>
    <row r="3496" spans="1:8" x14ac:dyDescent="0.3">
      <c r="A3496" s="28"/>
      <c r="H3496" s="27"/>
    </row>
    <row r="3497" spans="1:8" x14ac:dyDescent="0.3">
      <c r="A3497" s="28"/>
      <c r="H3497" s="27"/>
    </row>
    <row r="3498" spans="1:8" x14ac:dyDescent="0.3">
      <c r="A3498" s="28"/>
      <c r="H3498" s="27"/>
    </row>
    <row r="3499" spans="1:8" x14ac:dyDescent="0.3">
      <c r="A3499" s="28"/>
      <c r="H3499" s="27"/>
    </row>
    <row r="3500" spans="1:8" x14ac:dyDescent="0.3">
      <c r="A3500" s="28"/>
      <c r="H3500" s="27"/>
    </row>
    <row r="3501" spans="1:8" x14ac:dyDescent="0.3">
      <c r="A3501" s="28"/>
      <c r="H3501" s="27"/>
    </row>
    <row r="3502" spans="1:8" x14ac:dyDescent="0.3">
      <c r="A3502" s="28"/>
      <c r="H3502" s="27"/>
    </row>
    <row r="3503" spans="1:8" x14ac:dyDescent="0.3">
      <c r="A3503" s="28"/>
      <c r="H3503" s="27"/>
    </row>
    <row r="3504" spans="1:8" x14ac:dyDescent="0.3">
      <c r="A3504" s="28"/>
      <c r="H3504" s="27"/>
    </row>
    <row r="3505" spans="1:8" x14ac:dyDescent="0.3">
      <c r="A3505" s="28"/>
      <c r="H3505" s="27"/>
    </row>
    <row r="3506" spans="1:8" x14ac:dyDescent="0.3">
      <c r="A3506" s="28"/>
      <c r="H3506" s="27"/>
    </row>
    <row r="3507" spans="1:8" x14ac:dyDescent="0.3">
      <c r="A3507" s="28"/>
      <c r="H3507" s="27"/>
    </row>
    <row r="3508" spans="1:8" x14ac:dyDescent="0.3">
      <c r="A3508" s="28"/>
      <c r="H3508" s="27"/>
    </row>
    <row r="3509" spans="1:8" x14ac:dyDescent="0.3">
      <c r="A3509" s="28"/>
      <c r="H3509" s="27"/>
    </row>
    <row r="3510" spans="1:8" x14ac:dyDescent="0.3">
      <c r="A3510" s="28"/>
      <c r="H3510" s="27"/>
    </row>
    <row r="3511" spans="1:8" x14ac:dyDescent="0.3">
      <c r="A3511" s="28"/>
      <c r="H3511" s="27"/>
    </row>
    <row r="3512" spans="1:8" x14ac:dyDescent="0.3">
      <c r="A3512" s="28"/>
      <c r="H3512" s="27"/>
    </row>
    <row r="3513" spans="1:8" x14ac:dyDescent="0.3">
      <c r="A3513" s="28"/>
      <c r="H3513" s="27"/>
    </row>
    <row r="3514" spans="1:8" x14ac:dyDescent="0.3">
      <c r="A3514" s="28"/>
      <c r="H3514" s="27"/>
    </row>
    <row r="3515" spans="1:8" x14ac:dyDescent="0.3">
      <c r="A3515" s="28"/>
      <c r="H3515" s="27"/>
    </row>
    <row r="3516" spans="1:8" x14ac:dyDescent="0.3">
      <c r="A3516" s="28"/>
      <c r="H3516" s="27"/>
    </row>
    <row r="3517" spans="1:8" x14ac:dyDescent="0.3">
      <c r="A3517" s="28"/>
      <c r="H3517" s="27"/>
    </row>
    <row r="3518" spans="1:8" x14ac:dyDescent="0.3">
      <c r="A3518" s="28"/>
      <c r="H3518" s="27"/>
    </row>
    <row r="3519" spans="1:8" x14ac:dyDescent="0.3">
      <c r="A3519" s="28"/>
      <c r="H3519" s="27"/>
    </row>
    <row r="3520" spans="1:8" x14ac:dyDescent="0.3">
      <c r="A3520" s="28"/>
      <c r="H3520" s="27"/>
    </row>
    <row r="3521" spans="1:8" x14ac:dyDescent="0.3">
      <c r="A3521" s="28"/>
      <c r="H3521" s="27"/>
    </row>
    <row r="3522" spans="1:8" x14ac:dyDescent="0.3">
      <c r="A3522" s="28"/>
      <c r="H3522" s="27"/>
    </row>
    <row r="3523" spans="1:8" x14ac:dyDescent="0.3">
      <c r="A3523" s="28"/>
      <c r="H3523" s="27"/>
    </row>
    <row r="3524" spans="1:8" x14ac:dyDescent="0.3">
      <c r="A3524" s="28"/>
      <c r="H3524" s="27"/>
    </row>
    <row r="3525" spans="1:8" x14ac:dyDescent="0.3">
      <c r="A3525" s="28"/>
      <c r="H3525" s="27"/>
    </row>
    <row r="3526" spans="1:8" x14ac:dyDescent="0.3">
      <c r="A3526" s="28"/>
      <c r="H3526" s="27"/>
    </row>
    <row r="3527" spans="1:8" x14ac:dyDescent="0.3">
      <c r="A3527" s="28"/>
      <c r="H3527" s="27"/>
    </row>
    <row r="3528" spans="1:8" x14ac:dyDescent="0.3">
      <c r="A3528" s="28"/>
      <c r="H3528" s="27"/>
    </row>
    <row r="3529" spans="1:8" x14ac:dyDescent="0.3">
      <c r="A3529" s="28"/>
      <c r="H3529" s="27"/>
    </row>
    <row r="3530" spans="1:8" x14ac:dyDescent="0.3">
      <c r="A3530" s="28"/>
      <c r="H3530" s="27"/>
    </row>
    <row r="3531" spans="1:8" x14ac:dyDescent="0.3">
      <c r="A3531" s="28"/>
      <c r="H3531" s="27"/>
    </row>
    <row r="3532" spans="1:8" x14ac:dyDescent="0.3">
      <c r="A3532" s="28"/>
      <c r="H3532" s="27"/>
    </row>
    <row r="3533" spans="1:8" x14ac:dyDescent="0.3">
      <c r="A3533" s="28"/>
      <c r="H3533" s="27"/>
    </row>
    <row r="3534" spans="1:8" x14ac:dyDescent="0.3">
      <c r="A3534" s="28"/>
      <c r="H3534" s="27"/>
    </row>
    <row r="3535" spans="1:8" x14ac:dyDescent="0.3">
      <c r="A3535" s="28"/>
      <c r="H3535" s="27"/>
    </row>
    <row r="3536" spans="1:8" x14ac:dyDescent="0.3">
      <c r="A3536" s="28"/>
      <c r="H3536" s="27"/>
    </row>
    <row r="3537" spans="1:8" x14ac:dyDescent="0.3">
      <c r="A3537" s="28"/>
      <c r="H3537" s="27"/>
    </row>
    <row r="3538" spans="1:8" x14ac:dyDescent="0.3">
      <c r="A3538" s="28"/>
      <c r="H3538" s="27"/>
    </row>
    <row r="3539" spans="1:8" x14ac:dyDescent="0.3">
      <c r="A3539" s="28"/>
      <c r="H3539" s="27"/>
    </row>
    <row r="3540" spans="1:8" x14ac:dyDescent="0.3">
      <c r="A3540" s="28"/>
      <c r="H3540" s="27"/>
    </row>
    <row r="3541" spans="1:8" x14ac:dyDescent="0.3">
      <c r="A3541" s="28"/>
      <c r="H3541" s="27"/>
    </row>
    <row r="3542" spans="1:8" x14ac:dyDescent="0.3">
      <c r="A3542" s="28"/>
      <c r="H3542" s="27"/>
    </row>
    <row r="3543" spans="1:8" x14ac:dyDescent="0.3">
      <c r="A3543" s="28"/>
      <c r="H3543" s="27"/>
    </row>
    <row r="3544" spans="1:8" x14ac:dyDescent="0.3">
      <c r="A3544" s="28"/>
      <c r="H3544" s="27"/>
    </row>
    <row r="3545" spans="1:8" x14ac:dyDescent="0.3">
      <c r="A3545" s="28"/>
      <c r="H3545" s="27"/>
    </row>
    <row r="3546" spans="1:8" x14ac:dyDescent="0.3">
      <c r="A3546" s="28"/>
      <c r="H3546" s="27"/>
    </row>
    <row r="3547" spans="1:8" x14ac:dyDescent="0.3">
      <c r="A3547" s="28"/>
      <c r="H3547" s="27"/>
    </row>
    <row r="3548" spans="1:8" x14ac:dyDescent="0.3">
      <c r="A3548" s="28"/>
      <c r="H3548" s="27"/>
    </row>
    <row r="3549" spans="1:8" x14ac:dyDescent="0.3">
      <c r="A3549" s="28"/>
      <c r="H3549" s="27"/>
    </row>
    <row r="3550" spans="1:8" x14ac:dyDescent="0.3">
      <c r="A3550" s="28"/>
      <c r="H3550" s="27"/>
    </row>
    <row r="3551" spans="1:8" x14ac:dyDescent="0.3">
      <c r="A3551" s="28"/>
      <c r="H3551" s="27"/>
    </row>
    <row r="3552" spans="1:8" x14ac:dyDescent="0.3">
      <c r="A3552" s="28"/>
      <c r="H3552" s="27"/>
    </row>
    <row r="3553" spans="1:8" x14ac:dyDescent="0.3">
      <c r="A3553" s="28"/>
      <c r="H3553" s="27"/>
    </row>
    <row r="3554" spans="1:8" x14ac:dyDescent="0.3">
      <c r="A3554" s="28"/>
      <c r="H3554" s="27"/>
    </row>
    <row r="3555" spans="1:8" x14ac:dyDescent="0.3">
      <c r="A3555" s="28"/>
      <c r="H3555" s="27"/>
    </row>
    <row r="3556" spans="1:8" x14ac:dyDescent="0.3">
      <c r="A3556" s="28"/>
      <c r="H3556" s="27"/>
    </row>
    <row r="3557" spans="1:8" x14ac:dyDescent="0.3">
      <c r="A3557" s="28"/>
      <c r="H3557" s="27"/>
    </row>
    <row r="3558" spans="1:8" x14ac:dyDescent="0.3">
      <c r="A3558" s="28"/>
      <c r="H3558" s="27"/>
    </row>
    <row r="3559" spans="1:8" x14ac:dyDescent="0.3">
      <c r="A3559" s="28"/>
      <c r="H3559" s="27"/>
    </row>
    <row r="3560" spans="1:8" x14ac:dyDescent="0.3">
      <c r="A3560" s="28"/>
      <c r="H3560" s="27"/>
    </row>
    <row r="3561" spans="1:8" x14ac:dyDescent="0.3">
      <c r="A3561" s="28"/>
      <c r="H3561" s="27"/>
    </row>
    <row r="3562" spans="1:8" x14ac:dyDescent="0.3">
      <c r="A3562" s="28"/>
      <c r="H3562" s="27"/>
    </row>
    <row r="3563" spans="1:8" x14ac:dyDescent="0.3">
      <c r="A3563" s="28"/>
      <c r="H3563" s="27"/>
    </row>
    <row r="3564" spans="1:8" x14ac:dyDescent="0.3">
      <c r="A3564" s="28"/>
      <c r="H3564" s="27"/>
    </row>
    <row r="3565" spans="1:8" x14ac:dyDescent="0.3">
      <c r="A3565" s="28"/>
      <c r="H3565" s="27"/>
    </row>
    <row r="3566" spans="1:8" x14ac:dyDescent="0.3">
      <c r="A3566" s="28"/>
      <c r="H3566" s="27"/>
    </row>
    <row r="3567" spans="1:8" x14ac:dyDescent="0.3">
      <c r="A3567" s="28"/>
      <c r="H3567" s="27"/>
    </row>
    <row r="3568" spans="1:8" x14ac:dyDescent="0.3">
      <c r="A3568" s="28"/>
      <c r="H3568" s="27"/>
    </row>
    <row r="3569" spans="1:8" x14ac:dyDescent="0.3">
      <c r="A3569" s="28"/>
      <c r="H3569" s="27"/>
    </row>
    <row r="3570" spans="1:8" x14ac:dyDescent="0.3">
      <c r="A3570" s="28"/>
      <c r="H3570" s="27"/>
    </row>
    <row r="3571" spans="1:8" x14ac:dyDescent="0.3">
      <c r="A3571" s="28"/>
      <c r="H3571" s="27"/>
    </row>
    <row r="3572" spans="1:8" x14ac:dyDescent="0.3">
      <c r="A3572" s="28"/>
      <c r="H3572" s="27"/>
    </row>
    <row r="3573" spans="1:8" x14ac:dyDescent="0.3">
      <c r="A3573" s="28"/>
      <c r="H3573" s="27"/>
    </row>
    <row r="3574" spans="1:8" x14ac:dyDescent="0.3">
      <c r="A3574" s="28"/>
      <c r="H3574" s="27"/>
    </row>
    <row r="3575" spans="1:8" x14ac:dyDescent="0.3">
      <c r="A3575" s="28"/>
      <c r="H3575" s="27"/>
    </row>
    <row r="3576" spans="1:8" x14ac:dyDescent="0.3">
      <c r="A3576" s="28"/>
      <c r="H3576" s="27"/>
    </row>
    <row r="3577" spans="1:8" x14ac:dyDescent="0.3">
      <c r="A3577" s="28"/>
      <c r="H3577" s="27"/>
    </row>
    <row r="3578" spans="1:8" x14ac:dyDescent="0.3">
      <c r="A3578" s="28"/>
      <c r="H3578" s="27"/>
    </row>
    <row r="3579" spans="1:8" x14ac:dyDescent="0.3">
      <c r="A3579" s="28"/>
      <c r="H3579" s="27"/>
    </row>
    <row r="3580" spans="1:8" x14ac:dyDescent="0.3">
      <c r="A3580" s="28"/>
      <c r="H3580" s="27"/>
    </row>
    <row r="3581" spans="1:8" x14ac:dyDescent="0.3">
      <c r="A3581" s="28"/>
      <c r="H3581" s="27"/>
    </row>
    <row r="3582" spans="1:8" x14ac:dyDescent="0.3">
      <c r="A3582" s="28"/>
      <c r="H3582" s="27"/>
    </row>
    <row r="3583" spans="1:8" x14ac:dyDescent="0.3">
      <c r="A3583" s="28"/>
      <c r="H3583" s="27"/>
    </row>
    <row r="3584" spans="1:8" x14ac:dyDescent="0.3">
      <c r="A3584" s="28"/>
      <c r="H3584" s="27"/>
    </row>
    <row r="3585" spans="1:8" x14ac:dyDescent="0.3">
      <c r="A3585" s="28"/>
      <c r="H3585" s="27"/>
    </row>
    <row r="3586" spans="1:8" x14ac:dyDescent="0.3">
      <c r="A3586" s="28"/>
      <c r="H3586" s="27"/>
    </row>
    <row r="3587" spans="1:8" x14ac:dyDescent="0.3">
      <c r="A3587" s="28"/>
      <c r="H3587" s="27"/>
    </row>
    <row r="3588" spans="1:8" x14ac:dyDescent="0.3">
      <c r="A3588" s="28"/>
      <c r="H3588" s="27"/>
    </row>
    <row r="3589" spans="1:8" x14ac:dyDescent="0.3">
      <c r="A3589" s="28"/>
      <c r="H3589" s="27"/>
    </row>
    <row r="3590" spans="1:8" x14ac:dyDescent="0.3">
      <c r="A3590" s="28"/>
      <c r="H3590" s="27"/>
    </row>
    <row r="3591" spans="1:8" x14ac:dyDescent="0.3">
      <c r="A3591" s="28"/>
      <c r="H3591" s="27"/>
    </row>
    <row r="3592" spans="1:8" x14ac:dyDescent="0.3">
      <c r="A3592" s="28"/>
      <c r="H3592" s="27"/>
    </row>
    <row r="3593" spans="1:8" x14ac:dyDescent="0.3">
      <c r="A3593" s="28"/>
      <c r="H3593" s="27"/>
    </row>
    <row r="3594" spans="1:8" x14ac:dyDescent="0.3">
      <c r="A3594" s="28"/>
      <c r="H3594" s="27"/>
    </row>
    <row r="3595" spans="1:8" x14ac:dyDescent="0.3">
      <c r="A3595" s="28"/>
      <c r="H3595" s="27"/>
    </row>
    <row r="3596" spans="1:8" x14ac:dyDescent="0.3">
      <c r="A3596" s="28"/>
      <c r="H3596" s="27"/>
    </row>
    <row r="3597" spans="1:8" x14ac:dyDescent="0.3">
      <c r="A3597" s="28"/>
      <c r="H3597" s="27"/>
    </row>
    <row r="3598" spans="1:8" x14ac:dyDescent="0.3">
      <c r="A3598" s="28"/>
      <c r="H3598" s="27"/>
    </row>
    <row r="3599" spans="1:8" x14ac:dyDescent="0.3">
      <c r="A3599" s="28"/>
      <c r="H3599" s="27"/>
    </row>
    <row r="3600" spans="1:8" x14ac:dyDescent="0.3">
      <c r="A3600" s="28"/>
      <c r="H3600" s="27"/>
    </row>
    <row r="3601" spans="1:8" x14ac:dyDescent="0.3">
      <c r="A3601" s="28"/>
      <c r="H3601" s="27"/>
    </row>
    <row r="3602" spans="1:8" x14ac:dyDescent="0.3">
      <c r="A3602" s="28"/>
      <c r="H3602" s="27"/>
    </row>
    <row r="3603" spans="1:8" x14ac:dyDescent="0.3">
      <c r="A3603" s="28"/>
      <c r="H3603" s="27"/>
    </row>
    <row r="3604" spans="1:8" x14ac:dyDescent="0.3">
      <c r="A3604" s="28"/>
      <c r="H3604" s="27"/>
    </row>
    <row r="3605" spans="1:8" x14ac:dyDescent="0.3">
      <c r="A3605" s="28"/>
      <c r="H3605" s="27"/>
    </row>
    <row r="3606" spans="1:8" x14ac:dyDescent="0.3">
      <c r="A3606" s="28"/>
      <c r="H3606" s="27"/>
    </row>
    <row r="3607" spans="1:8" x14ac:dyDescent="0.3">
      <c r="A3607" s="28"/>
      <c r="H3607" s="27"/>
    </row>
    <row r="3608" spans="1:8" x14ac:dyDescent="0.3">
      <c r="A3608" s="28"/>
      <c r="H3608" s="27"/>
    </row>
    <row r="3609" spans="1:8" x14ac:dyDescent="0.3">
      <c r="A3609" s="28"/>
      <c r="H3609" s="27"/>
    </row>
    <row r="3610" spans="1:8" x14ac:dyDescent="0.3">
      <c r="A3610" s="28"/>
      <c r="H3610" s="27"/>
    </row>
    <row r="3611" spans="1:8" x14ac:dyDescent="0.3">
      <c r="A3611" s="28"/>
      <c r="H3611" s="27"/>
    </row>
    <row r="3612" spans="1:8" x14ac:dyDescent="0.3">
      <c r="A3612" s="28"/>
      <c r="H3612" s="27"/>
    </row>
    <row r="3613" spans="1:8" x14ac:dyDescent="0.3">
      <c r="A3613" s="28"/>
      <c r="H3613" s="27"/>
    </row>
    <row r="3614" spans="1:8" x14ac:dyDescent="0.3">
      <c r="A3614" s="28"/>
      <c r="H3614" s="27"/>
    </row>
    <row r="3615" spans="1:8" x14ac:dyDescent="0.3">
      <c r="A3615" s="28"/>
      <c r="H3615" s="27"/>
    </row>
    <row r="3616" spans="1:8" x14ac:dyDescent="0.3">
      <c r="A3616" s="28"/>
      <c r="H3616" s="27"/>
    </row>
    <row r="3617" spans="1:8" x14ac:dyDescent="0.3">
      <c r="A3617" s="28"/>
      <c r="H3617" s="27"/>
    </row>
    <row r="3618" spans="1:8" x14ac:dyDescent="0.3">
      <c r="A3618" s="28"/>
      <c r="H3618" s="27"/>
    </row>
    <row r="3619" spans="1:8" x14ac:dyDescent="0.3">
      <c r="A3619" s="28"/>
      <c r="H3619" s="27"/>
    </row>
    <row r="3620" spans="1:8" x14ac:dyDescent="0.3">
      <c r="A3620" s="28"/>
      <c r="H3620" s="27"/>
    </row>
    <row r="3621" spans="1:8" x14ac:dyDescent="0.3">
      <c r="A3621" s="28"/>
      <c r="H3621" s="27"/>
    </row>
    <row r="3622" spans="1:8" x14ac:dyDescent="0.3">
      <c r="A3622" s="28"/>
      <c r="H3622" s="27"/>
    </row>
    <row r="3623" spans="1:8" x14ac:dyDescent="0.3">
      <c r="A3623" s="28"/>
      <c r="H3623" s="27"/>
    </row>
    <row r="3624" spans="1:8" x14ac:dyDescent="0.3">
      <c r="A3624" s="28"/>
      <c r="H3624" s="27"/>
    </row>
    <row r="3625" spans="1:8" x14ac:dyDescent="0.3">
      <c r="A3625" s="28"/>
      <c r="H3625" s="27"/>
    </row>
    <row r="3626" spans="1:8" x14ac:dyDescent="0.3">
      <c r="A3626" s="28"/>
      <c r="H3626" s="27"/>
    </row>
    <row r="3627" spans="1:8" x14ac:dyDescent="0.3">
      <c r="A3627" s="28"/>
      <c r="H3627" s="27"/>
    </row>
    <row r="3628" spans="1:8" x14ac:dyDescent="0.3">
      <c r="A3628" s="28"/>
      <c r="H3628" s="27"/>
    </row>
    <row r="3629" spans="1:8" x14ac:dyDescent="0.3">
      <c r="A3629" s="28"/>
      <c r="H3629" s="27"/>
    </row>
    <row r="3630" spans="1:8" x14ac:dyDescent="0.3">
      <c r="A3630" s="28"/>
      <c r="H3630" s="27"/>
    </row>
    <row r="3631" spans="1:8" x14ac:dyDescent="0.3">
      <c r="A3631" s="28"/>
      <c r="H3631" s="27"/>
    </row>
    <row r="3632" spans="1:8" x14ac:dyDescent="0.3">
      <c r="A3632" s="28"/>
      <c r="H3632" s="27"/>
    </row>
    <row r="3633" spans="1:8" x14ac:dyDescent="0.3">
      <c r="A3633" s="28"/>
      <c r="H3633" s="27"/>
    </row>
    <row r="3634" spans="1:8" x14ac:dyDescent="0.3">
      <c r="A3634" s="28"/>
      <c r="H3634" s="27"/>
    </row>
    <row r="3635" spans="1:8" x14ac:dyDescent="0.3">
      <c r="A3635" s="28"/>
      <c r="H3635" s="27"/>
    </row>
    <row r="3636" spans="1:8" x14ac:dyDescent="0.3">
      <c r="A3636" s="28"/>
      <c r="H3636" s="27"/>
    </row>
    <row r="3637" spans="1:8" x14ac:dyDescent="0.3">
      <c r="A3637" s="28"/>
      <c r="H3637" s="27"/>
    </row>
    <row r="3638" spans="1:8" x14ac:dyDescent="0.3">
      <c r="A3638" s="28"/>
      <c r="H3638" s="27"/>
    </row>
    <row r="3639" spans="1:8" x14ac:dyDescent="0.3">
      <c r="A3639" s="28"/>
      <c r="H3639" s="27"/>
    </row>
    <row r="3640" spans="1:8" x14ac:dyDescent="0.3">
      <c r="A3640" s="28"/>
      <c r="H3640" s="27"/>
    </row>
    <row r="3641" spans="1:8" x14ac:dyDescent="0.3">
      <c r="A3641" s="28"/>
      <c r="H3641" s="27"/>
    </row>
    <row r="3642" spans="1:8" x14ac:dyDescent="0.3">
      <c r="A3642" s="28"/>
      <c r="H3642" s="27"/>
    </row>
    <row r="3643" spans="1:8" x14ac:dyDescent="0.3">
      <c r="A3643" s="28"/>
      <c r="H3643" s="27"/>
    </row>
    <row r="3644" spans="1:8" x14ac:dyDescent="0.3">
      <c r="A3644" s="28"/>
      <c r="H3644" s="27"/>
    </row>
    <row r="3645" spans="1:8" x14ac:dyDescent="0.3">
      <c r="A3645" s="28"/>
      <c r="H3645" s="27"/>
    </row>
    <row r="3646" spans="1:8" x14ac:dyDescent="0.3">
      <c r="A3646" s="28"/>
      <c r="H3646" s="27"/>
    </row>
    <row r="3647" spans="1:8" x14ac:dyDescent="0.3">
      <c r="A3647" s="28"/>
      <c r="H3647" s="27"/>
    </row>
    <row r="3648" spans="1:8" x14ac:dyDescent="0.3">
      <c r="A3648" s="28"/>
      <c r="H3648" s="27"/>
    </row>
    <row r="3649" spans="1:8" x14ac:dyDescent="0.3">
      <c r="A3649" s="28"/>
      <c r="H3649" s="27"/>
    </row>
    <row r="3650" spans="1:8" x14ac:dyDescent="0.3">
      <c r="A3650" s="28"/>
      <c r="H3650" s="27"/>
    </row>
    <row r="3651" spans="1:8" x14ac:dyDescent="0.3">
      <c r="A3651" s="28"/>
      <c r="H3651" s="27"/>
    </row>
    <row r="3652" spans="1:8" x14ac:dyDescent="0.3">
      <c r="A3652" s="28"/>
      <c r="H3652" s="27"/>
    </row>
    <row r="3653" spans="1:8" x14ac:dyDescent="0.3">
      <c r="A3653" s="28"/>
      <c r="H3653" s="27"/>
    </row>
    <row r="3654" spans="1:8" x14ac:dyDescent="0.3">
      <c r="A3654" s="28"/>
      <c r="H3654" s="27"/>
    </row>
    <row r="3655" spans="1:8" x14ac:dyDescent="0.3">
      <c r="A3655" s="28"/>
      <c r="H3655" s="27"/>
    </row>
    <row r="3656" spans="1:8" x14ac:dyDescent="0.3">
      <c r="A3656" s="28"/>
      <c r="H3656" s="27"/>
    </row>
    <row r="3657" spans="1:8" x14ac:dyDescent="0.3">
      <c r="A3657" s="28"/>
      <c r="H3657" s="27"/>
    </row>
    <row r="3658" spans="1:8" x14ac:dyDescent="0.3">
      <c r="A3658" s="28"/>
      <c r="H3658" s="27"/>
    </row>
    <row r="3659" spans="1:8" x14ac:dyDescent="0.3">
      <c r="A3659" s="28"/>
      <c r="H3659" s="27"/>
    </row>
    <row r="3660" spans="1:8" x14ac:dyDescent="0.3">
      <c r="A3660" s="28"/>
      <c r="H3660" s="27"/>
    </row>
    <row r="3661" spans="1:8" x14ac:dyDescent="0.3">
      <c r="A3661" s="28"/>
      <c r="H3661" s="27"/>
    </row>
    <row r="3662" spans="1:8" x14ac:dyDescent="0.3">
      <c r="A3662" s="28"/>
      <c r="H3662" s="27"/>
    </row>
    <row r="3663" spans="1:8" x14ac:dyDescent="0.3">
      <c r="A3663" s="28"/>
      <c r="H3663" s="27"/>
    </row>
    <row r="3664" spans="1:8" x14ac:dyDescent="0.3">
      <c r="A3664" s="28"/>
      <c r="H3664" s="27"/>
    </row>
    <row r="3665" spans="1:8" x14ac:dyDescent="0.3">
      <c r="A3665" s="28"/>
      <c r="H3665" s="27"/>
    </row>
    <row r="3666" spans="1:8" x14ac:dyDescent="0.3">
      <c r="A3666" s="28"/>
      <c r="H3666" s="27"/>
    </row>
    <row r="3667" spans="1:8" x14ac:dyDescent="0.3">
      <c r="A3667" s="28"/>
      <c r="H3667" s="27"/>
    </row>
    <row r="3668" spans="1:8" x14ac:dyDescent="0.3">
      <c r="A3668" s="28"/>
      <c r="H3668" s="27"/>
    </row>
    <row r="3669" spans="1:8" x14ac:dyDescent="0.3">
      <c r="A3669" s="28"/>
      <c r="H3669" s="27"/>
    </row>
    <row r="3670" spans="1:8" x14ac:dyDescent="0.3">
      <c r="A3670" s="28"/>
      <c r="H3670" s="27"/>
    </row>
    <row r="3671" spans="1:8" x14ac:dyDescent="0.3">
      <c r="A3671" s="28"/>
      <c r="H3671" s="27"/>
    </row>
    <row r="3672" spans="1:8" x14ac:dyDescent="0.3">
      <c r="A3672" s="28"/>
      <c r="H3672" s="27"/>
    </row>
    <row r="3673" spans="1:8" x14ac:dyDescent="0.3">
      <c r="A3673" s="28"/>
      <c r="H3673" s="27"/>
    </row>
    <row r="3674" spans="1:8" x14ac:dyDescent="0.3">
      <c r="A3674" s="28"/>
      <c r="H3674" s="27"/>
    </row>
    <row r="3675" spans="1:8" x14ac:dyDescent="0.3">
      <c r="A3675" s="28"/>
      <c r="H3675" s="27"/>
    </row>
    <row r="3676" spans="1:8" x14ac:dyDescent="0.3">
      <c r="A3676" s="28"/>
      <c r="H3676" s="27"/>
    </row>
    <row r="3677" spans="1:8" x14ac:dyDescent="0.3">
      <c r="A3677" s="28"/>
      <c r="H3677" s="27"/>
    </row>
    <row r="3678" spans="1:8" x14ac:dyDescent="0.3">
      <c r="A3678" s="28"/>
      <c r="H3678" s="27"/>
    </row>
    <row r="3679" spans="1:8" x14ac:dyDescent="0.3">
      <c r="A3679" s="28"/>
      <c r="H3679" s="27"/>
    </row>
    <row r="3680" spans="1:8" x14ac:dyDescent="0.3">
      <c r="A3680" s="28"/>
      <c r="H3680" s="27"/>
    </row>
    <row r="3681" spans="1:8" x14ac:dyDescent="0.3">
      <c r="A3681" s="28"/>
      <c r="H3681" s="27"/>
    </row>
    <row r="3682" spans="1:8" x14ac:dyDescent="0.3">
      <c r="A3682" s="28"/>
      <c r="H3682" s="27"/>
    </row>
    <row r="3683" spans="1:8" x14ac:dyDescent="0.3">
      <c r="A3683" s="28"/>
      <c r="H3683" s="27"/>
    </row>
    <row r="3684" spans="1:8" x14ac:dyDescent="0.3">
      <c r="A3684" s="28"/>
      <c r="H3684" s="27"/>
    </row>
    <row r="3685" spans="1:8" x14ac:dyDescent="0.3">
      <c r="A3685" s="28"/>
      <c r="H3685" s="27"/>
    </row>
    <row r="3686" spans="1:8" x14ac:dyDescent="0.3">
      <c r="A3686" s="28"/>
      <c r="H3686" s="27"/>
    </row>
    <row r="3687" spans="1:8" x14ac:dyDescent="0.3">
      <c r="A3687" s="28"/>
      <c r="H3687" s="27"/>
    </row>
    <row r="3688" spans="1:8" x14ac:dyDescent="0.3">
      <c r="A3688" s="28"/>
      <c r="H3688" s="27"/>
    </row>
    <row r="3689" spans="1:8" x14ac:dyDescent="0.3">
      <c r="A3689" s="28"/>
      <c r="H3689" s="27"/>
    </row>
    <row r="3690" spans="1:8" x14ac:dyDescent="0.3">
      <c r="A3690" s="28"/>
      <c r="H3690" s="27"/>
    </row>
    <row r="3691" spans="1:8" x14ac:dyDescent="0.3">
      <c r="A3691" s="28"/>
      <c r="H3691" s="27"/>
    </row>
    <row r="3692" spans="1:8" x14ac:dyDescent="0.3">
      <c r="A3692" s="28"/>
      <c r="H3692" s="27"/>
    </row>
    <row r="3693" spans="1:8" x14ac:dyDescent="0.3">
      <c r="A3693" s="28"/>
      <c r="H3693" s="27"/>
    </row>
    <row r="3694" spans="1:8" x14ac:dyDescent="0.3">
      <c r="A3694" s="28"/>
      <c r="H3694" s="27"/>
    </row>
    <row r="3695" spans="1:8" x14ac:dyDescent="0.3">
      <c r="A3695" s="28"/>
      <c r="H3695" s="27"/>
    </row>
    <row r="3696" spans="1:8" x14ac:dyDescent="0.3">
      <c r="A3696" s="28"/>
      <c r="H3696" s="27"/>
    </row>
    <row r="3697" spans="1:8" x14ac:dyDescent="0.3">
      <c r="A3697" s="28"/>
      <c r="H3697" s="27"/>
    </row>
    <row r="3698" spans="1:8" x14ac:dyDescent="0.3">
      <c r="A3698" s="28"/>
      <c r="H3698" s="27"/>
    </row>
    <row r="3699" spans="1:8" x14ac:dyDescent="0.3">
      <c r="A3699" s="28"/>
      <c r="H3699" s="27"/>
    </row>
    <row r="3700" spans="1:8" x14ac:dyDescent="0.3">
      <c r="A3700" s="28"/>
      <c r="H3700" s="27"/>
    </row>
    <row r="3701" spans="1:8" x14ac:dyDescent="0.3">
      <c r="A3701" s="28"/>
      <c r="H3701" s="27"/>
    </row>
    <row r="3702" spans="1:8" x14ac:dyDescent="0.3">
      <c r="A3702" s="28"/>
      <c r="H3702" s="27"/>
    </row>
    <row r="3703" spans="1:8" x14ac:dyDescent="0.3">
      <c r="A3703" s="28"/>
      <c r="H3703" s="27"/>
    </row>
    <row r="3704" spans="1:8" x14ac:dyDescent="0.3">
      <c r="A3704" s="28"/>
      <c r="H3704" s="27"/>
    </row>
    <row r="3705" spans="1:8" x14ac:dyDescent="0.3">
      <c r="A3705" s="28"/>
      <c r="H3705" s="27"/>
    </row>
    <row r="3706" spans="1:8" x14ac:dyDescent="0.3">
      <c r="A3706" s="28"/>
      <c r="H3706" s="27"/>
    </row>
    <row r="3707" spans="1:8" x14ac:dyDescent="0.3">
      <c r="A3707" s="28"/>
      <c r="H3707" s="27"/>
    </row>
    <row r="3708" spans="1:8" x14ac:dyDescent="0.3">
      <c r="A3708" s="28"/>
      <c r="H3708" s="27"/>
    </row>
    <row r="3709" spans="1:8" x14ac:dyDescent="0.3">
      <c r="A3709" s="28"/>
      <c r="H3709" s="27"/>
    </row>
    <row r="3710" spans="1:8" x14ac:dyDescent="0.3">
      <c r="A3710" s="28"/>
      <c r="H3710" s="27"/>
    </row>
    <row r="3711" spans="1:8" x14ac:dyDescent="0.3">
      <c r="A3711" s="28"/>
      <c r="H3711" s="27"/>
    </row>
    <row r="3712" spans="1:8" x14ac:dyDescent="0.3">
      <c r="A3712" s="28"/>
      <c r="H3712" s="27"/>
    </row>
    <row r="3713" spans="1:8" x14ac:dyDescent="0.3">
      <c r="A3713" s="28"/>
      <c r="H3713" s="27"/>
    </row>
    <row r="3714" spans="1:8" x14ac:dyDescent="0.3">
      <c r="A3714" s="28"/>
      <c r="H3714" s="27"/>
    </row>
    <row r="3715" spans="1:8" x14ac:dyDescent="0.3">
      <c r="A3715" s="28"/>
      <c r="H3715" s="27"/>
    </row>
    <row r="3716" spans="1:8" x14ac:dyDescent="0.3">
      <c r="A3716" s="28"/>
      <c r="H3716" s="27"/>
    </row>
    <row r="3717" spans="1:8" x14ac:dyDescent="0.3">
      <c r="A3717" s="28"/>
      <c r="H3717" s="27"/>
    </row>
    <row r="3718" spans="1:8" x14ac:dyDescent="0.3">
      <c r="A3718" s="28"/>
      <c r="H3718" s="27"/>
    </row>
    <row r="3719" spans="1:8" x14ac:dyDescent="0.3">
      <c r="A3719" s="28"/>
      <c r="H3719" s="27"/>
    </row>
    <row r="3720" spans="1:8" x14ac:dyDescent="0.3">
      <c r="A3720" s="28"/>
      <c r="H3720" s="27"/>
    </row>
    <row r="3721" spans="1:8" x14ac:dyDescent="0.3">
      <c r="A3721" s="28"/>
      <c r="H3721" s="27"/>
    </row>
    <row r="3722" spans="1:8" x14ac:dyDescent="0.3">
      <c r="A3722" s="28"/>
      <c r="H3722" s="27"/>
    </row>
    <row r="3723" spans="1:8" x14ac:dyDescent="0.3">
      <c r="A3723" s="28"/>
      <c r="H3723" s="27"/>
    </row>
    <row r="3724" spans="1:8" x14ac:dyDescent="0.3">
      <c r="A3724" s="28"/>
      <c r="H3724" s="27"/>
    </row>
    <row r="3725" spans="1:8" x14ac:dyDescent="0.3">
      <c r="A3725" s="28"/>
      <c r="H3725" s="27"/>
    </row>
    <row r="3726" spans="1:8" x14ac:dyDescent="0.3">
      <c r="A3726" s="28"/>
      <c r="H3726" s="27"/>
    </row>
    <row r="3727" spans="1:8" x14ac:dyDescent="0.3">
      <c r="A3727" s="28"/>
      <c r="H3727" s="27"/>
    </row>
    <row r="3728" spans="1:8" x14ac:dyDescent="0.3">
      <c r="A3728" s="28"/>
      <c r="H3728" s="27"/>
    </row>
    <row r="3729" spans="1:8" x14ac:dyDescent="0.3">
      <c r="A3729" s="28"/>
      <c r="H3729" s="27"/>
    </row>
    <row r="3730" spans="1:8" x14ac:dyDescent="0.3">
      <c r="A3730" s="28"/>
      <c r="H3730" s="27"/>
    </row>
    <row r="3731" spans="1:8" x14ac:dyDescent="0.3">
      <c r="A3731" s="28"/>
      <c r="H3731" s="27"/>
    </row>
    <row r="3732" spans="1:8" x14ac:dyDescent="0.3">
      <c r="A3732" s="28"/>
      <c r="H3732" s="27"/>
    </row>
    <row r="3733" spans="1:8" x14ac:dyDescent="0.3">
      <c r="A3733" s="28"/>
      <c r="H3733" s="27"/>
    </row>
    <row r="3734" spans="1:8" x14ac:dyDescent="0.3">
      <c r="A3734" s="28"/>
      <c r="H3734" s="27"/>
    </row>
    <row r="3735" spans="1:8" x14ac:dyDescent="0.3">
      <c r="A3735" s="28"/>
      <c r="H3735" s="27"/>
    </row>
    <row r="3736" spans="1:8" x14ac:dyDescent="0.3">
      <c r="A3736" s="28"/>
      <c r="H3736" s="27"/>
    </row>
    <row r="3737" spans="1:8" x14ac:dyDescent="0.3">
      <c r="A3737" s="28"/>
      <c r="H3737" s="27"/>
    </row>
    <row r="3738" spans="1:8" x14ac:dyDescent="0.3">
      <c r="A3738" s="28"/>
      <c r="H3738" s="27"/>
    </row>
    <row r="3739" spans="1:8" x14ac:dyDescent="0.3">
      <c r="A3739" s="28"/>
      <c r="H3739" s="27"/>
    </row>
    <row r="3740" spans="1:8" x14ac:dyDescent="0.3">
      <c r="A3740" s="28"/>
      <c r="H3740" s="27"/>
    </row>
    <row r="3741" spans="1:8" x14ac:dyDescent="0.3">
      <c r="A3741" s="28"/>
      <c r="H3741" s="27"/>
    </row>
    <row r="3742" spans="1:8" x14ac:dyDescent="0.3">
      <c r="A3742" s="28"/>
      <c r="H3742" s="27"/>
    </row>
    <row r="3743" spans="1:8" x14ac:dyDescent="0.3">
      <c r="A3743" s="28"/>
      <c r="H3743" s="27"/>
    </row>
    <row r="3744" spans="1:8" x14ac:dyDescent="0.3">
      <c r="A3744" s="28"/>
      <c r="H3744" s="27"/>
    </row>
    <row r="3745" spans="1:8" x14ac:dyDescent="0.3">
      <c r="A3745" s="28"/>
      <c r="H3745" s="27"/>
    </row>
    <row r="3746" spans="1:8" x14ac:dyDescent="0.3">
      <c r="A3746" s="28"/>
      <c r="H3746" s="27"/>
    </row>
    <row r="3747" spans="1:8" x14ac:dyDescent="0.3">
      <c r="A3747" s="28"/>
      <c r="H3747" s="27"/>
    </row>
    <row r="3748" spans="1:8" x14ac:dyDescent="0.3">
      <c r="A3748" s="28"/>
      <c r="H3748" s="27"/>
    </row>
    <row r="3749" spans="1:8" x14ac:dyDescent="0.3">
      <c r="A3749" s="28"/>
      <c r="H3749" s="27"/>
    </row>
    <row r="3750" spans="1:8" x14ac:dyDescent="0.3">
      <c r="A3750" s="28"/>
      <c r="H3750" s="27"/>
    </row>
    <row r="3751" spans="1:8" x14ac:dyDescent="0.3">
      <c r="A3751" s="28"/>
      <c r="H3751" s="27"/>
    </row>
    <row r="3752" spans="1:8" x14ac:dyDescent="0.3">
      <c r="A3752" s="28"/>
      <c r="H3752" s="27"/>
    </row>
    <row r="3753" spans="1:8" x14ac:dyDescent="0.3">
      <c r="A3753" s="28"/>
      <c r="H3753" s="27"/>
    </row>
    <row r="3754" spans="1:8" x14ac:dyDescent="0.3">
      <c r="A3754" s="28"/>
      <c r="H3754" s="27"/>
    </row>
    <row r="3755" spans="1:8" x14ac:dyDescent="0.3">
      <c r="A3755" s="28"/>
      <c r="H3755" s="27"/>
    </row>
    <row r="3756" spans="1:8" x14ac:dyDescent="0.3">
      <c r="A3756" s="28"/>
      <c r="H3756" s="27"/>
    </row>
    <row r="3757" spans="1:8" x14ac:dyDescent="0.3">
      <c r="A3757" s="28"/>
      <c r="H3757" s="27"/>
    </row>
    <row r="3758" spans="1:8" x14ac:dyDescent="0.3">
      <c r="A3758" s="28"/>
      <c r="H3758" s="27"/>
    </row>
    <row r="3759" spans="1:8" x14ac:dyDescent="0.3">
      <c r="A3759" s="28"/>
      <c r="H3759" s="27"/>
    </row>
    <row r="3760" spans="1:8" x14ac:dyDescent="0.3">
      <c r="A3760" s="28"/>
      <c r="H3760" s="27"/>
    </row>
    <row r="3761" spans="1:8" x14ac:dyDescent="0.3">
      <c r="A3761" s="28"/>
      <c r="H3761" s="27"/>
    </row>
    <row r="3762" spans="1:8" x14ac:dyDescent="0.3">
      <c r="A3762" s="28"/>
      <c r="H3762" s="27"/>
    </row>
    <row r="3763" spans="1:8" x14ac:dyDescent="0.3">
      <c r="A3763" s="28"/>
      <c r="H3763" s="27"/>
    </row>
    <row r="3764" spans="1:8" x14ac:dyDescent="0.3">
      <c r="A3764" s="28"/>
      <c r="H3764" s="27"/>
    </row>
    <row r="3765" spans="1:8" x14ac:dyDescent="0.3">
      <c r="A3765" s="28"/>
      <c r="H3765" s="27"/>
    </row>
    <row r="3766" spans="1:8" x14ac:dyDescent="0.3">
      <c r="A3766" s="28"/>
      <c r="H3766" s="27"/>
    </row>
    <row r="3767" spans="1:8" x14ac:dyDescent="0.3">
      <c r="A3767" s="28"/>
      <c r="H3767" s="27"/>
    </row>
    <row r="3768" spans="1:8" x14ac:dyDescent="0.3">
      <c r="A3768" s="28"/>
      <c r="H3768" s="27"/>
    </row>
    <row r="3769" spans="1:8" x14ac:dyDescent="0.3">
      <c r="A3769" s="28"/>
      <c r="H3769" s="27"/>
    </row>
    <row r="3770" spans="1:8" x14ac:dyDescent="0.3">
      <c r="A3770" s="28"/>
      <c r="H3770" s="27"/>
    </row>
    <row r="3771" spans="1:8" x14ac:dyDescent="0.3">
      <c r="A3771" s="28"/>
      <c r="H3771" s="27"/>
    </row>
    <row r="3772" spans="1:8" x14ac:dyDescent="0.3">
      <c r="A3772" s="28"/>
      <c r="H3772" s="27"/>
    </row>
    <row r="3773" spans="1:8" x14ac:dyDescent="0.3">
      <c r="A3773" s="28"/>
      <c r="H3773" s="27"/>
    </row>
    <row r="3774" spans="1:8" x14ac:dyDescent="0.3">
      <c r="A3774" s="28"/>
      <c r="H3774" s="27"/>
    </row>
    <row r="3775" spans="1:8" x14ac:dyDescent="0.3">
      <c r="A3775" s="28"/>
      <c r="H3775" s="27"/>
    </row>
    <row r="3776" spans="1:8" x14ac:dyDescent="0.3">
      <c r="A3776" s="28"/>
      <c r="H3776" s="27"/>
    </row>
    <row r="3777" spans="1:8" x14ac:dyDescent="0.3">
      <c r="A3777" s="28"/>
      <c r="H3777" s="27"/>
    </row>
    <row r="3778" spans="1:8" x14ac:dyDescent="0.3">
      <c r="A3778" s="28"/>
      <c r="H3778" s="27"/>
    </row>
    <row r="3779" spans="1:8" x14ac:dyDescent="0.3">
      <c r="A3779" s="28"/>
      <c r="H3779" s="27"/>
    </row>
    <row r="3780" spans="1:8" x14ac:dyDescent="0.3">
      <c r="A3780" s="28"/>
      <c r="H3780" s="27"/>
    </row>
    <row r="3781" spans="1:8" x14ac:dyDescent="0.3">
      <c r="A3781" s="28"/>
      <c r="H3781" s="27"/>
    </row>
    <row r="3782" spans="1:8" x14ac:dyDescent="0.3">
      <c r="A3782" s="28"/>
      <c r="H3782" s="27"/>
    </row>
    <row r="3783" spans="1:8" x14ac:dyDescent="0.3">
      <c r="A3783" s="28"/>
      <c r="H3783" s="27"/>
    </row>
    <row r="3784" spans="1:8" x14ac:dyDescent="0.3">
      <c r="A3784" s="28"/>
      <c r="H3784" s="27"/>
    </row>
    <row r="3785" spans="1:8" x14ac:dyDescent="0.3">
      <c r="A3785" s="28"/>
      <c r="H3785" s="27"/>
    </row>
    <row r="3786" spans="1:8" x14ac:dyDescent="0.3">
      <c r="A3786" s="28"/>
      <c r="H3786" s="27"/>
    </row>
    <row r="3787" spans="1:8" x14ac:dyDescent="0.3">
      <c r="A3787" s="28"/>
      <c r="H3787" s="27"/>
    </row>
    <row r="3788" spans="1:8" x14ac:dyDescent="0.3">
      <c r="A3788" s="28"/>
      <c r="H3788" s="27"/>
    </row>
    <row r="3789" spans="1:8" x14ac:dyDescent="0.3">
      <c r="A3789" s="28"/>
      <c r="H3789" s="27"/>
    </row>
    <row r="3790" spans="1:8" x14ac:dyDescent="0.3">
      <c r="A3790" s="28"/>
      <c r="H3790" s="27"/>
    </row>
    <row r="3791" spans="1:8" x14ac:dyDescent="0.3">
      <c r="A3791" s="28"/>
      <c r="H3791" s="27"/>
    </row>
    <row r="3792" spans="1:8" x14ac:dyDescent="0.3">
      <c r="A3792" s="28"/>
      <c r="H3792" s="27"/>
    </row>
    <row r="3793" spans="1:8" x14ac:dyDescent="0.3">
      <c r="A3793" s="28"/>
      <c r="H3793" s="27"/>
    </row>
    <row r="3794" spans="1:8" x14ac:dyDescent="0.3">
      <c r="A3794" s="28"/>
      <c r="H3794" s="27"/>
    </row>
    <row r="3795" spans="1:8" x14ac:dyDescent="0.3">
      <c r="A3795" s="28"/>
      <c r="H3795" s="27"/>
    </row>
    <row r="3796" spans="1:8" x14ac:dyDescent="0.3">
      <c r="A3796" s="28"/>
      <c r="H3796" s="27"/>
    </row>
    <row r="3797" spans="1:8" x14ac:dyDescent="0.3">
      <c r="A3797" s="28"/>
      <c r="H3797" s="27"/>
    </row>
    <row r="3798" spans="1:8" x14ac:dyDescent="0.3">
      <c r="A3798" s="28"/>
      <c r="H3798" s="27"/>
    </row>
    <row r="3799" spans="1:8" x14ac:dyDescent="0.3">
      <c r="A3799" s="28"/>
      <c r="H3799" s="27"/>
    </row>
    <row r="3800" spans="1:8" x14ac:dyDescent="0.3">
      <c r="A3800" s="28"/>
      <c r="H3800" s="27"/>
    </row>
    <row r="3801" spans="1:8" x14ac:dyDescent="0.3">
      <c r="A3801" s="28"/>
      <c r="H3801" s="27"/>
    </row>
    <row r="3802" spans="1:8" x14ac:dyDescent="0.3">
      <c r="A3802" s="28"/>
      <c r="H3802" s="27"/>
    </row>
    <row r="3803" spans="1:8" x14ac:dyDescent="0.3">
      <c r="A3803" s="28"/>
      <c r="H3803" s="27"/>
    </row>
    <row r="3804" spans="1:8" x14ac:dyDescent="0.3">
      <c r="A3804" s="28"/>
      <c r="H3804" s="27"/>
    </row>
    <row r="3805" spans="1:8" x14ac:dyDescent="0.3">
      <c r="A3805" s="28"/>
      <c r="H3805" s="27"/>
    </row>
    <row r="3806" spans="1:8" x14ac:dyDescent="0.3">
      <c r="A3806" s="28"/>
      <c r="H3806" s="27"/>
    </row>
    <row r="3807" spans="1:8" x14ac:dyDescent="0.3">
      <c r="A3807" s="28"/>
      <c r="H3807" s="27"/>
    </row>
    <row r="3808" spans="1:8" x14ac:dyDescent="0.3">
      <c r="A3808" s="28"/>
      <c r="H3808" s="27"/>
    </row>
    <row r="3809" spans="1:8" x14ac:dyDescent="0.3">
      <c r="A3809" s="28"/>
      <c r="H3809" s="27"/>
    </row>
    <row r="3810" spans="1:8" x14ac:dyDescent="0.3">
      <c r="A3810" s="28"/>
      <c r="H3810" s="27"/>
    </row>
    <row r="3811" spans="1:8" x14ac:dyDescent="0.3">
      <c r="A3811" s="28"/>
      <c r="H3811" s="27"/>
    </row>
    <row r="3812" spans="1:8" x14ac:dyDescent="0.3">
      <c r="A3812" s="28"/>
      <c r="H3812" s="27"/>
    </row>
    <row r="3813" spans="1:8" x14ac:dyDescent="0.3">
      <c r="A3813" s="28"/>
      <c r="H3813" s="27"/>
    </row>
    <row r="3814" spans="1:8" x14ac:dyDescent="0.3">
      <c r="A3814" s="28"/>
      <c r="H3814" s="27"/>
    </row>
    <row r="3815" spans="1:8" x14ac:dyDescent="0.3">
      <c r="A3815" s="28"/>
      <c r="H3815" s="27"/>
    </row>
    <row r="3816" spans="1:8" x14ac:dyDescent="0.3">
      <c r="A3816" s="28"/>
      <c r="H3816" s="27"/>
    </row>
    <row r="3817" spans="1:8" x14ac:dyDescent="0.3">
      <c r="A3817" s="28"/>
      <c r="H3817" s="27"/>
    </row>
    <row r="3818" spans="1:8" x14ac:dyDescent="0.3">
      <c r="A3818" s="28"/>
      <c r="H3818" s="27"/>
    </row>
    <row r="3819" spans="1:8" x14ac:dyDescent="0.3">
      <c r="A3819" s="28"/>
      <c r="H3819" s="27"/>
    </row>
    <row r="3820" spans="1:8" x14ac:dyDescent="0.3">
      <c r="A3820" s="28"/>
      <c r="H3820" s="27"/>
    </row>
    <row r="3821" spans="1:8" x14ac:dyDescent="0.3">
      <c r="A3821" s="28"/>
      <c r="H3821" s="27"/>
    </row>
    <row r="3822" spans="1:8" x14ac:dyDescent="0.3">
      <c r="A3822" s="28"/>
      <c r="H3822" s="27"/>
    </row>
    <row r="3823" spans="1:8" x14ac:dyDescent="0.3">
      <c r="A3823" s="28"/>
      <c r="H3823" s="27"/>
    </row>
    <row r="3824" spans="1:8" x14ac:dyDescent="0.3">
      <c r="A3824" s="28"/>
      <c r="H3824" s="27"/>
    </row>
    <row r="3825" spans="1:8" x14ac:dyDescent="0.3">
      <c r="A3825" s="28"/>
      <c r="H3825" s="27"/>
    </row>
    <row r="3826" spans="1:8" x14ac:dyDescent="0.3">
      <c r="A3826" s="28"/>
      <c r="H3826" s="27"/>
    </row>
    <row r="3827" spans="1:8" x14ac:dyDescent="0.3">
      <c r="A3827" s="28"/>
      <c r="H3827" s="27"/>
    </row>
    <row r="3828" spans="1:8" x14ac:dyDescent="0.3">
      <c r="A3828" s="28"/>
      <c r="H3828" s="27"/>
    </row>
    <row r="3829" spans="1:8" x14ac:dyDescent="0.3">
      <c r="A3829" s="28"/>
      <c r="H3829" s="27"/>
    </row>
    <row r="3830" spans="1:8" x14ac:dyDescent="0.3">
      <c r="A3830" s="28"/>
      <c r="H3830" s="27"/>
    </row>
    <row r="3831" spans="1:8" x14ac:dyDescent="0.3">
      <c r="A3831" s="28"/>
      <c r="H3831" s="27"/>
    </row>
    <row r="3832" spans="1:8" x14ac:dyDescent="0.3">
      <c r="A3832" s="28"/>
      <c r="H3832" s="27"/>
    </row>
    <row r="3833" spans="1:8" x14ac:dyDescent="0.3">
      <c r="A3833" s="28"/>
      <c r="H3833" s="27"/>
    </row>
    <row r="3834" spans="1:8" x14ac:dyDescent="0.3">
      <c r="A3834" s="28"/>
      <c r="H3834" s="27"/>
    </row>
    <row r="3835" spans="1:8" x14ac:dyDescent="0.3">
      <c r="A3835" s="28"/>
      <c r="H3835" s="27"/>
    </row>
    <row r="3836" spans="1:8" x14ac:dyDescent="0.3">
      <c r="A3836" s="28"/>
      <c r="H3836" s="27"/>
    </row>
    <row r="3837" spans="1:8" x14ac:dyDescent="0.3">
      <c r="A3837" s="28"/>
      <c r="H3837" s="27"/>
    </row>
    <row r="3838" spans="1:8" x14ac:dyDescent="0.3">
      <c r="A3838" s="28"/>
      <c r="H3838" s="27"/>
    </row>
    <row r="3839" spans="1:8" x14ac:dyDescent="0.3">
      <c r="A3839" s="28"/>
      <c r="H3839" s="27"/>
    </row>
    <row r="3840" spans="1:8" x14ac:dyDescent="0.3">
      <c r="A3840" s="28"/>
      <c r="H3840" s="27"/>
    </row>
    <row r="3841" spans="1:8" x14ac:dyDescent="0.3">
      <c r="A3841" s="28"/>
      <c r="H3841" s="27"/>
    </row>
    <row r="3842" spans="1:8" x14ac:dyDescent="0.3">
      <c r="A3842" s="28"/>
      <c r="H3842" s="27"/>
    </row>
    <row r="3843" spans="1:8" x14ac:dyDescent="0.3">
      <c r="A3843" s="28"/>
      <c r="H3843" s="27"/>
    </row>
    <row r="3844" spans="1:8" x14ac:dyDescent="0.3">
      <c r="A3844" s="28"/>
      <c r="H3844" s="27"/>
    </row>
    <row r="3845" spans="1:8" x14ac:dyDescent="0.3">
      <c r="A3845" s="28"/>
      <c r="H3845" s="27"/>
    </row>
    <row r="3846" spans="1:8" x14ac:dyDescent="0.3">
      <c r="A3846" s="28"/>
      <c r="H3846" s="27"/>
    </row>
    <row r="3847" spans="1:8" x14ac:dyDescent="0.3">
      <c r="A3847" s="28"/>
      <c r="H3847" s="27"/>
    </row>
    <row r="3848" spans="1:8" x14ac:dyDescent="0.3">
      <c r="A3848" s="28"/>
      <c r="H3848" s="27"/>
    </row>
    <row r="3849" spans="1:8" x14ac:dyDescent="0.3">
      <c r="A3849" s="28"/>
      <c r="H3849" s="27"/>
    </row>
    <row r="3850" spans="1:8" x14ac:dyDescent="0.3">
      <c r="A3850" s="28"/>
      <c r="H3850" s="27"/>
    </row>
    <row r="3851" spans="1:8" x14ac:dyDescent="0.3">
      <c r="A3851" s="28"/>
      <c r="H3851" s="27"/>
    </row>
    <row r="3852" spans="1:8" x14ac:dyDescent="0.3">
      <c r="A3852" s="28"/>
      <c r="H3852" s="27"/>
    </row>
    <row r="3853" spans="1:8" x14ac:dyDescent="0.3">
      <c r="A3853" s="28"/>
      <c r="H3853" s="27"/>
    </row>
    <row r="3854" spans="1:8" x14ac:dyDescent="0.3">
      <c r="A3854" s="28"/>
      <c r="H3854" s="27"/>
    </row>
    <row r="3855" spans="1:8" x14ac:dyDescent="0.3">
      <c r="A3855" s="28"/>
      <c r="H3855" s="27"/>
    </row>
    <row r="3856" spans="1:8" x14ac:dyDescent="0.3">
      <c r="A3856" s="28"/>
      <c r="H3856" s="27"/>
    </row>
    <row r="3857" spans="1:8" x14ac:dyDescent="0.3">
      <c r="A3857" s="28"/>
      <c r="H3857" s="27"/>
    </row>
    <row r="3858" spans="1:8" x14ac:dyDescent="0.3">
      <c r="A3858" s="28"/>
      <c r="H3858" s="27"/>
    </row>
    <row r="3859" spans="1:8" x14ac:dyDescent="0.3">
      <c r="A3859" s="28"/>
      <c r="H3859" s="27"/>
    </row>
    <row r="3860" spans="1:8" x14ac:dyDescent="0.3">
      <c r="A3860" s="28"/>
      <c r="H3860" s="27"/>
    </row>
    <row r="3861" spans="1:8" x14ac:dyDescent="0.3">
      <c r="A3861" s="28"/>
      <c r="H3861" s="27"/>
    </row>
    <row r="3862" spans="1:8" x14ac:dyDescent="0.3">
      <c r="A3862" s="28"/>
      <c r="H3862" s="27"/>
    </row>
    <row r="3863" spans="1:8" x14ac:dyDescent="0.3">
      <c r="A3863" s="28"/>
      <c r="H3863" s="27"/>
    </row>
    <row r="3864" spans="1:8" x14ac:dyDescent="0.3">
      <c r="A3864" s="28"/>
      <c r="H3864" s="27"/>
    </row>
    <row r="3865" spans="1:8" x14ac:dyDescent="0.3">
      <c r="A3865" s="28"/>
      <c r="H3865" s="27"/>
    </row>
    <row r="3866" spans="1:8" x14ac:dyDescent="0.3">
      <c r="A3866" s="28"/>
      <c r="H3866" s="27"/>
    </row>
    <row r="3867" spans="1:8" x14ac:dyDescent="0.3">
      <c r="A3867" s="28"/>
      <c r="H3867" s="27"/>
    </row>
    <row r="3868" spans="1:8" x14ac:dyDescent="0.3">
      <c r="A3868" s="28"/>
      <c r="H3868" s="27"/>
    </row>
    <row r="3869" spans="1:8" x14ac:dyDescent="0.3">
      <c r="A3869" s="28"/>
      <c r="H3869" s="27"/>
    </row>
    <row r="3870" spans="1:8" x14ac:dyDescent="0.3">
      <c r="A3870" s="28"/>
      <c r="H3870" s="27"/>
    </row>
    <row r="3871" spans="1:8" x14ac:dyDescent="0.3">
      <c r="A3871" s="28"/>
      <c r="H3871" s="27"/>
    </row>
    <row r="3872" spans="1:8" x14ac:dyDescent="0.3">
      <c r="A3872" s="28"/>
      <c r="H3872" s="27"/>
    </row>
    <row r="3873" spans="1:8" x14ac:dyDescent="0.3">
      <c r="A3873" s="28"/>
      <c r="H3873" s="27"/>
    </row>
    <row r="3874" spans="1:8" x14ac:dyDescent="0.3">
      <c r="A3874" s="28"/>
      <c r="H3874" s="27"/>
    </row>
    <row r="3875" spans="1:8" x14ac:dyDescent="0.3">
      <c r="A3875" s="28"/>
      <c r="H3875" s="27"/>
    </row>
    <row r="3876" spans="1:8" x14ac:dyDescent="0.3">
      <c r="A3876" s="28"/>
      <c r="H3876" s="27"/>
    </row>
    <row r="3877" spans="1:8" x14ac:dyDescent="0.3">
      <c r="A3877" s="28"/>
      <c r="H3877" s="27"/>
    </row>
    <row r="3878" spans="1:8" x14ac:dyDescent="0.3">
      <c r="A3878" s="28"/>
      <c r="H3878" s="27"/>
    </row>
    <row r="3879" spans="1:8" x14ac:dyDescent="0.3">
      <c r="A3879" s="28"/>
      <c r="H3879" s="27"/>
    </row>
    <row r="3880" spans="1:8" x14ac:dyDescent="0.3">
      <c r="A3880" s="28"/>
      <c r="H3880" s="27"/>
    </row>
    <row r="3881" spans="1:8" x14ac:dyDescent="0.3">
      <c r="A3881" s="28"/>
      <c r="H3881" s="27"/>
    </row>
    <row r="3882" spans="1:8" x14ac:dyDescent="0.3">
      <c r="A3882" s="28"/>
      <c r="H3882" s="27"/>
    </row>
    <row r="3883" spans="1:8" x14ac:dyDescent="0.3">
      <c r="A3883" s="28"/>
      <c r="H3883" s="27"/>
    </row>
    <row r="3884" spans="1:8" x14ac:dyDescent="0.3">
      <c r="A3884" s="28"/>
      <c r="H3884" s="27"/>
    </row>
    <row r="3885" spans="1:8" x14ac:dyDescent="0.3">
      <c r="A3885" s="28"/>
      <c r="H3885" s="27"/>
    </row>
    <row r="3886" spans="1:8" x14ac:dyDescent="0.3">
      <c r="A3886" s="28"/>
      <c r="H3886" s="27"/>
    </row>
    <row r="3887" spans="1:8" x14ac:dyDescent="0.3">
      <c r="A3887" s="28"/>
      <c r="H3887" s="27"/>
    </row>
    <row r="3888" spans="1:8" x14ac:dyDescent="0.3">
      <c r="A3888" s="28"/>
      <c r="H3888" s="27"/>
    </row>
    <row r="3889" spans="1:8" x14ac:dyDescent="0.3">
      <c r="A3889" s="28"/>
      <c r="H3889" s="27"/>
    </row>
    <row r="3890" spans="1:8" x14ac:dyDescent="0.3">
      <c r="A3890" s="28"/>
      <c r="H3890" s="27"/>
    </row>
    <row r="3891" spans="1:8" x14ac:dyDescent="0.3">
      <c r="A3891" s="28"/>
      <c r="H3891" s="27"/>
    </row>
    <row r="3892" spans="1:8" x14ac:dyDescent="0.3">
      <c r="A3892" s="28"/>
      <c r="H3892" s="27"/>
    </row>
    <row r="3893" spans="1:8" x14ac:dyDescent="0.3">
      <c r="A3893" s="28"/>
      <c r="H3893" s="27"/>
    </row>
    <row r="3894" spans="1:8" x14ac:dyDescent="0.3">
      <c r="A3894" s="28"/>
      <c r="H3894" s="27"/>
    </row>
    <row r="3895" spans="1:8" x14ac:dyDescent="0.3">
      <c r="A3895" s="28"/>
      <c r="H3895" s="27"/>
    </row>
    <row r="3896" spans="1:8" x14ac:dyDescent="0.3">
      <c r="A3896" s="28"/>
      <c r="H3896" s="27"/>
    </row>
    <row r="3897" spans="1:8" x14ac:dyDescent="0.3">
      <c r="A3897" s="28"/>
      <c r="H3897" s="27"/>
    </row>
    <row r="3898" spans="1:8" x14ac:dyDescent="0.3">
      <c r="A3898" s="28"/>
      <c r="H3898" s="27"/>
    </row>
    <row r="3899" spans="1:8" x14ac:dyDescent="0.3">
      <c r="A3899" s="28"/>
      <c r="H3899" s="27"/>
    </row>
    <row r="3900" spans="1:8" x14ac:dyDescent="0.3">
      <c r="A3900" s="28"/>
      <c r="H3900" s="27"/>
    </row>
    <row r="3901" spans="1:8" x14ac:dyDescent="0.3">
      <c r="A3901" s="28"/>
      <c r="H3901" s="27"/>
    </row>
    <row r="3902" spans="1:8" x14ac:dyDescent="0.3">
      <c r="A3902" s="28"/>
      <c r="H3902" s="27"/>
    </row>
    <row r="3903" spans="1:8" x14ac:dyDescent="0.3">
      <c r="A3903" s="28"/>
      <c r="H3903" s="27"/>
    </row>
    <row r="3904" spans="1:8" x14ac:dyDescent="0.3">
      <c r="A3904" s="28"/>
      <c r="H3904" s="27"/>
    </row>
    <row r="3905" spans="1:8" x14ac:dyDescent="0.3">
      <c r="A3905" s="28"/>
      <c r="H3905" s="27"/>
    </row>
    <row r="3906" spans="1:8" x14ac:dyDescent="0.3">
      <c r="A3906" s="28"/>
      <c r="H3906" s="27"/>
    </row>
    <row r="3907" spans="1:8" x14ac:dyDescent="0.3">
      <c r="A3907" s="28"/>
      <c r="H3907" s="27"/>
    </row>
    <row r="3908" spans="1:8" x14ac:dyDescent="0.3">
      <c r="A3908" s="28"/>
      <c r="H3908" s="27"/>
    </row>
    <row r="3909" spans="1:8" x14ac:dyDescent="0.3">
      <c r="A3909" s="28"/>
      <c r="H3909" s="27"/>
    </row>
    <row r="3910" spans="1:8" x14ac:dyDescent="0.3">
      <c r="A3910" s="28"/>
      <c r="H3910" s="27"/>
    </row>
    <row r="3911" spans="1:8" x14ac:dyDescent="0.3">
      <c r="A3911" s="28"/>
      <c r="H3911" s="27"/>
    </row>
    <row r="3912" spans="1:8" x14ac:dyDescent="0.3">
      <c r="A3912" s="28"/>
      <c r="H3912" s="27"/>
    </row>
    <row r="3913" spans="1:8" x14ac:dyDescent="0.3">
      <c r="A3913" s="28"/>
      <c r="H3913" s="27"/>
    </row>
    <row r="3914" spans="1:8" x14ac:dyDescent="0.3">
      <c r="A3914" s="28"/>
      <c r="H3914" s="27"/>
    </row>
    <row r="3915" spans="1:8" x14ac:dyDescent="0.3">
      <c r="A3915" s="28"/>
      <c r="H3915" s="27"/>
    </row>
    <row r="3916" spans="1:8" x14ac:dyDescent="0.3">
      <c r="A3916" s="28"/>
      <c r="H3916" s="27"/>
    </row>
    <row r="3917" spans="1:8" x14ac:dyDescent="0.3">
      <c r="A3917" s="28"/>
      <c r="H3917" s="27"/>
    </row>
    <row r="3918" spans="1:8" x14ac:dyDescent="0.3">
      <c r="A3918" s="28"/>
      <c r="H3918" s="27"/>
    </row>
    <row r="3919" spans="1:8" x14ac:dyDescent="0.3">
      <c r="A3919" s="28"/>
      <c r="H3919" s="27"/>
    </row>
    <row r="3920" spans="1:8" x14ac:dyDescent="0.3">
      <c r="A3920" s="28"/>
      <c r="H3920" s="27"/>
    </row>
    <row r="3921" spans="1:8" x14ac:dyDescent="0.3">
      <c r="A3921" s="28"/>
      <c r="H3921" s="27"/>
    </row>
    <row r="3922" spans="1:8" x14ac:dyDescent="0.3">
      <c r="A3922" s="28"/>
      <c r="H3922" s="27"/>
    </row>
    <row r="3923" spans="1:8" x14ac:dyDescent="0.3">
      <c r="A3923" s="28"/>
      <c r="H3923" s="27"/>
    </row>
    <row r="3924" spans="1:8" x14ac:dyDescent="0.3">
      <c r="A3924" s="28"/>
      <c r="H3924" s="27"/>
    </row>
    <row r="3925" spans="1:8" x14ac:dyDescent="0.3">
      <c r="A3925" s="28"/>
      <c r="H3925" s="27"/>
    </row>
    <row r="3926" spans="1:8" x14ac:dyDescent="0.3">
      <c r="A3926" s="28"/>
      <c r="H3926" s="27"/>
    </row>
    <row r="3927" spans="1:8" x14ac:dyDescent="0.3">
      <c r="A3927" s="28"/>
      <c r="H3927" s="27"/>
    </row>
    <row r="3928" spans="1:8" x14ac:dyDescent="0.3">
      <c r="A3928" s="28"/>
      <c r="H3928" s="27"/>
    </row>
    <row r="3929" spans="1:8" x14ac:dyDescent="0.3">
      <c r="A3929" s="28"/>
      <c r="H3929" s="27"/>
    </row>
    <row r="3930" spans="1:8" x14ac:dyDescent="0.3">
      <c r="A3930" s="28"/>
      <c r="H3930" s="27"/>
    </row>
    <row r="3931" spans="1:8" x14ac:dyDescent="0.3">
      <c r="A3931" s="28"/>
      <c r="H3931" s="27"/>
    </row>
    <row r="3932" spans="1:8" x14ac:dyDescent="0.3">
      <c r="A3932" s="28"/>
      <c r="H3932" s="27"/>
    </row>
    <row r="3933" spans="1:8" x14ac:dyDescent="0.3">
      <c r="A3933" s="28"/>
      <c r="H3933" s="27"/>
    </row>
    <row r="3934" spans="1:8" x14ac:dyDescent="0.3">
      <c r="A3934" s="28"/>
      <c r="H3934" s="27"/>
    </row>
    <row r="3935" spans="1:8" x14ac:dyDescent="0.3">
      <c r="A3935" s="28"/>
      <c r="H3935" s="27"/>
    </row>
    <row r="3936" spans="1:8" x14ac:dyDescent="0.3">
      <c r="A3936" s="28"/>
      <c r="H3936" s="27"/>
    </row>
    <row r="3937" spans="1:8" x14ac:dyDescent="0.3">
      <c r="A3937" s="28"/>
      <c r="H3937" s="27"/>
    </row>
    <row r="3938" spans="1:8" x14ac:dyDescent="0.3">
      <c r="A3938" s="28"/>
      <c r="H3938" s="27"/>
    </row>
    <row r="3939" spans="1:8" x14ac:dyDescent="0.3">
      <c r="A3939" s="28"/>
      <c r="H3939" s="27"/>
    </row>
    <row r="3940" spans="1:8" x14ac:dyDescent="0.3">
      <c r="A3940" s="28"/>
      <c r="H3940" s="27"/>
    </row>
    <row r="3941" spans="1:8" x14ac:dyDescent="0.3">
      <c r="A3941" s="28"/>
      <c r="H3941" s="27"/>
    </row>
    <row r="3942" spans="1:8" x14ac:dyDescent="0.3">
      <c r="A3942" s="28"/>
      <c r="H3942" s="27"/>
    </row>
    <row r="3943" spans="1:8" x14ac:dyDescent="0.3">
      <c r="A3943" s="28"/>
      <c r="H3943" s="27"/>
    </row>
    <row r="3944" spans="1:8" x14ac:dyDescent="0.3">
      <c r="A3944" s="28"/>
      <c r="H3944" s="27"/>
    </row>
    <row r="3945" spans="1:8" x14ac:dyDescent="0.3">
      <c r="A3945" s="28"/>
      <c r="H3945" s="27"/>
    </row>
    <row r="3946" spans="1:8" x14ac:dyDescent="0.3">
      <c r="A3946" s="28"/>
      <c r="H3946" s="27"/>
    </row>
    <row r="3947" spans="1:8" x14ac:dyDescent="0.3">
      <c r="A3947" s="28"/>
      <c r="H3947" s="27"/>
    </row>
    <row r="3948" spans="1:8" x14ac:dyDescent="0.3">
      <c r="A3948" s="28"/>
      <c r="H3948" s="27"/>
    </row>
    <row r="3949" spans="1:8" x14ac:dyDescent="0.3">
      <c r="A3949" s="28"/>
      <c r="H3949" s="27"/>
    </row>
    <row r="3950" spans="1:8" x14ac:dyDescent="0.3">
      <c r="A3950" s="28"/>
      <c r="H3950" s="27"/>
    </row>
    <row r="3951" spans="1:8" x14ac:dyDescent="0.3">
      <c r="A3951" s="28"/>
      <c r="H3951" s="27"/>
    </row>
    <row r="3952" spans="1:8" x14ac:dyDescent="0.3">
      <c r="A3952" s="28"/>
      <c r="H3952" s="27"/>
    </row>
    <row r="3953" spans="1:8" x14ac:dyDescent="0.3">
      <c r="A3953" s="28"/>
      <c r="H3953" s="27"/>
    </row>
    <row r="3954" spans="1:8" x14ac:dyDescent="0.3">
      <c r="A3954" s="28"/>
      <c r="H3954" s="27"/>
    </row>
    <row r="3955" spans="1:8" x14ac:dyDescent="0.3">
      <c r="A3955" s="28"/>
      <c r="H3955" s="27"/>
    </row>
    <row r="3956" spans="1:8" x14ac:dyDescent="0.3">
      <c r="A3956" s="28"/>
      <c r="H3956" s="27"/>
    </row>
    <row r="3957" spans="1:8" x14ac:dyDescent="0.3">
      <c r="A3957" s="28"/>
      <c r="H3957" s="27"/>
    </row>
    <row r="3958" spans="1:8" x14ac:dyDescent="0.3">
      <c r="A3958" s="28"/>
      <c r="H3958" s="27"/>
    </row>
    <row r="3959" spans="1:8" x14ac:dyDescent="0.3">
      <c r="A3959" s="28"/>
      <c r="H3959" s="27"/>
    </row>
    <row r="3960" spans="1:8" x14ac:dyDescent="0.3">
      <c r="A3960" s="28"/>
      <c r="H3960" s="27"/>
    </row>
    <row r="3961" spans="1:8" x14ac:dyDescent="0.3">
      <c r="A3961" s="28"/>
      <c r="H3961" s="27"/>
    </row>
    <row r="3962" spans="1:8" x14ac:dyDescent="0.3">
      <c r="A3962" s="28"/>
      <c r="H3962" s="27"/>
    </row>
    <row r="3963" spans="1:8" x14ac:dyDescent="0.3">
      <c r="A3963" s="28"/>
      <c r="H3963" s="27"/>
    </row>
    <row r="3964" spans="1:8" x14ac:dyDescent="0.3">
      <c r="A3964" s="28"/>
      <c r="H3964" s="27"/>
    </row>
    <row r="3965" spans="1:8" x14ac:dyDescent="0.3">
      <c r="A3965" s="28"/>
      <c r="H3965" s="27"/>
    </row>
    <row r="3966" spans="1:8" x14ac:dyDescent="0.3">
      <c r="A3966" s="28"/>
      <c r="H3966" s="27"/>
    </row>
    <row r="3967" spans="1:8" x14ac:dyDescent="0.3">
      <c r="A3967" s="28"/>
      <c r="H3967" s="27"/>
    </row>
    <row r="3968" spans="1:8" x14ac:dyDescent="0.3">
      <c r="A3968" s="28"/>
      <c r="H3968" s="27"/>
    </row>
    <row r="3969" spans="1:8" x14ac:dyDescent="0.3">
      <c r="A3969" s="28"/>
      <c r="H3969" s="27"/>
    </row>
    <row r="3970" spans="1:8" x14ac:dyDescent="0.3">
      <c r="A3970" s="28"/>
      <c r="H3970" s="27"/>
    </row>
    <row r="3971" spans="1:8" x14ac:dyDescent="0.3">
      <c r="A3971" s="28"/>
      <c r="H3971" s="27"/>
    </row>
    <row r="3972" spans="1:8" x14ac:dyDescent="0.3">
      <c r="A3972" s="28"/>
      <c r="H3972" s="27"/>
    </row>
    <row r="3973" spans="1:8" x14ac:dyDescent="0.3">
      <c r="A3973" s="28"/>
      <c r="H3973" s="27"/>
    </row>
    <row r="3974" spans="1:8" x14ac:dyDescent="0.3">
      <c r="A3974" s="28"/>
      <c r="H3974" s="27"/>
    </row>
    <row r="3975" spans="1:8" x14ac:dyDescent="0.3">
      <c r="A3975" s="28"/>
      <c r="H3975" s="27"/>
    </row>
    <row r="3976" spans="1:8" x14ac:dyDescent="0.3">
      <c r="A3976" s="28"/>
      <c r="H3976" s="27"/>
    </row>
    <row r="3977" spans="1:8" x14ac:dyDescent="0.3">
      <c r="A3977" s="28"/>
      <c r="H3977" s="27"/>
    </row>
    <row r="3978" spans="1:8" x14ac:dyDescent="0.3">
      <c r="A3978" s="28"/>
      <c r="H3978" s="27"/>
    </row>
    <row r="3979" spans="1:8" x14ac:dyDescent="0.3">
      <c r="A3979" s="28"/>
      <c r="H3979" s="27"/>
    </row>
    <row r="3980" spans="1:8" x14ac:dyDescent="0.3">
      <c r="A3980" s="28"/>
      <c r="H3980" s="27"/>
    </row>
    <row r="3981" spans="1:8" x14ac:dyDescent="0.3">
      <c r="A3981" s="28"/>
      <c r="H3981" s="27"/>
    </row>
    <row r="3982" spans="1:8" x14ac:dyDescent="0.3">
      <c r="A3982" s="28"/>
      <c r="H3982" s="27"/>
    </row>
    <row r="3983" spans="1:8" x14ac:dyDescent="0.3">
      <c r="A3983" s="28"/>
      <c r="H3983" s="27"/>
    </row>
    <row r="3984" spans="1:8" x14ac:dyDescent="0.3">
      <c r="A3984" s="28"/>
      <c r="H3984" s="27"/>
    </row>
    <row r="3985" spans="1:8" x14ac:dyDescent="0.3">
      <c r="A3985" s="28"/>
      <c r="H3985" s="27"/>
    </row>
    <row r="3986" spans="1:8" x14ac:dyDescent="0.3">
      <c r="A3986" s="28"/>
      <c r="H3986" s="27"/>
    </row>
    <row r="3987" spans="1:8" x14ac:dyDescent="0.3">
      <c r="A3987" s="28"/>
      <c r="H3987" s="27"/>
    </row>
    <row r="3988" spans="1:8" x14ac:dyDescent="0.3">
      <c r="A3988" s="28"/>
      <c r="H3988" s="27"/>
    </row>
    <row r="3989" spans="1:8" x14ac:dyDescent="0.3">
      <c r="A3989" s="28"/>
      <c r="H3989" s="27"/>
    </row>
    <row r="3990" spans="1:8" x14ac:dyDescent="0.3">
      <c r="A3990" s="28"/>
      <c r="H3990" s="27"/>
    </row>
    <row r="3991" spans="1:8" x14ac:dyDescent="0.3">
      <c r="A3991" s="28"/>
      <c r="H3991" s="27"/>
    </row>
    <row r="3992" spans="1:8" x14ac:dyDescent="0.3">
      <c r="A3992" s="28"/>
      <c r="H3992" s="27"/>
    </row>
    <row r="3993" spans="1:8" x14ac:dyDescent="0.3">
      <c r="A3993" s="28"/>
      <c r="H3993" s="27"/>
    </row>
    <row r="3994" spans="1:8" x14ac:dyDescent="0.3">
      <c r="A3994" s="28"/>
      <c r="H3994" s="27"/>
    </row>
    <row r="3995" spans="1:8" x14ac:dyDescent="0.3">
      <c r="A3995" s="28"/>
      <c r="H3995" s="27"/>
    </row>
    <row r="3996" spans="1:8" x14ac:dyDescent="0.3">
      <c r="A3996" s="28"/>
      <c r="H3996" s="27"/>
    </row>
    <row r="3997" spans="1:8" x14ac:dyDescent="0.3">
      <c r="A3997" s="28"/>
      <c r="H3997" s="27"/>
    </row>
    <row r="3998" spans="1:8" x14ac:dyDescent="0.3">
      <c r="A3998" s="28"/>
      <c r="H3998" s="27"/>
    </row>
    <row r="3999" spans="1:8" x14ac:dyDescent="0.3">
      <c r="A3999" s="28"/>
      <c r="H3999" s="27"/>
    </row>
    <row r="4000" spans="1:8" x14ac:dyDescent="0.3">
      <c r="A4000" s="28"/>
      <c r="H4000" s="27"/>
    </row>
    <row r="4001" spans="1:8" x14ac:dyDescent="0.3">
      <c r="A4001" s="28"/>
      <c r="H4001" s="27"/>
    </row>
    <row r="4002" spans="1:8" x14ac:dyDescent="0.3">
      <c r="A4002" s="28"/>
      <c r="H4002" s="27"/>
    </row>
    <row r="4003" spans="1:8" x14ac:dyDescent="0.3">
      <c r="A4003" s="28"/>
      <c r="H4003" s="27"/>
    </row>
    <row r="4004" spans="1:8" x14ac:dyDescent="0.3">
      <c r="A4004" s="28"/>
      <c r="H4004" s="27"/>
    </row>
    <row r="4005" spans="1:8" x14ac:dyDescent="0.3">
      <c r="A4005" s="28"/>
      <c r="H4005" s="27"/>
    </row>
    <row r="4006" spans="1:8" x14ac:dyDescent="0.3">
      <c r="A4006" s="28"/>
      <c r="H4006" s="27"/>
    </row>
    <row r="4007" spans="1:8" x14ac:dyDescent="0.3">
      <c r="A4007" s="28"/>
      <c r="H4007" s="27"/>
    </row>
    <row r="4008" spans="1:8" x14ac:dyDescent="0.3">
      <c r="A4008" s="28"/>
      <c r="H4008" s="27"/>
    </row>
    <row r="4009" spans="1:8" x14ac:dyDescent="0.3">
      <c r="A4009" s="28"/>
      <c r="H4009" s="27"/>
    </row>
    <row r="4010" spans="1:8" x14ac:dyDescent="0.3">
      <c r="A4010" s="28"/>
      <c r="H4010" s="27"/>
    </row>
    <row r="4011" spans="1:8" x14ac:dyDescent="0.3">
      <c r="A4011" s="28"/>
      <c r="H4011" s="27"/>
    </row>
    <row r="4012" spans="1:8" x14ac:dyDescent="0.3">
      <c r="A4012" s="28"/>
      <c r="H4012" s="27"/>
    </row>
    <row r="4013" spans="1:8" x14ac:dyDescent="0.3">
      <c r="A4013" s="28"/>
      <c r="H4013" s="27"/>
    </row>
    <row r="4014" spans="1:8" x14ac:dyDescent="0.3">
      <c r="A4014" s="28"/>
      <c r="H4014" s="27"/>
    </row>
    <row r="4015" spans="1:8" x14ac:dyDescent="0.3">
      <c r="A4015" s="28"/>
      <c r="H4015" s="27"/>
    </row>
    <row r="4016" spans="1:8" x14ac:dyDescent="0.3">
      <c r="A4016" s="28"/>
      <c r="H4016" s="27"/>
    </row>
    <row r="4017" spans="1:8" x14ac:dyDescent="0.3">
      <c r="A4017" s="28"/>
      <c r="H4017" s="27"/>
    </row>
    <row r="4018" spans="1:8" x14ac:dyDescent="0.3">
      <c r="A4018" s="28"/>
      <c r="H4018" s="27"/>
    </row>
    <row r="4019" spans="1:8" x14ac:dyDescent="0.3">
      <c r="A4019" s="28"/>
      <c r="H4019" s="27"/>
    </row>
    <row r="4020" spans="1:8" x14ac:dyDescent="0.3">
      <c r="A4020" s="28"/>
      <c r="H4020" s="27"/>
    </row>
    <row r="4021" spans="1:8" x14ac:dyDescent="0.3">
      <c r="A4021" s="28"/>
      <c r="H4021" s="27"/>
    </row>
    <row r="4022" spans="1:8" x14ac:dyDescent="0.3">
      <c r="A4022" s="28"/>
      <c r="H4022" s="27"/>
    </row>
    <row r="4023" spans="1:8" x14ac:dyDescent="0.3">
      <c r="A4023" s="28"/>
      <c r="H4023" s="27"/>
    </row>
    <row r="4024" spans="1:8" x14ac:dyDescent="0.3">
      <c r="A4024" s="28"/>
      <c r="H4024" s="27"/>
    </row>
    <row r="4025" spans="1:8" x14ac:dyDescent="0.3">
      <c r="A4025" s="28"/>
      <c r="H4025" s="27"/>
    </row>
    <row r="4026" spans="1:8" x14ac:dyDescent="0.3">
      <c r="A4026" s="28"/>
      <c r="H4026" s="27"/>
    </row>
    <row r="4027" spans="1:8" x14ac:dyDescent="0.3">
      <c r="A4027" s="28"/>
      <c r="H4027" s="27"/>
    </row>
    <row r="4028" spans="1:8" x14ac:dyDescent="0.3">
      <c r="A4028" s="28"/>
      <c r="H4028" s="27"/>
    </row>
    <row r="4029" spans="1:8" x14ac:dyDescent="0.3">
      <c r="A4029" s="28"/>
      <c r="H4029" s="27"/>
    </row>
    <row r="4030" spans="1:8" x14ac:dyDescent="0.3">
      <c r="A4030" s="28"/>
      <c r="H4030" s="27"/>
    </row>
    <row r="4031" spans="1:8" x14ac:dyDescent="0.3">
      <c r="A4031" s="28"/>
      <c r="H4031" s="27"/>
    </row>
    <row r="4032" spans="1:8" x14ac:dyDescent="0.3">
      <c r="A4032" s="28"/>
      <c r="H4032" s="27"/>
    </row>
    <row r="4033" spans="1:8" x14ac:dyDescent="0.3">
      <c r="A4033" s="28"/>
      <c r="H4033" s="27"/>
    </row>
    <row r="4034" spans="1:8" x14ac:dyDescent="0.3">
      <c r="A4034" s="28"/>
      <c r="H4034" s="27"/>
    </row>
    <row r="4035" spans="1:8" x14ac:dyDescent="0.3">
      <c r="A4035" s="28"/>
      <c r="H4035" s="27"/>
    </row>
    <row r="4036" spans="1:8" x14ac:dyDescent="0.3">
      <c r="A4036" s="28"/>
      <c r="H4036" s="27"/>
    </row>
    <row r="4037" spans="1:8" x14ac:dyDescent="0.3">
      <c r="A4037" s="28"/>
      <c r="H4037" s="27"/>
    </row>
    <row r="4038" spans="1:8" x14ac:dyDescent="0.3">
      <c r="A4038" s="28"/>
      <c r="H4038" s="27"/>
    </row>
    <row r="4039" spans="1:8" x14ac:dyDescent="0.3">
      <c r="A4039" s="28"/>
      <c r="H4039" s="27"/>
    </row>
    <row r="4040" spans="1:8" x14ac:dyDescent="0.3">
      <c r="A4040" s="28"/>
      <c r="H4040" s="27"/>
    </row>
    <row r="4041" spans="1:8" x14ac:dyDescent="0.3">
      <c r="A4041" s="28"/>
      <c r="H4041" s="27"/>
    </row>
    <row r="4042" spans="1:8" x14ac:dyDescent="0.3">
      <c r="A4042" s="28"/>
      <c r="H4042" s="27"/>
    </row>
    <row r="4043" spans="1:8" x14ac:dyDescent="0.3">
      <c r="A4043" s="28"/>
      <c r="H4043" s="27"/>
    </row>
    <row r="4044" spans="1:8" x14ac:dyDescent="0.3">
      <c r="A4044" s="28"/>
      <c r="H4044" s="27"/>
    </row>
    <row r="4045" spans="1:8" x14ac:dyDescent="0.3">
      <c r="A4045" s="28"/>
      <c r="H4045" s="27"/>
    </row>
    <row r="4046" spans="1:8" x14ac:dyDescent="0.3">
      <c r="A4046" s="28"/>
      <c r="H4046" s="27"/>
    </row>
    <row r="4047" spans="1:8" x14ac:dyDescent="0.3">
      <c r="A4047" s="28"/>
      <c r="H4047" s="27"/>
    </row>
    <row r="4048" spans="1:8" x14ac:dyDescent="0.3">
      <c r="A4048" s="28"/>
      <c r="H4048" s="27"/>
    </row>
    <row r="4049" spans="1:8" x14ac:dyDescent="0.3">
      <c r="A4049" s="28"/>
      <c r="H4049" s="27"/>
    </row>
    <row r="4050" spans="1:8" x14ac:dyDescent="0.3">
      <c r="A4050" s="28"/>
      <c r="H4050" s="27"/>
    </row>
    <row r="4051" spans="1:8" x14ac:dyDescent="0.3">
      <c r="A4051" s="28"/>
      <c r="H4051" s="27"/>
    </row>
    <row r="4052" spans="1:8" x14ac:dyDescent="0.3">
      <c r="A4052" s="28"/>
      <c r="H4052" s="27"/>
    </row>
    <row r="4053" spans="1:8" x14ac:dyDescent="0.3">
      <c r="A4053" s="28"/>
      <c r="H4053" s="27"/>
    </row>
    <row r="4054" spans="1:8" x14ac:dyDescent="0.3">
      <c r="A4054" s="28"/>
      <c r="H4054" s="27"/>
    </row>
    <row r="4055" spans="1:8" x14ac:dyDescent="0.3">
      <c r="A4055" s="28"/>
      <c r="H4055" s="27"/>
    </row>
    <row r="4056" spans="1:8" x14ac:dyDescent="0.3">
      <c r="A4056" s="28"/>
      <c r="H4056" s="27"/>
    </row>
    <row r="4057" spans="1:8" x14ac:dyDescent="0.3">
      <c r="A4057" s="28"/>
      <c r="H4057" s="27"/>
    </row>
    <row r="4058" spans="1:8" x14ac:dyDescent="0.3">
      <c r="A4058" s="28"/>
      <c r="H4058" s="27"/>
    </row>
    <row r="4059" spans="1:8" x14ac:dyDescent="0.3">
      <c r="A4059" s="28"/>
      <c r="H4059" s="27"/>
    </row>
    <row r="4060" spans="1:8" x14ac:dyDescent="0.3">
      <c r="A4060" s="28"/>
      <c r="H4060" s="27"/>
    </row>
    <row r="4061" spans="1:8" x14ac:dyDescent="0.3">
      <c r="A4061" s="28"/>
      <c r="H4061" s="27"/>
    </row>
    <row r="4062" spans="1:8" x14ac:dyDescent="0.3">
      <c r="A4062" s="28"/>
      <c r="H4062" s="27"/>
    </row>
    <row r="4063" spans="1:8" x14ac:dyDescent="0.3">
      <c r="A4063" s="28"/>
      <c r="H4063" s="27"/>
    </row>
    <row r="4064" spans="1:8" x14ac:dyDescent="0.3">
      <c r="A4064" s="28"/>
      <c r="H4064" s="27"/>
    </row>
    <row r="4065" spans="1:8" x14ac:dyDescent="0.3">
      <c r="A4065" s="28"/>
      <c r="H4065" s="27"/>
    </row>
    <row r="4066" spans="1:8" x14ac:dyDescent="0.3">
      <c r="A4066" s="28"/>
      <c r="H4066" s="27"/>
    </row>
    <row r="4067" spans="1:8" x14ac:dyDescent="0.3">
      <c r="A4067" s="28"/>
      <c r="H4067" s="27"/>
    </row>
    <row r="4068" spans="1:8" x14ac:dyDescent="0.3">
      <c r="A4068" s="28"/>
      <c r="H4068" s="27"/>
    </row>
    <row r="4069" spans="1:8" x14ac:dyDescent="0.3">
      <c r="A4069" s="28"/>
      <c r="H4069" s="27"/>
    </row>
    <row r="4070" spans="1:8" x14ac:dyDescent="0.3">
      <c r="A4070" s="28"/>
      <c r="H4070" s="27"/>
    </row>
    <row r="4071" spans="1:8" x14ac:dyDescent="0.3">
      <c r="A4071" s="28"/>
      <c r="H4071" s="27"/>
    </row>
    <row r="4072" spans="1:8" x14ac:dyDescent="0.3">
      <c r="A4072" s="28"/>
      <c r="H4072" s="27"/>
    </row>
    <row r="4073" spans="1:8" x14ac:dyDescent="0.3">
      <c r="A4073" s="28"/>
      <c r="H4073" s="27"/>
    </row>
    <row r="4074" spans="1:8" x14ac:dyDescent="0.3">
      <c r="A4074" s="28"/>
      <c r="H4074" s="27"/>
    </row>
    <row r="4075" spans="1:8" x14ac:dyDescent="0.3">
      <c r="A4075" s="28"/>
      <c r="H4075" s="27"/>
    </row>
    <row r="4076" spans="1:8" x14ac:dyDescent="0.3">
      <c r="A4076" s="28"/>
      <c r="H4076" s="27"/>
    </row>
    <row r="4077" spans="1:8" x14ac:dyDescent="0.3">
      <c r="A4077" s="28"/>
      <c r="H4077" s="27"/>
    </row>
    <row r="4078" spans="1:8" x14ac:dyDescent="0.3">
      <c r="A4078" s="28"/>
      <c r="H4078" s="27"/>
    </row>
    <row r="4079" spans="1:8" x14ac:dyDescent="0.3">
      <c r="A4079" s="28"/>
      <c r="H4079" s="27"/>
    </row>
    <row r="4080" spans="1:8" x14ac:dyDescent="0.3">
      <c r="A4080" s="28"/>
      <c r="H4080" s="27"/>
    </row>
    <row r="4081" spans="1:8" x14ac:dyDescent="0.3">
      <c r="A4081" s="28"/>
      <c r="H4081" s="27"/>
    </row>
    <row r="4082" spans="1:8" x14ac:dyDescent="0.3">
      <c r="A4082" s="28"/>
      <c r="H4082" s="27"/>
    </row>
    <row r="4083" spans="1:8" x14ac:dyDescent="0.3">
      <c r="A4083" s="28"/>
      <c r="H4083" s="27"/>
    </row>
    <row r="4084" spans="1:8" x14ac:dyDescent="0.3">
      <c r="A4084" s="28"/>
      <c r="H4084" s="27"/>
    </row>
    <row r="4085" spans="1:8" x14ac:dyDescent="0.3">
      <c r="A4085" s="28"/>
      <c r="H4085" s="27"/>
    </row>
    <row r="4086" spans="1:8" x14ac:dyDescent="0.3">
      <c r="A4086" s="28"/>
      <c r="H4086" s="27"/>
    </row>
    <row r="4087" spans="1:8" x14ac:dyDescent="0.3">
      <c r="A4087" s="28"/>
      <c r="H4087" s="27"/>
    </row>
    <row r="4088" spans="1:8" x14ac:dyDescent="0.3">
      <c r="A4088" s="28"/>
      <c r="H4088" s="27"/>
    </row>
    <row r="4089" spans="1:8" x14ac:dyDescent="0.3">
      <c r="A4089" s="28"/>
      <c r="H4089" s="27"/>
    </row>
    <row r="4090" spans="1:8" x14ac:dyDescent="0.3">
      <c r="A4090" s="28"/>
      <c r="H4090" s="27"/>
    </row>
    <row r="4091" spans="1:8" x14ac:dyDescent="0.3">
      <c r="A4091" s="28"/>
      <c r="H4091" s="27"/>
    </row>
    <row r="4092" spans="1:8" x14ac:dyDescent="0.3">
      <c r="A4092" s="28"/>
      <c r="H4092" s="27"/>
    </row>
    <row r="4093" spans="1:8" x14ac:dyDescent="0.3">
      <c r="A4093" s="28"/>
      <c r="H4093" s="27"/>
    </row>
    <row r="4094" spans="1:8" x14ac:dyDescent="0.3">
      <c r="A4094" s="28"/>
      <c r="H4094" s="27"/>
    </row>
    <row r="4095" spans="1:8" x14ac:dyDescent="0.3">
      <c r="A4095" s="28"/>
      <c r="H4095" s="27"/>
    </row>
    <row r="4096" spans="1:8" x14ac:dyDescent="0.3">
      <c r="A4096" s="28"/>
      <c r="H4096" s="27"/>
    </row>
    <row r="4097" spans="1:8" x14ac:dyDescent="0.3">
      <c r="A4097" s="28"/>
      <c r="H4097" s="27"/>
    </row>
    <row r="4098" spans="1:8" x14ac:dyDescent="0.3">
      <c r="A4098" s="28"/>
      <c r="H4098" s="27"/>
    </row>
    <row r="4099" spans="1:8" x14ac:dyDescent="0.3">
      <c r="A4099" s="28"/>
      <c r="H4099" s="27"/>
    </row>
    <row r="4100" spans="1:8" x14ac:dyDescent="0.3">
      <c r="A4100" s="28"/>
      <c r="H4100" s="27"/>
    </row>
    <row r="4101" spans="1:8" x14ac:dyDescent="0.3">
      <c r="A4101" s="28"/>
      <c r="H4101" s="27"/>
    </row>
    <row r="4102" spans="1:8" x14ac:dyDescent="0.3">
      <c r="A4102" s="28"/>
      <c r="H4102" s="27"/>
    </row>
    <row r="4103" spans="1:8" x14ac:dyDescent="0.3">
      <c r="A4103" s="28"/>
      <c r="H4103" s="27"/>
    </row>
    <row r="4104" spans="1:8" x14ac:dyDescent="0.3">
      <c r="A4104" s="28"/>
      <c r="H4104" s="27"/>
    </row>
    <row r="4105" spans="1:8" x14ac:dyDescent="0.3">
      <c r="A4105" s="28"/>
      <c r="H4105" s="27"/>
    </row>
    <row r="4106" spans="1:8" x14ac:dyDescent="0.3">
      <c r="A4106" s="28"/>
      <c r="H4106" s="27"/>
    </row>
    <row r="4107" spans="1:8" x14ac:dyDescent="0.3">
      <c r="A4107" s="28"/>
      <c r="H4107" s="27"/>
    </row>
    <row r="4108" spans="1:8" x14ac:dyDescent="0.3">
      <c r="A4108" s="28"/>
      <c r="H4108" s="27"/>
    </row>
    <row r="4109" spans="1:8" x14ac:dyDescent="0.3">
      <c r="A4109" s="28"/>
      <c r="H4109" s="27"/>
    </row>
    <row r="4110" spans="1:8" x14ac:dyDescent="0.3">
      <c r="A4110" s="28"/>
      <c r="H4110" s="27"/>
    </row>
    <row r="4111" spans="1:8" x14ac:dyDescent="0.3">
      <c r="A4111" s="28"/>
      <c r="H4111" s="27"/>
    </row>
    <row r="4112" spans="1:8" x14ac:dyDescent="0.3">
      <c r="A4112" s="28"/>
      <c r="H4112" s="27"/>
    </row>
    <row r="4113" spans="1:8" x14ac:dyDescent="0.3">
      <c r="A4113" s="28"/>
      <c r="H4113" s="27"/>
    </row>
    <row r="4114" spans="1:8" x14ac:dyDescent="0.3">
      <c r="A4114" s="28"/>
      <c r="H4114" s="27"/>
    </row>
    <row r="4115" spans="1:8" x14ac:dyDescent="0.3">
      <c r="A4115" s="28"/>
      <c r="H4115" s="27"/>
    </row>
    <row r="4116" spans="1:8" x14ac:dyDescent="0.3">
      <c r="A4116" s="28"/>
      <c r="H4116" s="27"/>
    </row>
    <row r="4117" spans="1:8" x14ac:dyDescent="0.3">
      <c r="A4117" s="28"/>
      <c r="H4117" s="27"/>
    </row>
    <row r="4118" spans="1:8" x14ac:dyDescent="0.3">
      <c r="A4118" s="28"/>
      <c r="H4118" s="27"/>
    </row>
    <row r="4119" spans="1:8" x14ac:dyDescent="0.3">
      <c r="A4119" s="28"/>
      <c r="H4119" s="27"/>
    </row>
    <row r="4120" spans="1:8" x14ac:dyDescent="0.3">
      <c r="A4120" s="28"/>
      <c r="H4120" s="27"/>
    </row>
    <row r="4121" spans="1:8" x14ac:dyDescent="0.3">
      <c r="A4121" s="28"/>
      <c r="H4121" s="27"/>
    </row>
    <row r="4122" spans="1:8" x14ac:dyDescent="0.3">
      <c r="A4122" s="28"/>
      <c r="H4122" s="27"/>
    </row>
    <row r="4123" spans="1:8" x14ac:dyDescent="0.3">
      <c r="A4123" s="28"/>
      <c r="H4123" s="27"/>
    </row>
    <row r="4124" spans="1:8" x14ac:dyDescent="0.3">
      <c r="A4124" s="28"/>
      <c r="H4124" s="27"/>
    </row>
    <row r="4125" spans="1:8" x14ac:dyDescent="0.3">
      <c r="A4125" s="28"/>
      <c r="H4125" s="27"/>
    </row>
    <row r="4126" spans="1:8" x14ac:dyDescent="0.3">
      <c r="A4126" s="28"/>
      <c r="H4126" s="27"/>
    </row>
    <row r="4127" spans="1:8" x14ac:dyDescent="0.3">
      <c r="A4127" s="28"/>
      <c r="H4127" s="27"/>
    </row>
    <row r="4128" spans="1:8" x14ac:dyDescent="0.3">
      <c r="A4128" s="28"/>
      <c r="H4128" s="27"/>
    </row>
    <row r="4129" spans="1:8" x14ac:dyDescent="0.3">
      <c r="A4129" s="28"/>
      <c r="H4129" s="27"/>
    </row>
    <row r="4130" spans="1:8" x14ac:dyDescent="0.3">
      <c r="A4130" s="28"/>
      <c r="H4130" s="27"/>
    </row>
    <row r="4131" spans="1:8" x14ac:dyDescent="0.3">
      <c r="A4131" s="28"/>
      <c r="H4131" s="27"/>
    </row>
    <row r="4132" spans="1:8" x14ac:dyDescent="0.3">
      <c r="A4132" s="28"/>
      <c r="H4132" s="27"/>
    </row>
    <row r="4133" spans="1:8" x14ac:dyDescent="0.3">
      <c r="A4133" s="28"/>
      <c r="H4133" s="27"/>
    </row>
    <row r="4134" spans="1:8" x14ac:dyDescent="0.3">
      <c r="A4134" s="28"/>
      <c r="H4134" s="27"/>
    </row>
    <row r="4135" spans="1:8" x14ac:dyDescent="0.3">
      <c r="A4135" s="28"/>
      <c r="H4135" s="27"/>
    </row>
    <row r="4136" spans="1:8" x14ac:dyDescent="0.3">
      <c r="A4136" s="28"/>
      <c r="H4136" s="27"/>
    </row>
    <row r="4137" spans="1:8" x14ac:dyDescent="0.3">
      <c r="A4137" s="28"/>
      <c r="H4137" s="27"/>
    </row>
    <row r="4138" spans="1:8" x14ac:dyDescent="0.3">
      <c r="A4138" s="28"/>
      <c r="H4138" s="27"/>
    </row>
    <row r="4139" spans="1:8" x14ac:dyDescent="0.3">
      <c r="A4139" s="28"/>
      <c r="H4139" s="27"/>
    </row>
    <row r="4140" spans="1:8" x14ac:dyDescent="0.3">
      <c r="A4140" s="28"/>
      <c r="H4140" s="27"/>
    </row>
    <row r="4141" spans="1:8" x14ac:dyDescent="0.3">
      <c r="A4141" s="28"/>
      <c r="H4141" s="27"/>
    </row>
    <row r="4142" spans="1:8" x14ac:dyDescent="0.3">
      <c r="A4142" s="28"/>
      <c r="H4142" s="27"/>
    </row>
    <row r="4143" spans="1:8" x14ac:dyDescent="0.3">
      <c r="A4143" s="28"/>
      <c r="H4143" s="27"/>
    </row>
    <row r="4144" spans="1:8" x14ac:dyDescent="0.3">
      <c r="A4144" s="28"/>
      <c r="H4144" s="27"/>
    </row>
    <row r="4145" spans="1:8" x14ac:dyDescent="0.3">
      <c r="A4145" s="28"/>
      <c r="H4145" s="27"/>
    </row>
    <row r="4146" spans="1:8" x14ac:dyDescent="0.3">
      <c r="A4146" s="28"/>
      <c r="H4146" s="27"/>
    </row>
    <row r="4147" spans="1:8" x14ac:dyDescent="0.3">
      <c r="A4147" s="28"/>
      <c r="H4147" s="27"/>
    </row>
    <row r="4148" spans="1:8" x14ac:dyDescent="0.3">
      <c r="A4148" s="28"/>
      <c r="H4148" s="27"/>
    </row>
    <row r="4149" spans="1:8" x14ac:dyDescent="0.3">
      <c r="A4149" s="28"/>
      <c r="H4149" s="27"/>
    </row>
    <row r="4150" spans="1:8" x14ac:dyDescent="0.3">
      <c r="A4150" s="28"/>
      <c r="H4150" s="27"/>
    </row>
    <row r="4151" spans="1:8" x14ac:dyDescent="0.3">
      <c r="A4151" s="28"/>
      <c r="H4151" s="27"/>
    </row>
    <row r="4152" spans="1:8" x14ac:dyDescent="0.3">
      <c r="A4152" s="28"/>
      <c r="H4152" s="27"/>
    </row>
    <row r="4153" spans="1:8" x14ac:dyDescent="0.3">
      <c r="A4153" s="28"/>
      <c r="H4153" s="27"/>
    </row>
    <row r="4154" spans="1:8" x14ac:dyDescent="0.3">
      <c r="A4154" s="28"/>
      <c r="H4154" s="27"/>
    </row>
    <row r="4155" spans="1:8" x14ac:dyDescent="0.3">
      <c r="A4155" s="28"/>
      <c r="H4155" s="27"/>
    </row>
    <row r="4156" spans="1:8" x14ac:dyDescent="0.3">
      <c r="A4156" s="28"/>
      <c r="H4156" s="27"/>
    </row>
    <row r="4157" spans="1:8" x14ac:dyDescent="0.3">
      <c r="A4157" s="28"/>
      <c r="H4157" s="27"/>
    </row>
    <row r="4158" spans="1:8" x14ac:dyDescent="0.3">
      <c r="A4158" s="28"/>
      <c r="H4158" s="27"/>
    </row>
    <row r="4159" spans="1:8" x14ac:dyDescent="0.3">
      <c r="A4159" s="28"/>
      <c r="H4159" s="27"/>
    </row>
    <row r="4160" spans="1:8" x14ac:dyDescent="0.3">
      <c r="A4160" s="28"/>
      <c r="H4160" s="27"/>
    </row>
    <row r="4161" spans="1:8" x14ac:dyDescent="0.3">
      <c r="A4161" s="28"/>
      <c r="H4161" s="27"/>
    </row>
    <row r="4162" spans="1:8" x14ac:dyDescent="0.3">
      <c r="A4162" s="28"/>
      <c r="H4162" s="27"/>
    </row>
    <row r="4163" spans="1:8" x14ac:dyDescent="0.3">
      <c r="A4163" s="28"/>
      <c r="H4163" s="27"/>
    </row>
    <row r="4164" spans="1:8" x14ac:dyDescent="0.3">
      <c r="A4164" s="28"/>
      <c r="H4164" s="27"/>
    </row>
    <row r="4165" spans="1:8" x14ac:dyDescent="0.3">
      <c r="A4165" s="28"/>
      <c r="H4165" s="27"/>
    </row>
    <row r="4166" spans="1:8" x14ac:dyDescent="0.3">
      <c r="A4166" s="28"/>
      <c r="H4166" s="27"/>
    </row>
    <row r="4167" spans="1:8" x14ac:dyDescent="0.3">
      <c r="A4167" s="28"/>
      <c r="H4167" s="27"/>
    </row>
    <row r="4168" spans="1:8" x14ac:dyDescent="0.3">
      <c r="A4168" s="28"/>
      <c r="H4168" s="27"/>
    </row>
    <row r="4169" spans="1:8" x14ac:dyDescent="0.3">
      <c r="A4169" s="28"/>
      <c r="H4169" s="27"/>
    </row>
    <row r="4170" spans="1:8" x14ac:dyDescent="0.3">
      <c r="A4170" s="28"/>
      <c r="H4170" s="27"/>
    </row>
    <row r="4171" spans="1:8" x14ac:dyDescent="0.3">
      <c r="A4171" s="28"/>
      <c r="H4171" s="27"/>
    </row>
    <row r="4172" spans="1:8" x14ac:dyDescent="0.3">
      <c r="A4172" s="28"/>
      <c r="H4172" s="27"/>
    </row>
    <row r="4173" spans="1:8" x14ac:dyDescent="0.3">
      <c r="A4173" s="28"/>
      <c r="H4173" s="27"/>
    </row>
    <row r="4174" spans="1:8" x14ac:dyDescent="0.3">
      <c r="A4174" s="28"/>
      <c r="H4174" s="27"/>
    </row>
    <row r="4175" spans="1:8" x14ac:dyDescent="0.3">
      <c r="A4175" s="28"/>
      <c r="H4175" s="27"/>
    </row>
    <row r="4176" spans="1:8" x14ac:dyDescent="0.3">
      <c r="A4176" s="28"/>
      <c r="H4176" s="27"/>
    </row>
    <row r="4177" spans="1:8" x14ac:dyDescent="0.3">
      <c r="A4177" s="28"/>
      <c r="H4177" s="27"/>
    </row>
    <row r="4178" spans="1:8" x14ac:dyDescent="0.3">
      <c r="A4178" s="28"/>
      <c r="H4178" s="27"/>
    </row>
    <row r="4179" spans="1:8" x14ac:dyDescent="0.3">
      <c r="A4179" s="28"/>
      <c r="H4179" s="27"/>
    </row>
    <row r="4180" spans="1:8" x14ac:dyDescent="0.3">
      <c r="A4180" s="28"/>
      <c r="H4180" s="27"/>
    </row>
    <row r="4181" spans="1:8" x14ac:dyDescent="0.3">
      <c r="A4181" s="28"/>
      <c r="H4181" s="27"/>
    </row>
    <row r="4182" spans="1:8" x14ac:dyDescent="0.3">
      <c r="A4182" s="28"/>
      <c r="H4182" s="27"/>
    </row>
    <row r="4183" spans="1:8" x14ac:dyDescent="0.3">
      <c r="A4183" s="28"/>
      <c r="H4183" s="27"/>
    </row>
    <row r="4184" spans="1:8" x14ac:dyDescent="0.3">
      <c r="A4184" s="28"/>
      <c r="H4184" s="27"/>
    </row>
    <row r="4185" spans="1:8" x14ac:dyDescent="0.3">
      <c r="A4185" s="28"/>
      <c r="H4185" s="27"/>
    </row>
    <row r="4186" spans="1:8" x14ac:dyDescent="0.3">
      <c r="A4186" s="28"/>
      <c r="H4186" s="27"/>
    </row>
    <row r="4187" spans="1:8" x14ac:dyDescent="0.3">
      <c r="A4187" s="28"/>
      <c r="H4187" s="27"/>
    </row>
    <row r="4188" spans="1:8" x14ac:dyDescent="0.3">
      <c r="A4188" s="28"/>
      <c r="H4188" s="27"/>
    </row>
    <row r="4189" spans="1:8" x14ac:dyDescent="0.3">
      <c r="A4189" s="28"/>
      <c r="H4189" s="27"/>
    </row>
    <row r="4190" spans="1:8" x14ac:dyDescent="0.3">
      <c r="A4190" s="28"/>
      <c r="H4190" s="27"/>
    </row>
    <row r="4191" spans="1:8" x14ac:dyDescent="0.3">
      <c r="A4191" s="28"/>
      <c r="H4191" s="27"/>
    </row>
    <row r="4192" spans="1:8" x14ac:dyDescent="0.3">
      <c r="A4192" s="28"/>
      <c r="H4192" s="27"/>
    </row>
    <row r="4193" spans="1:8" x14ac:dyDescent="0.3">
      <c r="A4193" s="28"/>
      <c r="H4193" s="27"/>
    </row>
    <row r="4194" spans="1:8" x14ac:dyDescent="0.3">
      <c r="A4194" s="28"/>
      <c r="H4194" s="27"/>
    </row>
    <row r="4195" spans="1:8" x14ac:dyDescent="0.3">
      <c r="A4195" s="28"/>
      <c r="H4195" s="27"/>
    </row>
    <row r="4196" spans="1:8" x14ac:dyDescent="0.3">
      <c r="A4196" s="28"/>
      <c r="H4196" s="27"/>
    </row>
    <row r="4197" spans="1:8" x14ac:dyDescent="0.3">
      <c r="A4197" s="28"/>
      <c r="H4197" s="27"/>
    </row>
    <row r="4198" spans="1:8" x14ac:dyDescent="0.3">
      <c r="A4198" s="28"/>
      <c r="H4198" s="27"/>
    </row>
    <row r="4199" spans="1:8" x14ac:dyDescent="0.3">
      <c r="A4199" s="28"/>
      <c r="H4199" s="27"/>
    </row>
    <row r="4200" spans="1:8" x14ac:dyDescent="0.3">
      <c r="A4200" s="28"/>
      <c r="H4200" s="27"/>
    </row>
    <row r="4201" spans="1:8" x14ac:dyDescent="0.3">
      <c r="A4201" s="28"/>
      <c r="H4201" s="27"/>
    </row>
    <row r="4202" spans="1:8" x14ac:dyDescent="0.3">
      <c r="A4202" s="28"/>
      <c r="H4202" s="27"/>
    </row>
    <row r="4203" spans="1:8" x14ac:dyDescent="0.3">
      <c r="A4203" s="28"/>
      <c r="H4203" s="27"/>
    </row>
    <row r="4204" spans="1:8" x14ac:dyDescent="0.3">
      <c r="A4204" s="28"/>
      <c r="H4204" s="27"/>
    </row>
    <row r="4205" spans="1:8" x14ac:dyDescent="0.3">
      <c r="A4205" s="28"/>
      <c r="H4205" s="27"/>
    </row>
    <row r="4206" spans="1:8" x14ac:dyDescent="0.3">
      <c r="A4206" s="28"/>
      <c r="H4206" s="27"/>
    </row>
    <row r="4207" spans="1:8" x14ac:dyDescent="0.3">
      <c r="A4207" s="28"/>
      <c r="H4207" s="27"/>
    </row>
    <row r="4208" spans="1:8" x14ac:dyDescent="0.3">
      <c r="A4208" s="28"/>
      <c r="H4208" s="27"/>
    </row>
    <row r="4209" spans="1:8" x14ac:dyDescent="0.3">
      <c r="A4209" s="28"/>
      <c r="H4209" s="27"/>
    </row>
    <row r="4210" spans="1:8" x14ac:dyDescent="0.3">
      <c r="A4210" s="28"/>
      <c r="H4210" s="27"/>
    </row>
    <row r="4211" spans="1:8" x14ac:dyDescent="0.3">
      <c r="A4211" s="28"/>
      <c r="H4211" s="27"/>
    </row>
    <row r="4212" spans="1:8" x14ac:dyDescent="0.3">
      <c r="A4212" s="28"/>
      <c r="H4212" s="27"/>
    </row>
    <row r="4213" spans="1:8" x14ac:dyDescent="0.3">
      <c r="A4213" s="28"/>
      <c r="H4213" s="27"/>
    </row>
    <row r="4214" spans="1:8" x14ac:dyDescent="0.3">
      <c r="A4214" s="28"/>
      <c r="H4214" s="27"/>
    </row>
    <row r="4215" spans="1:8" x14ac:dyDescent="0.3">
      <c r="A4215" s="28"/>
      <c r="H4215" s="27"/>
    </row>
    <row r="4216" spans="1:8" x14ac:dyDescent="0.3">
      <c r="A4216" s="28"/>
      <c r="H4216" s="27"/>
    </row>
    <row r="4217" spans="1:8" x14ac:dyDescent="0.3">
      <c r="A4217" s="28"/>
      <c r="H4217" s="27"/>
    </row>
    <row r="4218" spans="1:8" x14ac:dyDescent="0.3">
      <c r="A4218" s="28"/>
      <c r="H4218" s="27"/>
    </row>
    <row r="4219" spans="1:8" x14ac:dyDescent="0.3">
      <c r="A4219" s="28"/>
      <c r="H4219" s="27"/>
    </row>
    <row r="4220" spans="1:8" x14ac:dyDescent="0.3">
      <c r="A4220" s="28"/>
      <c r="H4220" s="27"/>
    </row>
    <row r="4221" spans="1:8" x14ac:dyDescent="0.3">
      <c r="A4221" s="28"/>
      <c r="H4221" s="27"/>
    </row>
    <row r="4222" spans="1:8" x14ac:dyDescent="0.3">
      <c r="A4222" s="28"/>
      <c r="H4222" s="27"/>
    </row>
    <row r="4223" spans="1:8" x14ac:dyDescent="0.3">
      <c r="A4223" s="28"/>
      <c r="H4223" s="27"/>
    </row>
    <row r="4224" spans="1:8" x14ac:dyDescent="0.3">
      <c r="A4224" s="28"/>
      <c r="H4224" s="27"/>
    </row>
    <row r="4225" spans="1:8" x14ac:dyDescent="0.3">
      <c r="A4225" s="28"/>
      <c r="H4225" s="27"/>
    </row>
    <row r="4226" spans="1:8" x14ac:dyDescent="0.3">
      <c r="A4226" s="28"/>
      <c r="H4226" s="27"/>
    </row>
    <row r="4227" spans="1:8" x14ac:dyDescent="0.3">
      <c r="A4227" s="28"/>
      <c r="H4227" s="27"/>
    </row>
    <row r="4228" spans="1:8" x14ac:dyDescent="0.3">
      <c r="A4228" s="28"/>
      <c r="H4228" s="27"/>
    </row>
    <row r="4229" spans="1:8" x14ac:dyDescent="0.3">
      <c r="A4229" s="28"/>
      <c r="H4229" s="27"/>
    </row>
    <row r="4230" spans="1:8" x14ac:dyDescent="0.3">
      <c r="A4230" s="28"/>
      <c r="H4230" s="27"/>
    </row>
    <row r="4231" spans="1:8" x14ac:dyDescent="0.3">
      <c r="A4231" s="28"/>
      <c r="H4231" s="27"/>
    </row>
    <row r="4232" spans="1:8" x14ac:dyDescent="0.3">
      <c r="A4232" s="28"/>
      <c r="H4232" s="27"/>
    </row>
    <row r="4233" spans="1:8" x14ac:dyDescent="0.3">
      <c r="A4233" s="28"/>
      <c r="H4233" s="27"/>
    </row>
    <row r="4234" spans="1:8" x14ac:dyDescent="0.3">
      <c r="A4234" s="28"/>
      <c r="H4234" s="27"/>
    </row>
    <row r="4235" spans="1:8" x14ac:dyDescent="0.3">
      <c r="A4235" s="28"/>
      <c r="H4235" s="27"/>
    </row>
    <row r="4236" spans="1:8" x14ac:dyDescent="0.3">
      <c r="A4236" s="28"/>
      <c r="H4236" s="27"/>
    </row>
    <row r="4237" spans="1:8" x14ac:dyDescent="0.3">
      <c r="A4237" s="28"/>
      <c r="H4237" s="27"/>
    </row>
    <row r="4238" spans="1:8" x14ac:dyDescent="0.3">
      <c r="A4238" s="28"/>
      <c r="H4238" s="27"/>
    </row>
    <row r="4239" spans="1:8" x14ac:dyDescent="0.3">
      <c r="A4239" s="28"/>
      <c r="H4239" s="27"/>
    </row>
    <row r="4240" spans="1:8" x14ac:dyDescent="0.3">
      <c r="A4240" s="28"/>
      <c r="H4240" s="27"/>
    </row>
    <row r="4241" spans="1:8" x14ac:dyDescent="0.3">
      <c r="A4241" s="28"/>
      <c r="H4241" s="27"/>
    </row>
    <row r="4242" spans="1:8" x14ac:dyDescent="0.3">
      <c r="A4242" s="28"/>
      <c r="H4242" s="27"/>
    </row>
    <row r="4243" spans="1:8" x14ac:dyDescent="0.3">
      <c r="A4243" s="28"/>
      <c r="H4243" s="27"/>
    </row>
    <row r="4244" spans="1:8" x14ac:dyDescent="0.3">
      <c r="A4244" s="28"/>
      <c r="H4244" s="27"/>
    </row>
    <row r="4245" spans="1:8" x14ac:dyDescent="0.3">
      <c r="A4245" s="28"/>
      <c r="H4245" s="27"/>
    </row>
    <row r="4246" spans="1:8" x14ac:dyDescent="0.3">
      <c r="A4246" s="28"/>
      <c r="H4246" s="27"/>
    </row>
    <row r="4247" spans="1:8" x14ac:dyDescent="0.3">
      <c r="A4247" s="28"/>
      <c r="H4247" s="27"/>
    </row>
    <row r="4248" spans="1:8" x14ac:dyDescent="0.3">
      <c r="A4248" s="28"/>
      <c r="H4248" s="27"/>
    </row>
    <row r="4249" spans="1:8" x14ac:dyDescent="0.3">
      <c r="A4249" s="28"/>
      <c r="H4249" s="27"/>
    </row>
    <row r="4250" spans="1:8" x14ac:dyDescent="0.3">
      <c r="A4250" s="28"/>
      <c r="H4250" s="27"/>
    </row>
    <row r="4251" spans="1:8" x14ac:dyDescent="0.3">
      <c r="A4251" s="28"/>
      <c r="H4251" s="27"/>
    </row>
    <row r="4252" spans="1:8" x14ac:dyDescent="0.3">
      <c r="A4252" s="28"/>
      <c r="H4252" s="27"/>
    </row>
    <row r="4253" spans="1:8" x14ac:dyDescent="0.3">
      <c r="A4253" s="28"/>
      <c r="H4253" s="27"/>
    </row>
    <row r="4254" spans="1:8" x14ac:dyDescent="0.3">
      <c r="A4254" s="28"/>
      <c r="H4254" s="27"/>
    </row>
    <row r="4255" spans="1:8" x14ac:dyDescent="0.3">
      <c r="A4255" s="28"/>
      <c r="H4255" s="27"/>
    </row>
    <row r="4256" spans="1:8" x14ac:dyDescent="0.3">
      <c r="A4256" s="28"/>
      <c r="H4256" s="27"/>
    </row>
    <row r="4257" spans="1:8" x14ac:dyDescent="0.3">
      <c r="A4257" s="28"/>
      <c r="H4257" s="27"/>
    </row>
    <row r="4258" spans="1:8" x14ac:dyDescent="0.3">
      <c r="A4258" s="28"/>
      <c r="H4258" s="27"/>
    </row>
    <row r="4259" spans="1:8" x14ac:dyDescent="0.3">
      <c r="A4259" s="28"/>
      <c r="H4259" s="27"/>
    </row>
    <row r="4260" spans="1:8" x14ac:dyDescent="0.3">
      <c r="A4260" s="28"/>
      <c r="H4260" s="27"/>
    </row>
    <row r="4261" spans="1:8" x14ac:dyDescent="0.3">
      <c r="A4261" s="28"/>
      <c r="H4261" s="27"/>
    </row>
    <row r="4262" spans="1:8" x14ac:dyDescent="0.3">
      <c r="A4262" s="28"/>
      <c r="H4262" s="27"/>
    </row>
    <row r="4263" spans="1:8" x14ac:dyDescent="0.3">
      <c r="A4263" s="28"/>
      <c r="H4263" s="27"/>
    </row>
    <row r="4264" spans="1:8" x14ac:dyDescent="0.3">
      <c r="A4264" s="28"/>
      <c r="H4264" s="27"/>
    </row>
    <row r="4265" spans="1:8" x14ac:dyDescent="0.3">
      <c r="A4265" s="28"/>
      <c r="H4265" s="27"/>
    </row>
    <row r="4266" spans="1:8" x14ac:dyDescent="0.3">
      <c r="A4266" s="28"/>
      <c r="H4266" s="27"/>
    </row>
    <row r="4267" spans="1:8" x14ac:dyDescent="0.3">
      <c r="A4267" s="28"/>
      <c r="H4267" s="27"/>
    </row>
    <row r="4268" spans="1:8" x14ac:dyDescent="0.3">
      <c r="A4268" s="28"/>
      <c r="H4268" s="27"/>
    </row>
    <row r="4269" spans="1:8" x14ac:dyDescent="0.3">
      <c r="A4269" s="28"/>
      <c r="H4269" s="27"/>
    </row>
    <row r="4270" spans="1:8" x14ac:dyDescent="0.3">
      <c r="A4270" s="28"/>
      <c r="H4270" s="27"/>
    </row>
    <row r="4271" spans="1:8" x14ac:dyDescent="0.3">
      <c r="A4271" s="28"/>
      <c r="H4271" s="27"/>
    </row>
    <row r="4272" spans="1:8" x14ac:dyDescent="0.3">
      <c r="A4272" s="28"/>
      <c r="H4272" s="27"/>
    </row>
    <row r="4273" spans="1:8" x14ac:dyDescent="0.3">
      <c r="A4273" s="28"/>
      <c r="H4273" s="27"/>
    </row>
    <row r="4274" spans="1:8" x14ac:dyDescent="0.3">
      <c r="A4274" s="28"/>
      <c r="H4274" s="27"/>
    </row>
    <row r="4275" spans="1:8" x14ac:dyDescent="0.3">
      <c r="A4275" s="28"/>
      <c r="H4275" s="27"/>
    </row>
    <row r="4276" spans="1:8" x14ac:dyDescent="0.3">
      <c r="A4276" s="28"/>
      <c r="H4276" s="27"/>
    </row>
    <row r="4277" spans="1:8" x14ac:dyDescent="0.3">
      <c r="A4277" s="28"/>
      <c r="H4277" s="27"/>
    </row>
    <row r="4278" spans="1:8" x14ac:dyDescent="0.3">
      <c r="A4278" s="28"/>
      <c r="H4278" s="27"/>
    </row>
    <row r="4279" spans="1:8" x14ac:dyDescent="0.3">
      <c r="A4279" s="28"/>
      <c r="H4279" s="27"/>
    </row>
    <row r="4280" spans="1:8" x14ac:dyDescent="0.3">
      <c r="A4280" s="28"/>
      <c r="H4280" s="27"/>
    </row>
    <row r="4281" spans="1:8" x14ac:dyDescent="0.3">
      <c r="A4281" s="28"/>
      <c r="H4281" s="27"/>
    </row>
    <row r="4282" spans="1:8" x14ac:dyDescent="0.3">
      <c r="A4282" s="28"/>
      <c r="H4282" s="27"/>
    </row>
    <row r="4283" spans="1:8" x14ac:dyDescent="0.3">
      <c r="A4283" s="28"/>
      <c r="H4283" s="27"/>
    </row>
    <row r="4284" spans="1:8" x14ac:dyDescent="0.3">
      <c r="A4284" s="28"/>
      <c r="H4284" s="27"/>
    </row>
    <row r="4285" spans="1:8" x14ac:dyDescent="0.3">
      <c r="A4285" s="28"/>
      <c r="H4285" s="27"/>
    </row>
    <row r="4286" spans="1:8" x14ac:dyDescent="0.3">
      <c r="A4286" s="28"/>
      <c r="H4286" s="27"/>
    </row>
    <row r="4287" spans="1:8" x14ac:dyDescent="0.3">
      <c r="A4287" s="28"/>
      <c r="H4287" s="27"/>
    </row>
    <row r="4288" spans="1:8" x14ac:dyDescent="0.3">
      <c r="A4288" s="28"/>
      <c r="H4288" s="27"/>
    </row>
    <row r="4289" spans="1:8" x14ac:dyDescent="0.3">
      <c r="A4289" s="28"/>
      <c r="H4289" s="27"/>
    </row>
    <row r="4290" spans="1:8" x14ac:dyDescent="0.3">
      <c r="A4290" s="28"/>
      <c r="H4290" s="27"/>
    </row>
    <row r="4291" spans="1:8" x14ac:dyDescent="0.3">
      <c r="A4291" s="28"/>
      <c r="H4291" s="27"/>
    </row>
    <row r="4292" spans="1:8" x14ac:dyDescent="0.3">
      <c r="A4292" s="28"/>
      <c r="H4292" s="27"/>
    </row>
    <row r="4293" spans="1:8" x14ac:dyDescent="0.3">
      <c r="A4293" s="28"/>
      <c r="H4293" s="27"/>
    </row>
    <row r="4294" spans="1:8" x14ac:dyDescent="0.3">
      <c r="A4294" s="28"/>
      <c r="H4294" s="27"/>
    </row>
    <row r="4295" spans="1:8" x14ac:dyDescent="0.3">
      <c r="A4295" s="28"/>
      <c r="H4295" s="27"/>
    </row>
    <row r="4296" spans="1:8" x14ac:dyDescent="0.3">
      <c r="A4296" s="28"/>
      <c r="H4296" s="27"/>
    </row>
    <row r="4297" spans="1:8" x14ac:dyDescent="0.3">
      <c r="A4297" s="28"/>
      <c r="H4297" s="27"/>
    </row>
    <row r="4298" spans="1:8" x14ac:dyDescent="0.3">
      <c r="A4298" s="28"/>
      <c r="H4298" s="27"/>
    </row>
    <row r="4299" spans="1:8" x14ac:dyDescent="0.3">
      <c r="A4299" s="28"/>
      <c r="H4299" s="27"/>
    </row>
    <row r="4300" spans="1:8" x14ac:dyDescent="0.3">
      <c r="A4300" s="28"/>
      <c r="H4300" s="27"/>
    </row>
    <row r="4301" spans="1:8" x14ac:dyDescent="0.3">
      <c r="A4301" s="28"/>
      <c r="H4301" s="27"/>
    </row>
    <row r="4302" spans="1:8" x14ac:dyDescent="0.3">
      <c r="A4302" s="28"/>
      <c r="H4302" s="27"/>
    </row>
    <row r="4303" spans="1:8" x14ac:dyDescent="0.3">
      <c r="A4303" s="28"/>
      <c r="H4303" s="27"/>
    </row>
    <row r="4304" spans="1:8" x14ac:dyDescent="0.3">
      <c r="A4304" s="28"/>
      <c r="H4304" s="27"/>
    </row>
    <row r="4305" spans="1:8" x14ac:dyDescent="0.3">
      <c r="A4305" s="28"/>
      <c r="H4305" s="27"/>
    </row>
    <row r="4306" spans="1:8" x14ac:dyDescent="0.3">
      <c r="A4306" s="28"/>
      <c r="H4306" s="27"/>
    </row>
    <row r="4307" spans="1:8" x14ac:dyDescent="0.3">
      <c r="A4307" s="28"/>
      <c r="H4307" s="27"/>
    </row>
    <row r="4308" spans="1:8" x14ac:dyDescent="0.3">
      <c r="A4308" s="28"/>
      <c r="H4308" s="27"/>
    </row>
    <row r="4309" spans="1:8" x14ac:dyDescent="0.3">
      <c r="A4309" s="28"/>
      <c r="H4309" s="27"/>
    </row>
    <row r="4310" spans="1:8" x14ac:dyDescent="0.3">
      <c r="A4310" s="28"/>
      <c r="H4310" s="27"/>
    </row>
    <row r="4311" spans="1:8" x14ac:dyDescent="0.3">
      <c r="A4311" s="28"/>
      <c r="H4311" s="27"/>
    </row>
    <row r="4312" spans="1:8" x14ac:dyDescent="0.3">
      <c r="A4312" s="28"/>
      <c r="H4312" s="27"/>
    </row>
    <row r="4313" spans="1:8" x14ac:dyDescent="0.3">
      <c r="A4313" s="28"/>
      <c r="H4313" s="27"/>
    </row>
    <row r="4314" spans="1:8" x14ac:dyDescent="0.3">
      <c r="A4314" s="28"/>
      <c r="H4314" s="27"/>
    </row>
    <row r="4315" spans="1:8" x14ac:dyDescent="0.3">
      <c r="A4315" s="28"/>
      <c r="H4315" s="27"/>
    </row>
    <row r="4316" spans="1:8" x14ac:dyDescent="0.3">
      <c r="A4316" s="28"/>
      <c r="H4316" s="27"/>
    </row>
    <row r="4317" spans="1:8" x14ac:dyDescent="0.3">
      <c r="A4317" s="28"/>
      <c r="H4317" s="27"/>
    </row>
    <row r="4318" spans="1:8" x14ac:dyDescent="0.3">
      <c r="A4318" s="28"/>
      <c r="H4318" s="27"/>
    </row>
    <row r="4319" spans="1:8" x14ac:dyDescent="0.3">
      <c r="A4319" s="28"/>
      <c r="H4319" s="27"/>
    </row>
    <row r="4320" spans="1:8" x14ac:dyDescent="0.3">
      <c r="A4320" s="28"/>
      <c r="H4320" s="27"/>
    </row>
    <row r="4321" spans="1:8" x14ac:dyDescent="0.3">
      <c r="A4321" s="28"/>
      <c r="H4321" s="27"/>
    </row>
    <row r="4322" spans="1:8" x14ac:dyDescent="0.3">
      <c r="A4322" s="28"/>
      <c r="H4322" s="27"/>
    </row>
    <row r="4323" spans="1:8" x14ac:dyDescent="0.3">
      <c r="A4323" s="28"/>
      <c r="H4323" s="27"/>
    </row>
    <row r="4324" spans="1:8" x14ac:dyDescent="0.3">
      <c r="A4324" s="28"/>
      <c r="H4324" s="27"/>
    </row>
    <row r="4325" spans="1:8" x14ac:dyDescent="0.3">
      <c r="A4325" s="28"/>
      <c r="H4325" s="27"/>
    </row>
    <row r="4326" spans="1:8" x14ac:dyDescent="0.3">
      <c r="A4326" s="28"/>
      <c r="H4326" s="27"/>
    </row>
    <row r="4327" spans="1:8" x14ac:dyDescent="0.3">
      <c r="A4327" s="28"/>
      <c r="H4327" s="27"/>
    </row>
    <row r="4328" spans="1:8" x14ac:dyDescent="0.3">
      <c r="A4328" s="28"/>
      <c r="H4328" s="27"/>
    </row>
    <row r="4329" spans="1:8" x14ac:dyDescent="0.3">
      <c r="A4329" s="28"/>
      <c r="H4329" s="27"/>
    </row>
    <row r="4330" spans="1:8" x14ac:dyDescent="0.3">
      <c r="A4330" s="28"/>
      <c r="H4330" s="27"/>
    </row>
    <row r="4331" spans="1:8" x14ac:dyDescent="0.3">
      <c r="A4331" s="28"/>
      <c r="H4331" s="27"/>
    </row>
    <row r="4332" spans="1:8" x14ac:dyDescent="0.3">
      <c r="A4332" s="28"/>
      <c r="H4332" s="27"/>
    </row>
    <row r="4333" spans="1:8" x14ac:dyDescent="0.3">
      <c r="A4333" s="28"/>
      <c r="H4333" s="27"/>
    </row>
    <row r="4334" spans="1:8" x14ac:dyDescent="0.3">
      <c r="A4334" s="28"/>
      <c r="H4334" s="27"/>
    </row>
    <row r="4335" spans="1:8" x14ac:dyDescent="0.3">
      <c r="A4335" s="28"/>
      <c r="H4335" s="27"/>
    </row>
    <row r="4336" spans="1:8" x14ac:dyDescent="0.3">
      <c r="A4336" s="28"/>
      <c r="H4336" s="27"/>
    </row>
    <row r="4337" spans="1:8" x14ac:dyDescent="0.3">
      <c r="A4337" s="28"/>
      <c r="H4337" s="27"/>
    </row>
    <row r="4338" spans="1:8" x14ac:dyDescent="0.3">
      <c r="A4338" s="28"/>
      <c r="H4338" s="27"/>
    </row>
    <row r="4339" spans="1:8" x14ac:dyDescent="0.3">
      <c r="A4339" s="28"/>
      <c r="H4339" s="27"/>
    </row>
    <row r="4340" spans="1:8" x14ac:dyDescent="0.3">
      <c r="A4340" s="28"/>
      <c r="H4340" s="27"/>
    </row>
    <row r="4341" spans="1:8" x14ac:dyDescent="0.3">
      <c r="A4341" s="28"/>
      <c r="H4341" s="27"/>
    </row>
    <row r="4342" spans="1:8" x14ac:dyDescent="0.3">
      <c r="A4342" s="28"/>
      <c r="H4342" s="27"/>
    </row>
    <row r="4343" spans="1:8" x14ac:dyDescent="0.3">
      <c r="A4343" s="28"/>
      <c r="H4343" s="27"/>
    </row>
    <row r="4344" spans="1:8" x14ac:dyDescent="0.3">
      <c r="A4344" s="28"/>
      <c r="H4344" s="27"/>
    </row>
    <row r="4345" spans="1:8" x14ac:dyDescent="0.3">
      <c r="A4345" s="28"/>
      <c r="H4345" s="27"/>
    </row>
    <row r="4346" spans="1:8" x14ac:dyDescent="0.3">
      <c r="A4346" s="28"/>
      <c r="H4346" s="27"/>
    </row>
    <row r="4347" spans="1:8" x14ac:dyDescent="0.3">
      <c r="A4347" s="28"/>
      <c r="H4347" s="27"/>
    </row>
    <row r="4348" spans="1:8" x14ac:dyDescent="0.3">
      <c r="A4348" s="28"/>
      <c r="H4348" s="27"/>
    </row>
    <row r="4349" spans="1:8" x14ac:dyDescent="0.3">
      <c r="A4349" s="28"/>
      <c r="H4349" s="27"/>
    </row>
    <row r="4350" spans="1:8" x14ac:dyDescent="0.3">
      <c r="A4350" s="28"/>
      <c r="H4350" s="27"/>
    </row>
    <row r="4351" spans="1:8" x14ac:dyDescent="0.3">
      <c r="A4351" s="28"/>
      <c r="H4351" s="27"/>
    </row>
    <row r="4352" spans="1:8" x14ac:dyDescent="0.3">
      <c r="A4352" s="28"/>
      <c r="H4352" s="27"/>
    </row>
    <row r="4353" spans="1:8" x14ac:dyDescent="0.3">
      <c r="A4353" s="28"/>
      <c r="H4353" s="27"/>
    </row>
    <row r="4354" spans="1:8" x14ac:dyDescent="0.3">
      <c r="A4354" s="28"/>
      <c r="H4354" s="27"/>
    </row>
    <row r="4355" spans="1:8" x14ac:dyDescent="0.3">
      <c r="A4355" s="28"/>
      <c r="H4355" s="27"/>
    </row>
    <row r="4356" spans="1:8" x14ac:dyDescent="0.3">
      <c r="A4356" s="28"/>
      <c r="H4356" s="27"/>
    </row>
    <row r="4357" spans="1:8" x14ac:dyDescent="0.3">
      <c r="A4357" s="28"/>
      <c r="H4357" s="27"/>
    </row>
    <row r="4358" spans="1:8" x14ac:dyDescent="0.3">
      <c r="A4358" s="28"/>
      <c r="H4358" s="27"/>
    </row>
    <row r="4359" spans="1:8" x14ac:dyDescent="0.3">
      <c r="A4359" s="28"/>
      <c r="H4359" s="27"/>
    </row>
    <row r="4360" spans="1:8" x14ac:dyDescent="0.3">
      <c r="A4360" s="28"/>
      <c r="H4360" s="27"/>
    </row>
    <row r="4361" spans="1:8" x14ac:dyDescent="0.3">
      <c r="A4361" s="28"/>
      <c r="H4361" s="27"/>
    </row>
    <row r="4362" spans="1:8" x14ac:dyDescent="0.3">
      <c r="A4362" s="28"/>
      <c r="H4362" s="27"/>
    </row>
    <row r="4363" spans="1:8" x14ac:dyDescent="0.3">
      <c r="A4363" s="28"/>
      <c r="H4363" s="27"/>
    </row>
    <row r="4364" spans="1:8" x14ac:dyDescent="0.3">
      <c r="A4364" s="28"/>
      <c r="H4364" s="27"/>
    </row>
    <row r="4365" spans="1:8" x14ac:dyDescent="0.3">
      <c r="A4365" s="28"/>
      <c r="H4365" s="27"/>
    </row>
    <row r="4366" spans="1:8" x14ac:dyDescent="0.3">
      <c r="A4366" s="28"/>
      <c r="H4366" s="27"/>
    </row>
    <row r="4367" spans="1:8" x14ac:dyDescent="0.3">
      <c r="A4367" s="28"/>
      <c r="H4367" s="27"/>
    </row>
    <row r="4368" spans="1:8" x14ac:dyDescent="0.3">
      <c r="A4368" s="28"/>
      <c r="H4368" s="27"/>
    </row>
    <row r="4369" spans="1:8" x14ac:dyDescent="0.3">
      <c r="A4369" s="28"/>
      <c r="H4369" s="27"/>
    </row>
    <row r="4370" spans="1:8" x14ac:dyDescent="0.3">
      <c r="A4370" s="28"/>
      <c r="H4370" s="27"/>
    </row>
    <row r="4371" spans="1:8" x14ac:dyDescent="0.3">
      <c r="A4371" s="28"/>
      <c r="H4371" s="27"/>
    </row>
    <row r="4372" spans="1:8" x14ac:dyDescent="0.3">
      <c r="A4372" s="28"/>
      <c r="H4372" s="27"/>
    </row>
    <row r="4373" spans="1:8" x14ac:dyDescent="0.3">
      <c r="A4373" s="28"/>
      <c r="H4373" s="27"/>
    </row>
    <row r="4374" spans="1:8" x14ac:dyDescent="0.3">
      <c r="A4374" s="28"/>
      <c r="H4374" s="27"/>
    </row>
    <row r="4375" spans="1:8" x14ac:dyDescent="0.3">
      <c r="A4375" s="28"/>
      <c r="H4375" s="27"/>
    </row>
    <row r="4376" spans="1:8" x14ac:dyDescent="0.3">
      <c r="A4376" s="28"/>
      <c r="H4376" s="27"/>
    </row>
    <row r="4377" spans="1:8" x14ac:dyDescent="0.3">
      <c r="A4377" s="28"/>
      <c r="H4377" s="27"/>
    </row>
    <row r="4378" spans="1:8" x14ac:dyDescent="0.3">
      <c r="A4378" s="28"/>
      <c r="H4378" s="27"/>
    </row>
    <row r="4379" spans="1:8" x14ac:dyDescent="0.3">
      <c r="A4379" s="28"/>
      <c r="H4379" s="27"/>
    </row>
    <row r="4380" spans="1:8" x14ac:dyDescent="0.3">
      <c r="A4380" s="28"/>
      <c r="H4380" s="27"/>
    </row>
    <row r="4381" spans="1:8" x14ac:dyDescent="0.3">
      <c r="A4381" s="28"/>
      <c r="H4381" s="27"/>
    </row>
    <row r="4382" spans="1:8" x14ac:dyDescent="0.3">
      <c r="A4382" s="28"/>
      <c r="H4382" s="27"/>
    </row>
    <row r="4383" spans="1:8" x14ac:dyDescent="0.3">
      <c r="A4383" s="28"/>
      <c r="H4383" s="27"/>
    </row>
    <row r="4384" spans="1:8" x14ac:dyDescent="0.3">
      <c r="A4384" s="28"/>
      <c r="H4384" s="27"/>
    </row>
    <row r="4385" spans="1:8" x14ac:dyDescent="0.3">
      <c r="A4385" s="28"/>
      <c r="H4385" s="27"/>
    </row>
    <row r="4386" spans="1:8" x14ac:dyDescent="0.3">
      <c r="A4386" s="28"/>
      <c r="H4386" s="27"/>
    </row>
    <row r="4387" spans="1:8" x14ac:dyDescent="0.3">
      <c r="A4387" s="28"/>
      <c r="H4387" s="27"/>
    </row>
    <row r="4388" spans="1:8" x14ac:dyDescent="0.3">
      <c r="A4388" s="28"/>
      <c r="H4388" s="27"/>
    </row>
    <row r="4389" spans="1:8" x14ac:dyDescent="0.3">
      <c r="A4389" s="28"/>
      <c r="H4389" s="27"/>
    </row>
    <row r="4390" spans="1:8" x14ac:dyDescent="0.3">
      <c r="A4390" s="28"/>
      <c r="H4390" s="27"/>
    </row>
    <row r="4391" spans="1:8" x14ac:dyDescent="0.3">
      <c r="A4391" s="28"/>
      <c r="H4391" s="27"/>
    </row>
    <row r="4392" spans="1:8" x14ac:dyDescent="0.3">
      <c r="A4392" s="28"/>
      <c r="H4392" s="27"/>
    </row>
    <row r="4393" spans="1:8" x14ac:dyDescent="0.3">
      <c r="A4393" s="28"/>
      <c r="H4393" s="27"/>
    </row>
    <row r="4394" spans="1:8" x14ac:dyDescent="0.3">
      <c r="A4394" s="28"/>
      <c r="H4394" s="27"/>
    </row>
    <row r="4395" spans="1:8" x14ac:dyDescent="0.3">
      <c r="A4395" s="28"/>
      <c r="H4395" s="27"/>
    </row>
    <row r="4396" spans="1:8" x14ac:dyDescent="0.3">
      <c r="A4396" s="28"/>
      <c r="H4396" s="27"/>
    </row>
    <row r="4397" spans="1:8" x14ac:dyDescent="0.3">
      <c r="A4397" s="28"/>
      <c r="H4397" s="27"/>
    </row>
    <row r="4398" spans="1:8" x14ac:dyDescent="0.3">
      <c r="A4398" s="28"/>
      <c r="H4398" s="27"/>
    </row>
    <row r="4399" spans="1:8" x14ac:dyDescent="0.3">
      <c r="A4399" s="28"/>
      <c r="H4399" s="27"/>
    </row>
    <row r="4400" spans="1:8" x14ac:dyDescent="0.3">
      <c r="A4400" s="28"/>
      <c r="H4400" s="27"/>
    </row>
    <row r="4401" spans="1:8" x14ac:dyDescent="0.3">
      <c r="A4401" s="28"/>
      <c r="H4401" s="27"/>
    </row>
    <row r="4402" spans="1:8" x14ac:dyDescent="0.3">
      <c r="A4402" s="28"/>
      <c r="H4402" s="27"/>
    </row>
    <row r="4403" spans="1:8" x14ac:dyDescent="0.3">
      <c r="A4403" s="28"/>
      <c r="H4403" s="27"/>
    </row>
    <row r="4404" spans="1:8" x14ac:dyDescent="0.3">
      <c r="A4404" s="28"/>
      <c r="H4404" s="27"/>
    </row>
    <row r="4405" spans="1:8" x14ac:dyDescent="0.3">
      <c r="A4405" s="28"/>
      <c r="H4405" s="27"/>
    </row>
    <row r="4406" spans="1:8" x14ac:dyDescent="0.3">
      <c r="A4406" s="28"/>
      <c r="H4406" s="27"/>
    </row>
    <row r="4407" spans="1:8" x14ac:dyDescent="0.3">
      <c r="A4407" s="28"/>
      <c r="H4407" s="27"/>
    </row>
    <row r="4408" spans="1:8" x14ac:dyDescent="0.3">
      <c r="A4408" s="28"/>
      <c r="H4408" s="27"/>
    </row>
    <row r="4409" spans="1:8" x14ac:dyDescent="0.3">
      <c r="A4409" s="28"/>
      <c r="H4409" s="27"/>
    </row>
    <row r="4410" spans="1:8" x14ac:dyDescent="0.3">
      <c r="A4410" s="28"/>
      <c r="H4410" s="27"/>
    </row>
    <row r="4411" spans="1:8" x14ac:dyDescent="0.3">
      <c r="A4411" s="28"/>
      <c r="H4411" s="27"/>
    </row>
    <row r="4412" spans="1:8" x14ac:dyDescent="0.3">
      <c r="A4412" s="28"/>
      <c r="H4412" s="27"/>
    </row>
    <row r="4413" spans="1:8" x14ac:dyDescent="0.3">
      <c r="A4413" s="28"/>
      <c r="H4413" s="27"/>
    </row>
    <row r="4414" spans="1:8" x14ac:dyDescent="0.3">
      <c r="A4414" s="28"/>
      <c r="H4414" s="27"/>
    </row>
    <row r="4415" spans="1:8" x14ac:dyDescent="0.3">
      <c r="A4415" s="28"/>
      <c r="H4415" s="27"/>
    </row>
    <row r="4416" spans="1:8" x14ac:dyDescent="0.3">
      <c r="A4416" s="28"/>
      <c r="H4416" s="27"/>
    </row>
    <row r="4417" spans="1:8" x14ac:dyDescent="0.3">
      <c r="A4417" s="28"/>
      <c r="H4417" s="27"/>
    </row>
    <row r="4418" spans="1:8" x14ac:dyDescent="0.3">
      <c r="A4418" s="28"/>
      <c r="H4418" s="27"/>
    </row>
    <row r="4419" spans="1:8" x14ac:dyDescent="0.3">
      <c r="A4419" s="28"/>
      <c r="H4419" s="27"/>
    </row>
    <row r="4420" spans="1:8" x14ac:dyDescent="0.3">
      <c r="A4420" s="28"/>
      <c r="H4420" s="27"/>
    </row>
    <row r="4421" spans="1:8" x14ac:dyDescent="0.3">
      <c r="A4421" s="28"/>
      <c r="H4421" s="27"/>
    </row>
    <row r="4422" spans="1:8" x14ac:dyDescent="0.3">
      <c r="A4422" s="28"/>
      <c r="H4422" s="27"/>
    </row>
    <row r="4423" spans="1:8" x14ac:dyDescent="0.3">
      <c r="A4423" s="28"/>
      <c r="H4423" s="27"/>
    </row>
    <row r="4424" spans="1:8" x14ac:dyDescent="0.3">
      <c r="A4424" s="28"/>
      <c r="H4424" s="27"/>
    </row>
    <row r="4425" spans="1:8" x14ac:dyDescent="0.3">
      <c r="A4425" s="28"/>
      <c r="H4425" s="27"/>
    </row>
    <row r="4426" spans="1:8" x14ac:dyDescent="0.3">
      <c r="A4426" s="28"/>
      <c r="H4426" s="27"/>
    </row>
    <row r="4427" spans="1:8" x14ac:dyDescent="0.3">
      <c r="A4427" s="28"/>
      <c r="H4427" s="27"/>
    </row>
    <row r="4428" spans="1:8" x14ac:dyDescent="0.3">
      <c r="A4428" s="28"/>
      <c r="H4428" s="27"/>
    </row>
    <row r="4429" spans="1:8" x14ac:dyDescent="0.3">
      <c r="A4429" s="28"/>
      <c r="H4429" s="27"/>
    </row>
    <row r="4430" spans="1:8" x14ac:dyDescent="0.3">
      <c r="A4430" s="28"/>
      <c r="H4430" s="27"/>
    </row>
    <row r="4431" spans="1:8" x14ac:dyDescent="0.3">
      <c r="A4431" s="28"/>
      <c r="H4431" s="27"/>
    </row>
    <row r="4432" spans="1:8" x14ac:dyDescent="0.3">
      <c r="A4432" s="28"/>
      <c r="H4432" s="27"/>
    </row>
    <row r="4433" spans="1:8" x14ac:dyDescent="0.3">
      <c r="A4433" s="28"/>
      <c r="H4433" s="27"/>
    </row>
    <row r="4434" spans="1:8" x14ac:dyDescent="0.3">
      <c r="A4434" s="28"/>
      <c r="H4434" s="27"/>
    </row>
    <row r="4435" spans="1:8" x14ac:dyDescent="0.3">
      <c r="A4435" s="28"/>
      <c r="H4435" s="27"/>
    </row>
    <row r="4436" spans="1:8" x14ac:dyDescent="0.3">
      <c r="A4436" s="28"/>
      <c r="H4436" s="27"/>
    </row>
    <row r="4437" spans="1:8" x14ac:dyDescent="0.3">
      <c r="A4437" s="28"/>
      <c r="H4437" s="27"/>
    </row>
    <row r="4438" spans="1:8" x14ac:dyDescent="0.3">
      <c r="A4438" s="28"/>
      <c r="H4438" s="27"/>
    </row>
    <row r="4439" spans="1:8" x14ac:dyDescent="0.3">
      <c r="A4439" s="28"/>
      <c r="H4439" s="27"/>
    </row>
    <row r="4440" spans="1:8" x14ac:dyDescent="0.3">
      <c r="A4440" s="28"/>
      <c r="H4440" s="27"/>
    </row>
    <row r="4441" spans="1:8" x14ac:dyDescent="0.3">
      <c r="A4441" s="28"/>
      <c r="H4441" s="27"/>
    </row>
    <row r="4442" spans="1:8" x14ac:dyDescent="0.3">
      <c r="A4442" s="28"/>
      <c r="H4442" s="27"/>
    </row>
    <row r="4443" spans="1:8" x14ac:dyDescent="0.3">
      <c r="A4443" s="28"/>
      <c r="H4443" s="27"/>
    </row>
    <row r="4444" spans="1:8" x14ac:dyDescent="0.3">
      <c r="A4444" s="28"/>
      <c r="H4444" s="27"/>
    </row>
    <row r="4445" spans="1:8" x14ac:dyDescent="0.3">
      <c r="A4445" s="28"/>
      <c r="H4445" s="27"/>
    </row>
    <row r="4446" spans="1:8" x14ac:dyDescent="0.3">
      <c r="A4446" s="28"/>
      <c r="H4446" s="27"/>
    </row>
    <row r="4447" spans="1:8" x14ac:dyDescent="0.3">
      <c r="A4447" s="28"/>
      <c r="H4447" s="27"/>
    </row>
    <row r="4448" spans="1:8" x14ac:dyDescent="0.3">
      <c r="A4448" s="28"/>
      <c r="H4448" s="27"/>
    </row>
    <row r="4449" spans="1:8" x14ac:dyDescent="0.3">
      <c r="A4449" s="28"/>
      <c r="H4449" s="27"/>
    </row>
    <row r="4450" spans="1:8" x14ac:dyDescent="0.3">
      <c r="A4450" s="28"/>
      <c r="H4450" s="27"/>
    </row>
    <row r="4451" spans="1:8" x14ac:dyDescent="0.3">
      <c r="A4451" s="28"/>
      <c r="H4451" s="27"/>
    </row>
    <row r="4452" spans="1:8" x14ac:dyDescent="0.3">
      <c r="A4452" s="28"/>
      <c r="H4452" s="27"/>
    </row>
    <row r="4453" spans="1:8" x14ac:dyDescent="0.3">
      <c r="A4453" s="28"/>
      <c r="H4453" s="27"/>
    </row>
    <row r="4454" spans="1:8" x14ac:dyDescent="0.3">
      <c r="A4454" s="28"/>
      <c r="H4454" s="27"/>
    </row>
    <row r="4455" spans="1:8" x14ac:dyDescent="0.3">
      <c r="A4455" s="28"/>
      <c r="H4455" s="27"/>
    </row>
    <row r="4456" spans="1:8" x14ac:dyDescent="0.3">
      <c r="A4456" s="28"/>
      <c r="H4456" s="27"/>
    </row>
    <row r="4457" spans="1:8" x14ac:dyDescent="0.3">
      <c r="A4457" s="28"/>
      <c r="H4457" s="27"/>
    </row>
    <row r="4458" spans="1:8" x14ac:dyDescent="0.3">
      <c r="A4458" s="28"/>
      <c r="H4458" s="27"/>
    </row>
    <row r="4459" spans="1:8" x14ac:dyDescent="0.3">
      <c r="A4459" s="28"/>
      <c r="H4459" s="27"/>
    </row>
    <row r="4460" spans="1:8" x14ac:dyDescent="0.3">
      <c r="A4460" s="28"/>
      <c r="H4460" s="27"/>
    </row>
    <row r="4461" spans="1:8" x14ac:dyDescent="0.3">
      <c r="A4461" s="28"/>
      <c r="H4461" s="27"/>
    </row>
    <row r="4462" spans="1:8" x14ac:dyDescent="0.3">
      <c r="A4462" s="28"/>
      <c r="H4462" s="27"/>
    </row>
    <row r="4463" spans="1:8" x14ac:dyDescent="0.3">
      <c r="A4463" s="28"/>
      <c r="H4463" s="27"/>
    </row>
    <row r="4464" spans="1:8" x14ac:dyDescent="0.3">
      <c r="A4464" s="28"/>
      <c r="H4464" s="27"/>
    </row>
    <row r="4465" spans="1:8" x14ac:dyDescent="0.3">
      <c r="A4465" s="28"/>
      <c r="H4465" s="27"/>
    </row>
    <row r="4466" spans="1:8" x14ac:dyDescent="0.3">
      <c r="A4466" s="28"/>
      <c r="H4466" s="27"/>
    </row>
    <row r="4467" spans="1:8" x14ac:dyDescent="0.3">
      <c r="A4467" s="28"/>
      <c r="H4467" s="27"/>
    </row>
    <row r="4468" spans="1:8" x14ac:dyDescent="0.3">
      <c r="A4468" s="28"/>
      <c r="H4468" s="27"/>
    </row>
    <row r="4469" spans="1:8" x14ac:dyDescent="0.3">
      <c r="A4469" s="28"/>
      <c r="H4469" s="27"/>
    </row>
    <row r="4470" spans="1:8" x14ac:dyDescent="0.3">
      <c r="A4470" s="28"/>
      <c r="H4470" s="27"/>
    </row>
    <row r="4471" spans="1:8" x14ac:dyDescent="0.3">
      <c r="A4471" s="28"/>
      <c r="H4471" s="27"/>
    </row>
    <row r="4472" spans="1:8" x14ac:dyDescent="0.3">
      <c r="A4472" s="28"/>
      <c r="H4472" s="27"/>
    </row>
    <row r="4473" spans="1:8" x14ac:dyDescent="0.3">
      <c r="A4473" s="28"/>
      <c r="H4473" s="27"/>
    </row>
    <row r="4474" spans="1:8" x14ac:dyDescent="0.3">
      <c r="A4474" s="28"/>
      <c r="H4474" s="27"/>
    </row>
    <row r="4475" spans="1:8" x14ac:dyDescent="0.3">
      <c r="A4475" s="28"/>
      <c r="H4475" s="27"/>
    </row>
    <row r="4476" spans="1:8" x14ac:dyDescent="0.3">
      <c r="A4476" s="28"/>
      <c r="H4476" s="27"/>
    </row>
    <row r="4477" spans="1:8" x14ac:dyDescent="0.3">
      <c r="A4477" s="28"/>
      <c r="H4477" s="27"/>
    </row>
    <row r="4478" spans="1:8" x14ac:dyDescent="0.3">
      <c r="A4478" s="28"/>
      <c r="H4478" s="27"/>
    </row>
    <row r="4479" spans="1:8" x14ac:dyDescent="0.3">
      <c r="A4479" s="28"/>
      <c r="H4479" s="27"/>
    </row>
    <row r="4480" spans="1:8" x14ac:dyDescent="0.3">
      <c r="A4480" s="28"/>
      <c r="H4480" s="27"/>
    </row>
    <row r="4481" spans="1:8" x14ac:dyDescent="0.3">
      <c r="A4481" s="28"/>
      <c r="H4481" s="27"/>
    </row>
    <row r="4482" spans="1:8" x14ac:dyDescent="0.3">
      <c r="A4482" s="28"/>
      <c r="H4482" s="27"/>
    </row>
    <row r="4483" spans="1:8" x14ac:dyDescent="0.3">
      <c r="A4483" s="28"/>
      <c r="H4483" s="27"/>
    </row>
    <row r="4484" spans="1:8" x14ac:dyDescent="0.3">
      <c r="A4484" s="28"/>
      <c r="H4484" s="27"/>
    </row>
    <row r="4485" spans="1:8" x14ac:dyDescent="0.3">
      <c r="A4485" s="28"/>
      <c r="H4485" s="27"/>
    </row>
    <row r="4486" spans="1:8" x14ac:dyDescent="0.3">
      <c r="A4486" s="28"/>
      <c r="H4486" s="27"/>
    </row>
    <row r="4487" spans="1:8" x14ac:dyDescent="0.3">
      <c r="A4487" s="28"/>
      <c r="H4487" s="27"/>
    </row>
    <row r="4488" spans="1:8" x14ac:dyDescent="0.3">
      <c r="A4488" s="28"/>
      <c r="H4488" s="27"/>
    </row>
    <row r="4489" spans="1:8" x14ac:dyDescent="0.3">
      <c r="A4489" s="28"/>
      <c r="H4489" s="27"/>
    </row>
    <row r="4490" spans="1:8" x14ac:dyDescent="0.3">
      <c r="A4490" s="28"/>
      <c r="H4490" s="27"/>
    </row>
    <row r="4491" spans="1:8" x14ac:dyDescent="0.3">
      <c r="A4491" s="28"/>
      <c r="H4491" s="27"/>
    </row>
    <row r="4492" spans="1:8" x14ac:dyDescent="0.3">
      <c r="A4492" s="28"/>
      <c r="H4492" s="27"/>
    </row>
    <row r="4493" spans="1:8" x14ac:dyDescent="0.3">
      <c r="A4493" s="28"/>
      <c r="H4493" s="27"/>
    </row>
    <row r="4494" spans="1:8" x14ac:dyDescent="0.3">
      <c r="A4494" s="28"/>
      <c r="H4494" s="27"/>
    </row>
    <row r="4495" spans="1:8" x14ac:dyDescent="0.3">
      <c r="A4495" s="28"/>
      <c r="H4495" s="27"/>
    </row>
    <row r="4496" spans="1:8" x14ac:dyDescent="0.3">
      <c r="A4496" s="28"/>
      <c r="H4496" s="27"/>
    </row>
    <row r="4497" spans="1:8" x14ac:dyDescent="0.3">
      <c r="A4497" s="28"/>
      <c r="H4497" s="27"/>
    </row>
    <row r="4498" spans="1:8" x14ac:dyDescent="0.3">
      <c r="A4498" s="28"/>
      <c r="H4498" s="27"/>
    </row>
    <row r="4499" spans="1:8" x14ac:dyDescent="0.3">
      <c r="A4499" s="28"/>
      <c r="H4499" s="27"/>
    </row>
    <row r="4500" spans="1:8" x14ac:dyDescent="0.3">
      <c r="A4500" s="28"/>
      <c r="H4500" s="27"/>
    </row>
    <row r="4501" spans="1:8" x14ac:dyDescent="0.3">
      <c r="A4501" s="28"/>
      <c r="H4501" s="27"/>
    </row>
    <row r="4502" spans="1:8" x14ac:dyDescent="0.3">
      <c r="A4502" s="28"/>
      <c r="H4502" s="27"/>
    </row>
    <row r="4503" spans="1:8" x14ac:dyDescent="0.3">
      <c r="A4503" s="28"/>
      <c r="H4503" s="27"/>
    </row>
    <row r="4504" spans="1:8" x14ac:dyDescent="0.3">
      <c r="A4504" s="28"/>
      <c r="H4504" s="27"/>
    </row>
    <row r="4505" spans="1:8" x14ac:dyDescent="0.3">
      <c r="A4505" s="28"/>
      <c r="H4505" s="27"/>
    </row>
    <row r="4506" spans="1:8" x14ac:dyDescent="0.3">
      <c r="A4506" s="28"/>
      <c r="H4506" s="27"/>
    </row>
    <row r="4507" spans="1:8" x14ac:dyDescent="0.3">
      <c r="A4507" s="28"/>
      <c r="H4507" s="27"/>
    </row>
    <row r="4508" spans="1:8" x14ac:dyDescent="0.3">
      <c r="A4508" s="28"/>
      <c r="H4508" s="27"/>
    </row>
    <row r="4509" spans="1:8" x14ac:dyDescent="0.3">
      <c r="A4509" s="28"/>
      <c r="H4509" s="27"/>
    </row>
    <row r="4510" spans="1:8" x14ac:dyDescent="0.3">
      <c r="A4510" s="28"/>
      <c r="H4510" s="27"/>
    </row>
    <row r="4511" spans="1:8" x14ac:dyDescent="0.3">
      <c r="A4511" s="28"/>
      <c r="H4511" s="27"/>
    </row>
    <row r="4512" spans="1:8" x14ac:dyDescent="0.3">
      <c r="A4512" s="28"/>
      <c r="H4512" s="27"/>
    </row>
    <row r="4513" spans="1:8" x14ac:dyDescent="0.3">
      <c r="A4513" s="28"/>
      <c r="H4513" s="27"/>
    </row>
    <row r="4514" spans="1:8" x14ac:dyDescent="0.3">
      <c r="A4514" s="28"/>
      <c r="H4514" s="27"/>
    </row>
    <row r="4515" spans="1:8" x14ac:dyDescent="0.3">
      <c r="A4515" s="28"/>
      <c r="H4515" s="27"/>
    </row>
    <row r="4516" spans="1:8" x14ac:dyDescent="0.3">
      <c r="A4516" s="28"/>
      <c r="H4516" s="27"/>
    </row>
    <row r="4517" spans="1:8" x14ac:dyDescent="0.3">
      <c r="A4517" s="28"/>
      <c r="H4517" s="27"/>
    </row>
    <row r="4518" spans="1:8" x14ac:dyDescent="0.3">
      <c r="A4518" s="28"/>
      <c r="H4518" s="27"/>
    </row>
    <row r="4519" spans="1:8" x14ac:dyDescent="0.3">
      <c r="A4519" s="28"/>
      <c r="H4519" s="27"/>
    </row>
    <row r="4520" spans="1:8" x14ac:dyDescent="0.3">
      <c r="A4520" s="28"/>
      <c r="H4520" s="27"/>
    </row>
    <row r="4521" spans="1:8" x14ac:dyDescent="0.3">
      <c r="A4521" s="28"/>
      <c r="H4521" s="27"/>
    </row>
    <row r="4522" spans="1:8" x14ac:dyDescent="0.3">
      <c r="A4522" s="28"/>
      <c r="H4522" s="27"/>
    </row>
    <row r="4523" spans="1:8" x14ac:dyDescent="0.3">
      <c r="A4523" s="28"/>
      <c r="H4523" s="27"/>
    </row>
    <row r="4524" spans="1:8" x14ac:dyDescent="0.3">
      <c r="A4524" s="28"/>
      <c r="H4524" s="27"/>
    </row>
    <row r="4525" spans="1:8" x14ac:dyDescent="0.3">
      <c r="A4525" s="28"/>
      <c r="H4525" s="27"/>
    </row>
    <row r="4526" spans="1:8" x14ac:dyDescent="0.3">
      <c r="A4526" s="28"/>
      <c r="H4526" s="27"/>
    </row>
    <row r="4527" spans="1:8" x14ac:dyDescent="0.3">
      <c r="A4527" s="28"/>
      <c r="H4527" s="27"/>
    </row>
    <row r="4528" spans="1:8" x14ac:dyDescent="0.3">
      <c r="A4528" s="28"/>
      <c r="H4528" s="27"/>
    </row>
    <row r="4529" spans="1:8" x14ac:dyDescent="0.3">
      <c r="A4529" s="28"/>
      <c r="H4529" s="27"/>
    </row>
    <row r="4530" spans="1:8" x14ac:dyDescent="0.3">
      <c r="A4530" s="28"/>
      <c r="H4530" s="27"/>
    </row>
    <row r="4531" spans="1:8" x14ac:dyDescent="0.3">
      <c r="A4531" s="28"/>
      <c r="H4531" s="27"/>
    </row>
    <row r="4532" spans="1:8" x14ac:dyDescent="0.3">
      <c r="A4532" s="28"/>
      <c r="H4532" s="27"/>
    </row>
    <row r="4533" spans="1:8" x14ac:dyDescent="0.3">
      <c r="A4533" s="28"/>
      <c r="H4533" s="27"/>
    </row>
    <row r="4534" spans="1:8" x14ac:dyDescent="0.3">
      <c r="A4534" s="28"/>
      <c r="H4534" s="27"/>
    </row>
    <row r="4535" spans="1:8" x14ac:dyDescent="0.3">
      <c r="A4535" s="28"/>
      <c r="H4535" s="27"/>
    </row>
    <row r="4536" spans="1:8" x14ac:dyDescent="0.3">
      <c r="A4536" s="28"/>
      <c r="H4536" s="27"/>
    </row>
    <row r="4537" spans="1:8" x14ac:dyDescent="0.3">
      <c r="A4537" s="28"/>
      <c r="H4537" s="27"/>
    </row>
    <row r="4538" spans="1:8" x14ac:dyDescent="0.3">
      <c r="A4538" s="28"/>
      <c r="H4538" s="27"/>
    </row>
    <row r="4539" spans="1:8" x14ac:dyDescent="0.3">
      <c r="A4539" s="28"/>
      <c r="H4539" s="27"/>
    </row>
    <row r="4540" spans="1:8" x14ac:dyDescent="0.3">
      <c r="A4540" s="28"/>
      <c r="H4540" s="27"/>
    </row>
    <row r="4541" spans="1:8" x14ac:dyDescent="0.3">
      <c r="A4541" s="28"/>
      <c r="H4541" s="27"/>
    </row>
    <row r="4542" spans="1:8" x14ac:dyDescent="0.3">
      <c r="A4542" s="28"/>
      <c r="H4542" s="27"/>
    </row>
    <row r="4543" spans="1:8" x14ac:dyDescent="0.3">
      <c r="A4543" s="28"/>
      <c r="H4543" s="27"/>
    </row>
    <row r="4544" spans="1:8" x14ac:dyDescent="0.3">
      <c r="A4544" s="28"/>
      <c r="H4544" s="27"/>
    </row>
    <row r="4545" spans="1:8" x14ac:dyDescent="0.3">
      <c r="A4545" s="28"/>
      <c r="H4545" s="27"/>
    </row>
    <row r="4546" spans="1:8" x14ac:dyDescent="0.3">
      <c r="A4546" s="28"/>
      <c r="H4546" s="27"/>
    </row>
    <row r="4547" spans="1:8" x14ac:dyDescent="0.3">
      <c r="A4547" s="28"/>
      <c r="H4547" s="27"/>
    </row>
    <row r="4548" spans="1:8" x14ac:dyDescent="0.3">
      <c r="A4548" s="28"/>
      <c r="H4548" s="27"/>
    </row>
    <row r="4549" spans="1:8" x14ac:dyDescent="0.3">
      <c r="A4549" s="28"/>
      <c r="H4549" s="27"/>
    </row>
    <row r="4550" spans="1:8" x14ac:dyDescent="0.3">
      <c r="A4550" s="28"/>
      <c r="H4550" s="27"/>
    </row>
    <row r="4551" spans="1:8" x14ac:dyDescent="0.3">
      <c r="A4551" s="28"/>
      <c r="H4551" s="27"/>
    </row>
    <row r="4552" spans="1:8" x14ac:dyDescent="0.3">
      <c r="A4552" s="28"/>
      <c r="H4552" s="27"/>
    </row>
    <row r="4553" spans="1:8" x14ac:dyDescent="0.3">
      <c r="A4553" s="28"/>
      <c r="H4553" s="27"/>
    </row>
    <row r="4554" spans="1:8" x14ac:dyDescent="0.3">
      <c r="A4554" s="28"/>
      <c r="H4554" s="27"/>
    </row>
    <row r="4555" spans="1:8" x14ac:dyDescent="0.3">
      <c r="A4555" s="28"/>
      <c r="H4555" s="27"/>
    </row>
    <row r="4556" spans="1:8" x14ac:dyDescent="0.3">
      <c r="A4556" s="28"/>
      <c r="H4556" s="27"/>
    </row>
    <row r="4557" spans="1:8" x14ac:dyDescent="0.3">
      <c r="A4557" s="28"/>
      <c r="H4557" s="27"/>
    </row>
    <row r="4558" spans="1:8" x14ac:dyDescent="0.3">
      <c r="A4558" s="28"/>
      <c r="H4558" s="27"/>
    </row>
    <row r="4559" spans="1:8" x14ac:dyDescent="0.3">
      <c r="A4559" s="28"/>
      <c r="H4559" s="27"/>
    </row>
    <row r="4560" spans="1:8" x14ac:dyDescent="0.3">
      <c r="A4560" s="28"/>
      <c r="H4560" s="27"/>
    </row>
    <row r="4561" spans="1:8" x14ac:dyDescent="0.3">
      <c r="A4561" s="28"/>
      <c r="H4561" s="27"/>
    </row>
    <row r="4562" spans="1:8" x14ac:dyDescent="0.3">
      <c r="A4562" s="28"/>
      <c r="H4562" s="27"/>
    </row>
    <row r="4563" spans="1:8" x14ac:dyDescent="0.3">
      <c r="A4563" s="28"/>
      <c r="H4563" s="27"/>
    </row>
    <row r="4564" spans="1:8" x14ac:dyDescent="0.3">
      <c r="A4564" s="28"/>
      <c r="H4564" s="27"/>
    </row>
    <row r="4565" spans="1:8" x14ac:dyDescent="0.3">
      <c r="A4565" s="28"/>
      <c r="H4565" s="27"/>
    </row>
    <row r="4566" spans="1:8" x14ac:dyDescent="0.3">
      <c r="A4566" s="28"/>
      <c r="H4566" s="27"/>
    </row>
    <row r="4567" spans="1:8" x14ac:dyDescent="0.3">
      <c r="A4567" s="28"/>
      <c r="H4567" s="27"/>
    </row>
    <row r="4568" spans="1:8" x14ac:dyDescent="0.3">
      <c r="A4568" s="28"/>
      <c r="H4568" s="27"/>
    </row>
    <row r="4569" spans="1:8" x14ac:dyDescent="0.3">
      <c r="A4569" s="28"/>
      <c r="H4569" s="27"/>
    </row>
    <row r="4570" spans="1:8" x14ac:dyDescent="0.3">
      <c r="A4570" s="28"/>
      <c r="H4570" s="27"/>
    </row>
    <row r="4571" spans="1:8" x14ac:dyDescent="0.3">
      <c r="A4571" s="28"/>
      <c r="H4571" s="27"/>
    </row>
    <row r="4572" spans="1:8" x14ac:dyDescent="0.3">
      <c r="A4572" s="28"/>
      <c r="H4572" s="27"/>
    </row>
    <row r="4573" spans="1:8" x14ac:dyDescent="0.3">
      <c r="A4573" s="28"/>
      <c r="H4573" s="27"/>
    </row>
    <row r="4574" spans="1:8" x14ac:dyDescent="0.3">
      <c r="A4574" s="28"/>
      <c r="H4574" s="27"/>
    </row>
    <row r="4575" spans="1:8" x14ac:dyDescent="0.3">
      <c r="A4575" s="28"/>
      <c r="H4575" s="27"/>
    </row>
    <row r="4576" spans="1:8" x14ac:dyDescent="0.3">
      <c r="A4576" s="28"/>
      <c r="H4576" s="27"/>
    </row>
    <row r="4577" spans="1:8" x14ac:dyDescent="0.3">
      <c r="A4577" s="28"/>
      <c r="H4577" s="27"/>
    </row>
    <row r="4578" spans="1:8" x14ac:dyDescent="0.3">
      <c r="A4578" s="28"/>
      <c r="H4578" s="27"/>
    </row>
    <row r="4579" spans="1:8" x14ac:dyDescent="0.3">
      <c r="A4579" s="28"/>
      <c r="H4579" s="27"/>
    </row>
    <row r="4580" spans="1:8" x14ac:dyDescent="0.3">
      <c r="A4580" s="28"/>
      <c r="H4580" s="27"/>
    </row>
    <row r="4581" spans="1:8" x14ac:dyDescent="0.3">
      <c r="A4581" s="28"/>
      <c r="H4581" s="27"/>
    </row>
    <row r="4582" spans="1:8" x14ac:dyDescent="0.3">
      <c r="A4582" s="28"/>
      <c r="H4582" s="27"/>
    </row>
    <row r="4583" spans="1:8" x14ac:dyDescent="0.3">
      <c r="A4583" s="28"/>
      <c r="H4583" s="27"/>
    </row>
    <row r="4584" spans="1:8" x14ac:dyDescent="0.3">
      <c r="A4584" s="28"/>
      <c r="H4584" s="27"/>
    </row>
    <row r="4585" spans="1:8" x14ac:dyDescent="0.3">
      <c r="A4585" s="28"/>
      <c r="H4585" s="27"/>
    </row>
    <row r="4586" spans="1:8" x14ac:dyDescent="0.3">
      <c r="A4586" s="28"/>
      <c r="H4586" s="27"/>
    </row>
    <row r="4587" spans="1:8" x14ac:dyDescent="0.3">
      <c r="A4587" s="28"/>
      <c r="H4587" s="27"/>
    </row>
    <row r="4588" spans="1:8" x14ac:dyDescent="0.3">
      <c r="A4588" s="28"/>
      <c r="H4588" s="27"/>
    </row>
    <row r="4589" spans="1:8" x14ac:dyDescent="0.3">
      <c r="A4589" s="28"/>
      <c r="H4589" s="27"/>
    </row>
    <row r="4590" spans="1:8" x14ac:dyDescent="0.3">
      <c r="A4590" s="28"/>
      <c r="H4590" s="27"/>
    </row>
    <row r="4591" spans="1:8" x14ac:dyDescent="0.3">
      <c r="A4591" s="28"/>
      <c r="H4591" s="27"/>
    </row>
    <row r="4592" spans="1:8" x14ac:dyDescent="0.3">
      <c r="A4592" s="28"/>
      <c r="H4592" s="27"/>
    </row>
    <row r="4593" spans="1:8" x14ac:dyDescent="0.3">
      <c r="A4593" s="28"/>
      <c r="H4593" s="27"/>
    </row>
    <row r="4594" spans="1:8" x14ac:dyDescent="0.3">
      <c r="A4594" s="28"/>
      <c r="H4594" s="27"/>
    </row>
    <row r="4595" spans="1:8" x14ac:dyDescent="0.3">
      <c r="A4595" s="28"/>
      <c r="H4595" s="27"/>
    </row>
    <row r="4596" spans="1:8" x14ac:dyDescent="0.3">
      <c r="A4596" s="28"/>
      <c r="H4596" s="27"/>
    </row>
    <row r="4597" spans="1:8" x14ac:dyDescent="0.3">
      <c r="A4597" s="28"/>
      <c r="H4597" s="27"/>
    </row>
    <row r="4598" spans="1:8" x14ac:dyDescent="0.3">
      <c r="A4598" s="28"/>
      <c r="H4598" s="27"/>
    </row>
    <row r="4599" spans="1:8" x14ac:dyDescent="0.3">
      <c r="A4599" s="28"/>
      <c r="H4599" s="27"/>
    </row>
    <row r="4600" spans="1:8" x14ac:dyDescent="0.3">
      <c r="A4600" s="28"/>
      <c r="H4600" s="27"/>
    </row>
    <row r="4601" spans="1:8" x14ac:dyDescent="0.3">
      <c r="A4601" s="28"/>
      <c r="H4601" s="27"/>
    </row>
    <row r="4602" spans="1:8" x14ac:dyDescent="0.3">
      <c r="A4602" s="28"/>
      <c r="H4602" s="27"/>
    </row>
    <row r="4603" spans="1:8" x14ac:dyDescent="0.3">
      <c r="A4603" s="28"/>
      <c r="H4603" s="27"/>
    </row>
    <row r="4604" spans="1:8" x14ac:dyDescent="0.3">
      <c r="A4604" s="28"/>
      <c r="H4604" s="27"/>
    </row>
    <row r="4605" spans="1:8" x14ac:dyDescent="0.3">
      <c r="A4605" s="28"/>
      <c r="H4605" s="27"/>
    </row>
    <row r="4606" spans="1:8" x14ac:dyDescent="0.3">
      <c r="A4606" s="28"/>
      <c r="H4606" s="27"/>
    </row>
    <row r="4607" spans="1:8" x14ac:dyDescent="0.3">
      <c r="A4607" s="28"/>
      <c r="H4607" s="27"/>
    </row>
    <row r="4608" spans="1:8" x14ac:dyDescent="0.3">
      <c r="A4608" s="28"/>
      <c r="H4608" s="27"/>
    </row>
    <row r="4609" spans="1:8" x14ac:dyDescent="0.3">
      <c r="A4609" s="28"/>
      <c r="H4609" s="27"/>
    </row>
    <row r="4610" spans="1:8" x14ac:dyDescent="0.3">
      <c r="A4610" s="28"/>
      <c r="H4610" s="27"/>
    </row>
    <row r="4611" spans="1:8" x14ac:dyDescent="0.3">
      <c r="A4611" s="28"/>
      <c r="H4611" s="27"/>
    </row>
    <row r="4612" spans="1:8" x14ac:dyDescent="0.3">
      <c r="A4612" s="28"/>
      <c r="H4612" s="27"/>
    </row>
    <row r="4613" spans="1:8" x14ac:dyDescent="0.3">
      <c r="A4613" s="28"/>
      <c r="H4613" s="27"/>
    </row>
    <row r="4614" spans="1:8" x14ac:dyDescent="0.3">
      <c r="A4614" s="28"/>
      <c r="H4614" s="27"/>
    </row>
    <row r="4615" spans="1:8" x14ac:dyDescent="0.3">
      <c r="A4615" s="28"/>
      <c r="H4615" s="27"/>
    </row>
    <row r="4616" spans="1:8" x14ac:dyDescent="0.3">
      <c r="A4616" s="28"/>
      <c r="H4616" s="27"/>
    </row>
    <row r="4617" spans="1:8" x14ac:dyDescent="0.3">
      <c r="A4617" s="28"/>
      <c r="H4617" s="27"/>
    </row>
    <row r="4618" spans="1:8" x14ac:dyDescent="0.3">
      <c r="A4618" s="28"/>
      <c r="H4618" s="27"/>
    </row>
    <row r="4619" spans="1:8" x14ac:dyDescent="0.3">
      <c r="A4619" s="28"/>
      <c r="H4619" s="27"/>
    </row>
    <row r="4620" spans="1:8" x14ac:dyDescent="0.3">
      <c r="A4620" s="28"/>
      <c r="H4620" s="27"/>
    </row>
    <row r="4621" spans="1:8" x14ac:dyDescent="0.3">
      <c r="A4621" s="28"/>
      <c r="H4621" s="27"/>
    </row>
    <row r="4622" spans="1:8" x14ac:dyDescent="0.3">
      <c r="A4622" s="28"/>
      <c r="H4622" s="27"/>
    </row>
    <row r="4623" spans="1:8" x14ac:dyDescent="0.3">
      <c r="A4623" s="28"/>
      <c r="H4623" s="27"/>
    </row>
    <row r="4624" spans="1:8" x14ac:dyDescent="0.3">
      <c r="A4624" s="28"/>
      <c r="H4624" s="27"/>
    </row>
    <row r="4625" spans="1:8" x14ac:dyDescent="0.3">
      <c r="A4625" s="28"/>
      <c r="H4625" s="27"/>
    </row>
    <row r="4626" spans="1:8" x14ac:dyDescent="0.3">
      <c r="A4626" s="28"/>
      <c r="H4626" s="27"/>
    </row>
    <row r="4627" spans="1:8" x14ac:dyDescent="0.3">
      <c r="A4627" s="28"/>
      <c r="H4627" s="27"/>
    </row>
    <row r="4628" spans="1:8" x14ac:dyDescent="0.3">
      <c r="A4628" s="28"/>
      <c r="H4628" s="27"/>
    </row>
    <row r="4629" spans="1:8" x14ac:dyDescent="0.3">
      <c r="A4629" s="28"/>
      <c r="H4629" s="27"/>
    </row>
    <row r="4630" spans="1:8" x14ac:dyDescent="0.3">
      <c r="A4630" s="28"/>
      <c r="H4630" s="27"/>
    </row>
    <row r="4631" spans="1:8" x14ac:dyDescent="0.3">
      <c r="A4631" s="28"/>
      <c r="H4631" s="27"/>
    </row>
    <row r="4632" spans="1:8" x14ac:dyDescent="0.3">
      <c r="A4632" s="28"/>
      <c r="H4632" s="27"/>
    </row>
    <row r="4633" spans="1:8" x14ac:dyDescent="0.3">
      <c r="A4633" s="28"/>
      <c r="H4633" s="27"/>
    </row>
    <row r="4634" spans="1:8" x14ac:dyDescent="0.3">
      <c r="A4634" s="28"/>
      <c r="H4634" s="27"/>
    </row>
    <row r="4635" spans="1:8" x14ac:dyDescent="0.3">
      <c r="A4635" s="28"/>
      <c r="H4635" s="27"/>
    </row>
    <row r="4636" spans="1:8" x14ac:dyDescent="0.3">
      <c r="A4636" s="28"/>
      <c r="H4636" s="27"/>
    </row>
    <row r="4637" spans="1:8" x14ac:dyDescent="0.3">
      <c r="A4637" s="28"/>
      <c r="H4637" s="27"/>
    </row>
    <row r="4638" spans="1:8" x14ac:dyDescent="0.3">
      <c r="A4638" s="28"/>
      <c r="H4638" s="27"/>
    </row>
    <row r="4639" spans="1:8" x14ac:dyDescent="0.3">
      <c r="A4639" s="28"/>
      <c r="H4639" s="27"/>
    </row>
    <row r="4640" spans="1:8" x14ac:dyDescent="0.3">
      <c r="A4640" s="28"/>
      <c r="H4640" s="27"/>
    </row>
    <row r="4641" spans="1:8" x14ac:dyDescent="0.3">
      <c r="A4641" s="28"/>
      <c r="H4641" s="27"/>
    </row>
    <row r="4642" spans="1:8" x14ac:dyDescent="0.3">
      <c r="A4642" s="28"/>
      <c r="H4642" s="27"/>
    </row>
    <row r="4643" spans="1:8" x14ac:dyDescent="0.3">
      <c r="A4643" s="28"/>
      <c r="H4643" s="27"/>
    </row>
    <row r="4644" spans="1:8" x14ac:dyDescent="0.3">
      <c r="A4644" s="28"/>
      <c r="H4644" s="27"/>
    </row>
    <row r="4645" spans="1:8" x14ac:dyDescent="0.3">
      <c r="A4645" s="28"/>
      <c r="H4645" s="27"/>
    </row>
    <row r="4646" spans="1:8" x14ac:dyDescent="0.3">
      <c r="A4646" s="28"/>
      <c r="H4646" s="27"/>
    </row>
    <row r="4647" spans="1:8" x14ac:dyDescent="0.3">
      <c r="A4647" s="28"/>
      <c r="H4647" s="27"/>
    </row>
    <row r="4648" spans="1:8" x14ac:dyDescent="0.3">
      <c r="A4648" s="28"/>
      <c r="H4648" s="27"/>
    </row>
    <row r="4649" spans="1:8" x14ac:dyDescent="0.3">
      <c r="A4649" s="28"/>
      <c r="H4649" s="27"/>
    </row>
    <row r="4650" spans="1:8" x14ac:dyDescent="0.3">
      <c r="A4650" s="28"/>
      <c r="H4650" s="27"/>
    </row>
    <row r="4651" spans="1:8" x14ac:dyDescent="0.3">
      <c r="A4651" s="28"/>
      <c r="H4651" s="27"/>
    </row>
    <row r="4652" spans="1:8" x14ac:dyDescent="0.3">
      <c r="A4652" s="28"/>
      <c r="H4652" s="27"/>
    </row>
    <row r="4653" spans="1:8" x14ac:dyDescent="0.3">
      <c r="A4653" s="28"/>
      <c r="H4653" s="27"/>
    </row>
    <row r="4654" spans="1:8" x14ac:dyDescent="0.3">
      <c r="A4654" s="28"/>
      <c r="H4654" s="27"/>
    </row>
    <row r="4655" spans="1:8" x14ac:dyDescent="0.3">
      <c r="A4655" s="28"/>
      <c r="H4655" s="27"/>
    </row>
    <row r="4656" spans="1:8" x14ac:dyDescent="0.3">
      <c r="A4656" s="28"/>
      <c r="H4656" s="27"/>
    </row>
    <row r="4657" spans="1:8" x14ac:dyDescent="0.3">
      <c r="A4657" s="28"/>
      <c r="H4657" s="27"/>
    </row>
    <row r="4658" spans="1:8" x14ac:dyDescent="0.3">
      <c r="A4658" s="28"/>
      <c r="H4658" s="27"/>
    </row>
    <row r="4659" spans="1:8" x14ac:dyDescent="0.3">
      <c r="A4659" s="28"/>
      <c r="H4659" s="27"/>
    </row>
    <row r="4660" spans="1:8" x14ac:dyDescent="0.3">
      <c r="A4660" s="28"/>
      <c r="H4660" s="27"/>
    </row>
    <row r="4661" spans="1:8" x14ac:dyDescent="0.3">
      <c r="A4661" s="28"/>
      <c r="H4661" s="27"/>
    </row>
    <row r="4662" spans="1:8" x14ac:dyDescent="0.3">
      <c r="A4662" s="28"/>
      <c r="H4662" s="27"/>
    </row>
    <row r="4663" spans="1:8" x14ac:dyDescent="0.3">
      <c r="A4663" s="28"/>
      <c r="H4663" s="27"/>
    </row>
    <row r="4664" spans="1:8" x14ac:dyDescent="0.3">
      <c r="A4664" s="28"/>
      <c r="H4664" s="27"/>
    </row>
    <row r="4665" spans="1:8" x14ac:dyDescent="0.3">
      <c r="A4665" s="28"/>
      <c r="H4665" s="27"/>
    </row>
    <row r="4666" spans="1:8" x14ac:dyDescent="0.3">
      <c r="A4666" s="28"/>
      <c r="H4666" s="27"/>
    </row>
    <row r="4667" spans="1:8" x14ac:dyDescent="0.3">
      <c r="A4667" s="28"/>
      <c r="H4667" s="27"/>
    </row>
    <row r="4668" spans="1:8" x14ac:dyDescent="0.3">
      <c r="A4668" s="28"/>
      <c r="H4668" s="27"/>
    </row>
    <row r="4669" spans="1:8" x14ac:dyDescent="0.3">
      <c r="A4669" s="28"/>
      <c r="H4669" s="27"/>
    </row>
    <row r="4670" spans="1:8" x14ac:dyDescent="0.3">
      <c r="A4670" s="28"/>
      <c r="H4670" s="27"/>
    </row>
    <row r="4671" spans="1:8" x14ac:dyDescent="0.3">
      <c r="A4671" s="28"/>
      <c r="H4671" s="27"/>
    </row>
    <row r="4672" spans="1:8" x14ac:dyDescent="0.3">
      <c r="A4672" s="28"/>
      <c r="H4672" s="27"/>
    </row>
    <row r="4673" spans="1:8" x14ac:dyDescent="0.3">
      <c r="A4673" s="28"/>
      <c r="H4673" s="27"/>
    </row>
    <row r="4674" spans="1:8" x14ac:dyDescent="0.3">
      <c r="A4674" s="28"/>
      <c r="H4674" s="27"/>
    </row>
    <row r="4675" spans="1:8" x14ac:dyDescent="0.3">
      <c r="A4675" s="28"/>
      <c r="H4675" s="27"/>
    </row>
    <row r="4676" spans="1:8" x14ac:dyDescent="0.3">
      <c r="A4676" s="28"/>
      <c r="H4676" s="27"/>
    </row>
    <row r="4677" spans="1:8" x14ac:dyDescent="0.3">
      <c r="A4677" s="28"/>
      <c r="H4677" s="27"/>
    </row>
    <row r="4678" spans="1:8" x14ac:dyDescent="0.3">
      <c r="A4678" s="28"/>
      <c r="H4678" s="27"/>
    </row>
    <row r="4679" spans="1:8" x14ac:dyDescent="0.3">
      <c r="A4679" s="28"/>
      <c r="H4679" s="27"/>
    </row>
    <row r="4680" spans="1:8" x14ac:dyDescent="0.3">
      <c r="A4680" s="28"/>
      <c r="H4680" s="27"/>
    </row>
    <row r="4681" spans="1:8" x14ac:dyDescent="0.3">
      <c r="A4681" s="28"/>
      <c r="H4681" s="27"/>
    </row>
    <row r="4682" spans="1:8" x14ac:dyDescent="0.3">
      <c r="A4682" s="28"/>
      <c r="H4682" s="27"/>
    </row>
    <row r="4683" spans="1:8" x14ac:dyDescent="0.3">
      <c r="A4683" s="28"/>
      <c r="H4683" s="27"/>
    </row>
    <row r="4684" spans="1:8" x14ac:dyDescent="0.3">
      <c r="A4684" s="28"/>
      <c r="H4684" s="27"/>
    </row>
    <row r="4685" spans="1:8" x14ac:dyDescent="0.3">
      <c r="A4685" s="28"/>
      <c r="H4685" s="27"/>
    </row>
    <row r="4686" spans="1:8" x14ac:dyDescent="0.3">
      <c r="A4686" s="28"/>
      <c r="H4686" s="27"/>
    </row>
    <row r="4687" spans="1:8" x14ac:dyDescent="0.3">
      <c r="A4687" s="28"/>
      <c r="H4687" s="27"/>
    </row>
    <row r="4688" spans="1:8" x14ac:dyDescent="0.3">
      <c r="A4688" s="28"/>
      <c r="H4688" s="27"/>
    </row>
    <row r="4689" spans="1:8" x14ac:dyDescent="0.3">
      <c r="A4689" s="28"/>
      <c r="H4689" s="27"/>
    </row>
    <row r="4690" spans="1:8" x14ac:dyDescent="0.3">
      <c r="A4690" s="28"/>
      <c r="H4690" s="27"/>
    </row>
    <row r="4691" spans="1:8" x14ac:dyDescent="0.3">
      <c r="A4691" s="28"/>
      <c r="H4691" s="27"/>
    </row>
    <row r="4692" spans="1:8" x14ac:dyDescent="0.3">
      <c r="A4692" s="28"/>
      <c r="H4692" s="27"/>
    </row>
    <row r="4693" spans="1:8" x14ac:dyDescent="0.3">
      <c r="A4693" s="28"/>
      <c r="H4693" s="27"/>
    </row>
    <row r="4694" spans="1:8" x14ac:dyDescent="0.3">
      <c r="A4694" s="28"/>
      <c r="H4694" s="27"/>
    </row>
    <row r="4695" spans="1:8" x14ac:dyDescent="0.3">
      <c r="A4695" s="28"/>
      <c r="H4695" s="27"/>
    </row>
    <row r="4696" spans="1:8" x14ac:dyDescent="0.3">
      <c r="A4696" s="28"/>
      <c r="H4696" s="27"/>
    </row>
    <row r="4697" spans="1:8" x14ac:dyDescent="0.3">
      <c r="A4697" s="28"/>
      <c r="H4697" s="27"/>
    </row>
    <row r="4698" spans="1:8" x14ac:dyDescent="0.3">
      <c r="A4698" s="28"/>
      <c r="H4698" s="27"/>
    </row>
    <row r="4699" spans="1:8" x14ac:dyDescent="0.3">
      <c r="A4699" s="28"/>
      <c r="H4699" s="27"/>
    </row>
    <row r="4700" spans="1:8" x14ac:dyDescent="0.3">
      <c r="A4700" s="28"/>
      <c r="H4700" s="27"/>
    </row>
    <row r="4701" spans="1:8" x14ac:dyDescent="0.3">
      <c r="A4701" s="28"/>
      <c r="H4701" s="27"/>
    </row>
    <row r="4702" spans="1:8" x14ac:dyDescent="0.3">
      <c r="A4702" s="28"/>
      <c r="H4702" s="27"/>
    </row>
    <row r="4703" spans="1:8" x14ac:dyDescent="0.3">
      <c r="A4703" s="28"/>
      <c r="H4703" s="27"/>
    </row>
    <row r="4704" spans="1:8" x14ac:dyDescent="0.3">
      <c r="A4704" s="28"/>
      <c r="H4704" s="27"/>
    </row>
    <row r="4705" spans="1:8" x14ac:dyDescent="0.3">
      <c r="A4705" s="28"/>
      <c r="H4705" s="27"/>
    </row>
    <row r="4706" spans="1:8" x14ac:dyDescent="0.3">
      <c r="A4706" s="28"/>
      <c r="H4706" s="27"/>
    </row>
    <row r="4707" spans="1:8" x14ac:dyDescent="0.3">
      <c r="A4707" s="28"/>
      <c r="H4707" s="27"/>
    </row>
    <row r="4708" spans="1:8" x14ac:dyDescent="0.3">
      <c r="A4708" s="28"/>
      <c r="H4708" s="27"/>
    </row>
    <row r="4709" spans="1:8" x14ac:dyDescent="0.3">
      <c r="A4709" s="28"/>
      <c r="H4709" s="27"/>
    </row>
    <row r="4710" spans="1:8" x14ac:dyDescent="0.3">
      <c r="A4710" s="28"/>
      <c r="H4710" s="27"/>
    </row>
    <row r="4711" spans="1:8" x14ac:dyDescent="0.3">
      <c r="A4711" s="28"/>
      <c r="H4711" s="27"/>
    </row>
    <row r="4712" spans="1:8" x14ac:dyDescent="0.3">
      <c r="A4712" s="28"/>
      <c r="H4712" s="27"/>
    </row>
    <row r="4713" spans="1:8" x14ac:dyDescent="0.3">
      <c r="A4713" s="28"/>
      <c r="H4713" s="27"/>
    </row>
    <row r="4714" spans="1:8" x14ac:dyDescent="0.3">
      <c r="A4714" s="28"/>
      <c r="H4714" s="27"/>
    </row>
    <row r="4715" spans="1:8" x14ac:dyDescent="0.3">
      <c r="A4715" s="28"/>
      <c r="H4715" s="27"/>
    </row>
    <row r="4716" spans="1:8" x14ac:dyDescent="0.3">
      <c r="A4716" s="28"/>
      <c r="H4716" s="27"/>
    </row>
    <row r="4717" spans="1:8" x14ac:dyDescent="0.3">
      <c r="A4717" s="28"/>
      <c r="H4717" s="27"/>
    </row>
    <row r="4718" spans="1:8" x14ac:dyDescent="0.3">
      <c r="A4718" s="28"/>
      <c r="H4718" s="27"/>
    </row>
    <row r="4719" spans="1:8" x14ac:dyDescent="0.3">
      <c r="A4719" s="28"/>
      <c r="H4719" s="27"/>
    </row>
    <row r="4720" spans="1:8" x14ac:dyDescent="0.3">
      <c r="A4720" s="28"/>
      <c r="H4720" s="27"/>
    </row>
    <row r="4721" spans="1:8" x14ac:dyDescent="0.3">
      <c r="A4721" s="28"/>
      <c r="H4721" s="27"/>
    </row>
    <row r="4722" spans="1:8" x14ac:dyDescent="0.3">
      <c r="A4722" s="28"/>
      <c r="H4722" s="27"/>
    </row>
    <row r="4723" spans="1:8" x14ac:dyDescent="0.3">
      <c r="A4723" s="28"/>
      <c r="H4723" s="27"/>
    </row>
    <row r="4724" spans="1:8" x14ac:dyDescent="0.3">
      <c r="A4724" s="28"/>
      <c r="H4724" s="27"/>
    </row>
    <row r="4725" spans="1:8" x14ac:dyDescent="0.3">
      <c r="A4725" s="28"/>
      <c r="H4725" s="27"/>
    </row>
    <row r="4726" spans="1:8" x14ac:dyDescent="0.3">
      <c r="A4726" s="28"/>
      <c r="H4726" s="27"/>
    </row>
    <row r="4727" spans="1:8" x14ac:dyDescent="0.3">
      <c r="A4727" s="28"/>
      <c r="H4727" s="27"/>
    </row>
    <row r="4728" spans="1:8" x14ac:dyDescent="0.3">
      <c r="A4728" s="28"/>
      <c r="H4728" s="27"/>
    </row>
    <row r="4729" spans="1:8" x14ac:dyDescent="0.3">
      <c r="A4729" s="28"/>
      <c r="H4729" s="27"/>
    </row>
    <row r="4730" spans="1:8" x14ac:dyDescent="0.3">
      <c r="A4730" s="28"/>
      <c r="H4730" s="27"/>
    </row>
    <row r="4731" spans="1:8" x14ac:dyDescent="0.3">
      <c r="A4731" s="28"/>
      <c r="H4731" s="27"/>
    </row>
    <row r="4732" spans="1:8" x14ac:dyDescent="0.3">
      <c r="A4732" s="28"/>
      <c r="H4732" s="27"/>
    </row>
    <row r="4733" spans="1:8" x14ac:dyDescent="0.3">
      <c r="A4733" s="28"/>
      <c r="H4733" s="27"/>
    </row>
    <row r="4734" spans="1:8" x14ac:dyDescent="0.3">
      <c r="A4734" s="28"/>
      <c r="H4734" s="27"/>
    </row>
    <row r="4735" spans="1:8" x14ac:dyDescent="0.3">
      <c r="A4735" s="28"/>
      <c r="H4735" s="27"/>
    </row>
    <row r="4736" spans="1:8" x14ac:dyDescent="0.3">
      <c r="A4736" s="28"/>
      <c r="H4736" s="27"/>
    </row>
    <row r="4737" spans="1:8" x14ac:dyDescent="0.3">
      <c r="A4737" s="28"/>
      <c r="H4737" s="27"/>
    </row>
    <row r="4738" spans="1:8" x14ac:dyDescent="0.3">
      <c r="A4738" s="28"/>
      <c r="H4738" s="27"/>
    </row>
    <row r="4739" spans="1:8" x14ac:dyDescent="0.3">
      <c r="A4739" s="28"/>
      <c r="H4739" s="27"/>
    </row>
    <row r="4740" spans="1:8" x14ac:dyDescent="0.3">
      <c r="A4740" s="28"/>
      <c r="H4740" s="27"/>
    </row>
    <row r="4741" spans="1:8" x14ac:dyDescent="0.3">
      <c r="A4741" s="28"/>
      <c r="H4741" s="27"/>
    </row>
    <row r="4742" spans="1:8" x14ac:dyDescent="0.3">
      <c r="A4742" s="28"/>
      <c r="H4742" s="27"/>
    </row>
    <row r="4743" spans="1:8" x14ac:dyDescent="0.3">
      <c r="A4743" s="28"/>
      <c r="H4743" s="27"/>
    </row>
    <row r="4744" spans="1:8" x14ac:dyDescent="0.3">
      <c r="A4744" s="28"/>
      <c r="H4744" s="27"/>
    </row>
    <row r="4745" spans="1:8" x14ac:dyDescent="0.3">
      <c r="A4745" s="28"/>
      <c r="H4745" s="27"/>
    </row>
    <row r="4746" spans="1:8" x14ac:dyDescent="0.3">
      <c r="A4746" s="28"/>
      <c r="H4746" s="27"/>
    </row>
    <row r="4747" spans="1:8" x14ac:dyDescent="0.3">
      <c r="A4747" s="28"/>
      <c r="H4747" s="27"/>
    </row>
    <row r="4748" spans="1:8" x14ac:dyDescent="0.3">
      <c r="A4748" s="28"/>
      <c r="H4748" s="27"/>
    </row>
    <row r="4749" spans="1:8" x14ac:dyDescent="0.3">
      <c r="A4749" s="28"/>
      <c r="H4749" s="27"/>
    </row>
    <row r="4750" spans="1:8" x14ac:dyDescent="0.3">
      <c r="A4750" s="28"/>
      <c r="H4750" s="27"/>
    </row>
    <row r="4751" spans="1:8" x14ac:dyDescent="0.3">
      <c r="A4751" s="28"/>
      <c r="H4751" s="27"/>
    </row>
    <row r="4752" spans="1:8" x14ac:dyDescent="0.3">
      <c r="A4752" s="28"/>
      <c r="H4752" s="27"/>
    </row>
    <row r="4753" spans="1:8" x14ac:dyDescent="0.3">
      <c r="A4753" s="28"/>
      <c r="H4753" s="27"/>
    </row>
    <row r="4754" spans="1:8" x14ac:dyDescent="0.3">
      <c r="A4754" s="28"/>
      <c r="H4754" s="27"/>
    </row>
    <row r="4755" spans="1:8" x14ac:dyDescent="0.3">
      <c r="A4755" s="28"/>
      <c r="H4755" s="27"/>
    </row>
    <row r="4756" spans="1:8" x14ac:dyDescent="0.3">
      <c r="A4756" s="28"/>
      <c r="H4756" s="27"/>
    </row>
    <row r="4757" spans="1:8" x14ac:dyDescent="0.3">
      <c r="A4757" s="28"/>
      <c r="H4757" s="27"/>
    </row>
    <row r="4758" spans="1:8" x14ac:dyDescent="0.3">
      <c r="A4758" s="28"/>
      <c r="H4758" s="27"/>
    </row>
    <row r="4759" spans="1:8" x14ac:dyDescent="0.3">
      <c r="A4759" s="28"/>
      <c r="H4759" s="27"/>
    </row>
    <row r="4760" spans="1:8" x14ac:dyDescent="0.3">
      <c r="A4760" s="28"/>
      <c r="H4760" s="27"/>
    </row>
    <row r="4761" spans="1:8" x14ac:dyDescent="0.3">
      <c r="A4761" s="28"/>
      <c r="H4761" s="27"/>
    </row>
    <row r="4762" spans="1:8" x14ac:dyDescent="0.3">
      <c r="A4762" s="28"/>
      <c r="H4762" s="27"/>
    </row>
    <row r="4763" spans="1:8" x14ac:dyDescent="0.3">
      <c r="A4763" s="28"/>
      <c r="H4763" s="27"/>
    </row>
    <row r="4764" spans="1:8" x14ac:dyDescent="0.3">
      <c r="A4764" s="28"/>
      <c r="H4764" s="27"/>
    </row>
    <row r="4765" spans="1:8" x14ac:dyDescent="0.3">
      <c r="A4765" s="28"/>
      <c r="H4765" s="27"/>
    </row>
    <row r="4766" spans="1:8" x14ac:dyDescent="0.3">
      <c r="A4766" s="28"/>
      <c r="H4766" s="27"/>
    </row>
    <row r="4767" spans="1:8" x14ac:dyDescent="0.3">
      <c r="A4767" s="28"/>
      <c r="H4767" s="27"/>
    </row>
    <row r="4768" spans="1:8" x14ac:dyDescent="0.3">
      <c r="A4768" s="28"/>
      <c r="H4768" s="27"/>
    </row>
    <row r="4769" spans="1:8" x14ac:dyDescent="0.3">
      <c r="A4769" s="28"/>
      <c r="H4769" s="27"/>
    </row>
    <row r="4770" spans="1:8" x14ac:dyDescent="0.3">
      <c r="A4770" s="28"/>
      <c r="H4770" s="27"/>
    </row>
    <row r="4771" spans="1:8" x14ac:dyDescent="0.3">
      <c r="A4771" s="28"/>
      <c r="H4771" s="27"/>
    </row>
    <row r="4772" spans="1:8" x14ac:dyDescent="0.3">
      <c r="A4772" s="28"/>
      <c r="H4772" s="27"/>
    </row>
    <row r="4773" spans="1:8" x14ac:dyDescent="0.3">
      <c r="A4773" s="28"/>
      <c r="H4773" s="27"/>
    </row>
    <row r="4774" spans="1:8" x14ac:dyDescent="0.3">
      <c r="A4774" s="28"/>
      <c r="H4774" s="27"/>
    </row>
    <row r="4775" spans="1:8" x14ac:dyDescent="0.3">
      <c r="A4775" s="28"/>
      <c r="H4775" s="27"/>
    </row>
    <row r="4776" spans="1:8" x14ac:dyDescent="0.3">
      <c r="A4776" s="28"/>
      <c r="H4776" s="27"/>
    </row>
    <row r="4777" spans="1:8" x14ac:dyDescent="0.3">
      <c r="A4777" s="28"/>
      <c r="H4777" s="27"/>
    </row>
    <row r="4778" spans="1:8" x14ac:dyDescent="0.3">
      <c r="A4778" s="28"/>
      <c r="H4778" s="27"/>
    </row>
    <row r="4779" spans="1:8" x14ac:dyDescent="0.3">
      <c r="A4779" s="28"/>
      <c r="H4779" s="27"/>
    </row>
    <row r="4780" spans="1:8" x14ac:dyDescent="0.3">
      <c r="A4780" s="28"/>
      <c r="H4780" s="27"/>
    </row>
    <row r="4781" spans="1:8" x14ac:dyDescent="0.3">
      <c r="A4781" s="28"/>
      <c r="H4781" s="27"/>
    </row>
    <row r="4782" spans="1:8" x14ac:dyDescent="0.3">
      <c r="A4782" s="28"/>
      <c r="H4782" s="27"/>
    </row>
    <row r="4783" spans="1:8" x14ac:dyDescent="0.3">
      <c r="A4783" s="28"/>
      <c r="H4783" s="27"/>
    </row>
    <row r="4784" spans="1:8" x14ac:dyDescent="0.3">
      <c r="A4784" s="28"/>
      <c r="H4784" s="27"/>
    </row>
    <row r="4785" spans="1:8" x14ac:dyDescent="0.3">
      <c r="A4785" s="28"/>
      <c r="H4785" s="27"/>
    </row>
    <row r="4786" spans="1:8" x14ac:dyDescent="0.3">
      <c r="A4786" s="28"/>
      <c r="H4786" s="27"/>
    </row>
    <row r="4787" spans="1:8" x14ac:dyDescent="0.3">
      <c r="A4787" s="28"/>
      <c r="H4787" s="27"/>
    </row>
    <row r="4788" spans="1:8" x14ac:dyDescent="0.3">
      <c r="A4788" s="28"/>
      <c r="H4788" s="27"/>
    </row>
    <row r="4789" spans="1:8" x14ac:dyDescent="0.3">
      <c r="A4789" s="28"/>
      <c r="H4789" s="27"/>
    </row>
    <row r="4790" spans="1:8" x14ac:dyDescent="0.3">
      <c r="A4790" s="28"/>
      <c r="H4790" s="27"/>
    </row>
    <row r="4791" spans="1:8" x14ac:dyDescent="0.3">
      <c r="A4791" s="28"/>
      <c r="H4791" s="27"/>
    </row>
    <row r="4792" spans="1:8" x14ac:dyDescent="0.3">
      <c r="A4792" s="28"/>
      <c r="H4792" s="27"/>
    </row>
    <row r="4793" spans="1:8" x14ac:dyDescent="0.3">
      <c r="A4793" s="28"/>
      <c r="H4793" s="27"/>
    </row>
    <row r="4794" spans="1:8" x14ac:dyDescent="0.3">
      <c r="A4794" s="28"/>
      <c r="H4794" s="27"/>
    </row>
    <row r="4795" spans="1:8" x14ac:dyDescent="0.3">
      <c r="A4795" s="28"/>
      <c r="H4795" s="27"/>
    </row>
    <row r="4796" spans="1:8" x14ac:dyDescent="0.3">
      <c r="A4796" s="28"/>
      <c r="H4796" s="27"/>
    </row>
    <row r="4797" spans="1:8" x14ac:dyDescent="0.3">
      <c r="A4797" s="28"/>
      <c r="H4797" s="27"/>
    </row>
    <row r="4798" spans="1:8" x14ac:dyDescent="0.3">
      <c r="A4798" s="28"/>
      <c r="H4798" s="27"/>
    </row>
    <row r="4799" spans="1:8" x14ac:dyDescent="0.3">
      <c r="A4799" s="28"/>
      <c r="H4799" s="27"/>
    </row>
    <row r="4800" spans="1:8" x14ac:dyDescent="0.3">
      <c r="A4800" s="28"/>
      <c r="H4800" s="27"/>
    </row>
    <row r="4801" spans="1:8" x14ac:dyDescent="0.3">
      <c r="A4801" s="28"/>
      <c r="H4801" s="27"/>
    </row>
    <row r="4802" spans="1:8" x14ac:dyDescent="0.3">
      <c r="A4802" s="28"/>
      <c r="H4802" s="27"/>
    </row>
    <row r="4803" spans="1:8" x14ac:dyDescent="0.3">
      <c r="A4803" s="28"/>
      <c r="H4803" s="27"/>
    </row>
    <row r="4804" spans="1:8" x14ac:dyDescent="0.3">
      <c r="A4804" s="28"/>
      <c r="H4804" s="27"/>
    </row>
    <row r="4805" spans="1:8" x14ac:dyDescent="0.3">
      <c r="A4805" s="28"/>
      <c r="H4805" s="27"/>
    </row>
    <row r="4806" spans="1:8" x14ac:dyDescent="0.3">
      <c r="A4806" s="28"/>
      <c r="H4806" s="27"/>
    </row>
    <row r="4807" spans="1:8" x14ac:dyDescent="0.3">
      <c r="A4807" s="28"/>
      <c r="H4807" s="27"/>
    </row>
    <row r="4808" spans="1:8" x14ac:dyDescent="0.3">
      <c r="A4808" s="28"/>
      <c r="H4808" s="27"/>
    </row>
    <row r="4809" spans="1:8" x14ac:dyDescent="0.3">
      <c r="A4809" s="28"/>
      <c r="H4809" s="27"/>
    </row>
    <row r="4810" spans="1:8" x14ac:dyDescent="0.3">
      <c r="A4810" s="28"/>
      <c r="H4810" s="27"/>
    </row>
    <row r="4811" spans="1:8" x14ac:dyDescent="0.3">
      <c r="A4811" s="28"/>
      <c r="H4811" s="27"/>
    </row>
    <row r="4812" spans="1:8" x14ac:dyDescent="0.3">
      <c r="A4812" s="28"/>
      <c r="H4812" s="27"/>
    </row>
    <row r="4813" spans="1:8" x14ac:dyDescent="0.3">
      <c r="A4813" s="28"/>
      <c r="H4813" s="27"/>
    </row>
    <row r="4814" spans="1:8" x14ac:dyDescent="0.3">
      <c r="A4814" s="28"/>
      <c r="H4814" s="27"/>
    </row>
    <row r="4815" spans="1:8" x14ac:dyDescent="0.3">
      <c r="A4815" s="28"/>
      <c r="H4815" s="27"/>
    </row>
    <row r="4816" spans="1:8" x14ac:dyDescent="0.3">
      <c r="A4816" s="28"/>
      <c r="H4816" s="27"/>
    </row>
    <row r="4817" spans="1:8" x14ac:dyDescent="0.3">
      <c r="A4817" s="28"/>
      <c r="H4817" s="27"/>
    </row>
    <row r="4818" spans="1:8" x14ac:dyDescent="0.3">
      <c r="A4818" s="28"/>
      <c r="H4818" s="27"/>
    </row>
    <row r="4819" spans="1:8" x14ac:dyDescent="0.3">
      <c r="A4819" s="28"/>
      <c r="H4819" s="27"/>
    </row>
    <row r="4820" spans="1:8" x14ac:dyDescent="0.3">
      <c r="A4820" s="28"/>
      <c r="H4820" s="27"/>
    </row>
    <row r="4821" spans="1:8" x14ac:dyDescent="0.3">
      <c r="A4821" s="28"/>
      <c r="H4821" s="27"/>
    </row>
    <row r="4822" spans="1:8" x14ac:dyDescent="0.3">
      <c r="A4822" s="28"/>
      <c r="H4822" s="27"/>
    </row>
    <row r="4823" spans="1:8" x14ac:dyDescent="0.3">
      <c r="A4823" s="28"/>
      <c r="H4823" s="27"/>
    </row>
    <row r="4824" spans="1:8" x14ac:dyDescent="0.3">
      <c r="A4824" s="28"/>
      <c r="H4824" s="27"/>
    </row>
    <row r="4825" spans="1:8" x14ac:dyDescent="0.3">
      <c r="A4825" s="28"/>
      <c r="H4825" s="27"/>
    </row>
    <row r="4826" spans="1:8" x14ac:dyDescent="0.3">
      <c r="A4826" s="28"/>
      <c r="H4826" s="27"/>
    </row>
    <row r="4827" spans="1:8" x14ac:dyDescent="0.3">
      <c r="A4827" s="28"/>
      <c r="H4827" s="27"/>
    </row>
    <row r="4828" spans="1:8" x14ac:dyDescent="0.3">
      <c r="A4828" s="28"/>
      <c r="H4828" s="27"/>
    </row>
    <row r="4829" spans="1:8" x14ac:dyDescent="0.3">
      <c r="A4829" s="28"/>
      <c r="H4829" s="27"/>
    </row>
    <row r="4830" spans="1:8" x14ac:dyDescent="0.3">
      <c r="A4830" s="28"/>
      <c r="H4830" s="27"/>
    </row>
    <row r="4831" spans="1:8" x14ac:dyDescent="0.3">
      <c r="A4831" s="28"/>
      <c r="H4831" s="27"/>
    </row>
    <row r="4832" spans="1:8" x14ac:dyDescent="0.3">
      <c r="A4832" s="28"/>
      <c r="H4832" s="27"/>
    </row>
    <row r="4833" spans="1:8" x14ac:dyDescent="0.3">
      <c r="A4833" s="28"/>
      <c r="H4833" s="27"/>
    </row>
    <row r="4834" spans="1:8" x14ac:dyDescent="0.3">
      <c r="A4834" s="28"/>
      <c r="H4834" s="27"/>
    </row>
    <row r="4835" spans="1:8" x14ac:dyDescent="0.3">
      <c r="A4835" s="28"/>
      <c r="H4835" s="27"/>
    </row>
    <row r="4836" spans="1:8" x14ac:dyDescent="0.3">
      <c r="A4836" s="28"/>
      <c r="H4836" s="27"/>
    </row>
    <row r="4837" spans="1:8" x14ac:dyDescent="0.3">
      <c r="A4837" s="28"/>
      <c r="H4837" s="27"/>
    </row>
    <row r="4838" spans="1:8" x14ac:dyDescent="0.3">
      <c r="A4838" s="28"/>
      <c r="H4838" s="27"/>
    </row>
    <row r="4839" spans="1:8" x14ac:dyDescent="0.3">
      <c r="A4839" s="28"/>
      <c r="H4839" s="27"/>
    </row>
    <row r="4840" spans="1:8" x14ac:dyDescent="0.3">
      <c r="A4840" s="28"/>
      <c r="H4840" s="27"/>
    </row>
    <row r="4841" spans="1:8" x14ac:dyDescent="0.3">
      <c r="A4841" s="28"/>
      <c r="H4841" s="27"/>
    </row>
    <row r="4842" spans="1:8" x14ac:dyDescent="0.3">
      <c r="A4842" s="28"/>
      <c r="H4842" s="27"/>
    </row>
    <row r="4843" spans="1:8" x14ac:dyDescent="0.3">
      <c r="A4843" s="28"/>
      <c r="H4843" s="27"/>
    </row>
    <row r="4844" spans="1:8" x14ac:dyDescent="0.3">
      <c r="A4844" s="28"/>
      <c r="H4844" s="27"/>
    </row>
    <row r="4845" spans="1:8" x14ac:dyDescent="0.3">
      <c r="A4845" s="28"/>
      <c r="H4845" s="27"/>
    </row>
    <row r="4846" spans="1:8" x14ac:dyDescent="0.3">
      <c r="A4846" s="28"/>
      <c r="H4846" s="27"/>
    </row>
    <row r="4847" spans="1:8" x14ac:dyDescent="0.3">
      <c r="A4847" s="28"/>
      <c r="H4847" s="27"/>
    </row>
    <row r="4848" spans="1:8" x14ac:dyDescent="0.3">
      <c r="A4848" s="28"/>
      <c r="H4848" s="27"/>
    </row>
    <row r="4849" spans="1:8" x14ac:dyDescent="0.3">
      <c r="A4849" s="28"/>
      <c r="H4849" s="27"/>
    </row>
    <row r="4850" spans="1:8" x14ac:dyDescent="0.3">
      <c r="A4850" s="28"/>
      <c r="H4850" s="27"/>
    </row>
    <row r="4851" spans="1:8" x14ac:dyDescent="0.3">
      <c r="A4851" s="28"/>
      <c r="H4851" s="27"/>
    </row>
    <row r="4852" spans="1:8" x14ac:dyDescent="0.3">
      <c r="A4852" s="28"/>
      <c r="H4852" s="27"/>
    </row>
    <row r="4853" spans="1:8" x14ac:dyDescent="0.3">
      <c r="A4853" s="28"/>
      <c r="H4853" s="27"/>
    </row>
    <row r="4854" spans="1:8" x14ac:dyDescent="0.3">
      <c r="A4854" s="28"/>
      <c r="H4854" s="27"/>
    </row>
    <row r="4855" spans="1:8" x14ac:dyDescent="0.3">
      <c r="A4855" s="28"/>
      <c r="H4855" s="27"/>
    </row>
    <row r="4856" spans="1:8" x14ac:dyDescent="0.3">
      <c r="A4856" s="28"/>
      <c r="H4856" s="27"/>
    </row>
    <row r="4857" spans="1:8" x14ac:dyDescent="0.3">
      <c r="A4857" s="28"/>
      <c r="H4857" s="27"/>
    </row>
    <row r="4858" spans="1:8" x14ac:dyDescent="0.3">
      <c r="A4858" s="28"/>
      <c r="H4858" s="27"/>
    </row>
    <row r="4859" spans="1:8" x14ac:dyDescent="0.3">
      <c r="A4859" s="28"/>
      <c r="H4859" s="27"/>
    </row>
    <row r="4860" spans="1:8" x14ac:dyDescent="0.3">
      <c r="A4860" s="28"/>
      <c r="H4860" s="27"/>
    </row>
    <row r="4861" spans="1:8" x14ac:dyDescent="0.3">
      <c r="A4861" s="28"/>
      <c r="H4861" s="27"/>
    </row>
    <row r="4862" spans="1:8" x14ac:dyDescent="0.3">
      <c r="A4862" s="28"/>
      <c r="H4862" s="27"/>
    </row>
    <row r="4863" spans="1:8" x14ac:dyDescent="0.3">
      <c r="A4863" s="28"/>
      <c r="H4863" s="27"/>
    </row>
    <row r="4864" spans="1:8" x14ac:dyDescent="0.3">
      <c r="A4864" s="28"/>
      <c r="H4864" s="27"/>
    </row>
    <row r="4865" spans="1:8" x14ac:dyDescent="0.3">
      <c r="A4865" s="28"/>
      <c r="H4865" s="27"/>
    </row>
    <row r="4866" spans="1:8" x14ac:dyDescent="0.3">
      <c r="A4866" s="28"/>
      <c r="H4866" s="27"/>
    </row>
    <row r="4867" spans="1:8" x14ac:dyDescent="0.3">
      <c r="A4867" s="28"/>
      <c r="H4867" s="27"/>
    </row>
    <row r="4868" spans="1:8" x14ac:dyDescent="0.3">
      <c r="A4868" s="28"/>
      <c r="H4868" s="27"/>
    </row>
    <row r="4869" spans="1:8" x14ac:dyDescent="0.3">
      <c r="A4869" s="28"/>
      <c r="H4869" s="27"/>
    </row>
    <row r="4870" spans="1:8" x14ac:dyDescent="0.3">
      <c r="A4870" s="28"/>
      <c r="H4870" s="27"/>
    </row>
    <row r="4871" spans="1:8" x14ac:dyDescent="0.3">
      <c r="A4871" s="28"/>
      <c r="H4871" s="27"/>
    </row>
    <row r="4872" spans="1:8" x14ac:dyDescent="0.3">
      <c r="A4872" s="28"/>
      <c r="H4872" s="27"/>
    </row>
    <row r="4873" spans="1:8" x14ac:dyDescent="0.3">
      <c r="A4873" s="28"/>
      <c r="H4873" s="27"/>
    </row>
    <row r="4874" spans="1:8" x14ac:dyDescent="0.3">
      <c r="A4874" s="28"/>
      <c r="H4874" s="27"/>
    </row>
    <row r="4875" spans="1:8" x14ac:dyDescent="0.3">
      <c r="A4875" s="28"/>
      <c r="H4875" s="27"/>
    </row>
    <row r="4876" spans="1:8" x14ac:dyDescent="0.3">
      <c r="A4876" s="28"/>
      <c r="H4876" s="27"/>
    </row>
    <row r="4877" spans="1:8" x14ac:dyDescent="0.3">
      <c r="A4877" s="28"/>
      <c r="H4877" s="27"/>
    </row>
    <row r="4878" spans="1:8" x14ac:dyDescent="0.3">
      <c r="A4878" s="28"/>
      <c r="H4878" s="27"/>
    </row>
    <row r="4879" spans="1:8" x14ac:dyDescent="0.3">
      <c r="A4879" s="28"/>
      <c r="H4879" s="27"/>
    </row>
    <row r="4880" spans="1:8" x14ac:dyDescent="0.3">
      <c r="A4880" s="28"/>
      <c r="H4880" s="27"/>
    </row>
    <row r="4881" spans="1:8" x14ac:dyDescent="0.3">
      <c r="A4881" s="28"/>
      <c r="H4881" s="27"/>
    </row>
    <row r="4882" spans="1:8" x14ac:dyDescent="0.3">
      <c r="A4882" s="28"/>
      <c r="H4882" s="27"/>
    </row>
    <row r="4883" spans="1:8" x14ac:dyDescent="0.3">
      <c r="A4883" s="28"/>
      <c r="H4883" s="27"/>
    </row>
    <row r="4884" spans="1:8" x14ac:dyDescent="0.3">
      <c r="A4884" s="28"/>
      <c r="H4884" s="27"/>
    </row>
    <row r="4885" spans="1:8" x14ac:dyDescent="0.3">
      <c r="A4885" s="28"/>
      <c r="H4885" s="27"/>
    </row>
    <row r="4886" spans="1:8" x14ac:dyDescent="0.3">
      <c r="A4886" s="28"/>
      <c r="H4886" s="27"/>
    </row>
    <row r="4887" spans="1:8" x14ac:dyDescent="0.3">
      <c r="A4887" s="28"/>
      <c r="H4887" s="27"/>
    </row>
    <row r="4888" spans="1:8" x14ac:dyDescent="0.3">
      <c r="A4888" s="28"/>
      <c r="H4888" s="27"/>
    </row>
    <row r="4889" spans="1:8" x14ac:dyDescent="0.3">
      <c r="A4889" s="28"/>
      <c r="H4889" s="27"/>
    </row>
    <row r="4890" spans="1:8" x14ac:dyDescent="0.3">
      <c r="A4890" s="28"/>
      <c r="H4890" s="27"/>
    </row>
    <row r="4891" spans="1:8" x14ac:dyDescent="0.3">
      <c r="A4891" s="28"/>
      <c r="H4891" s="27"/>
    </row>
    <row r="4892" spans="1:8" x14ac:dyDescent="0.3">
      <c r="A4892" s="28"/>
      <c r="H4892" s="27"/>
    </row>
    <row r="4893" spans="1:8" x14ac:dyDescent="0.3">
      <c r="A4893" s="28"/>
      <c r="H4893" s="27"/>
    </row>
    <row r="4894" spans="1:8" x14ac:dyDescent="0.3">
      <c r="A4894" s="28"/>
      <c r="H4894" s="27"/>
    </row>
    <row r="4895" spans="1:8" x14ac:dyDescent="0.3">
      <c r="A4895" s="28"/>
      <c r="H4895" s="27"/>
    </row>
    <row r="4896" spans="1:8" x14ac:dyDescent="0.3">
      <c r="A4896" s="28"/>
      <c r="H4896" s="27"/>
    </row>
    <row r="4897" spans="1:8" x14ac:dyDescent="0.3">
      <c r="A4897" s="28"/>
      <c r="H4897" s="27"/>
    </row>
    <row r="4898" spans="1:8" x14ac:dyDescent="0.3">
      <c r="A4898" s="28"/>
      <c r="H4898" s="27"/>
    </row>
    <row r="4899" spans="1:8" x14ac:dyDescent="0.3">
      <c r="A4899" s="28"/>
      <c r="H4899" s="27"/>
    </row>
    <row r="4900" spans="1:8" x14ac:dyDescent="0.3">
      <c r="A4900" s="28"/>
      <c r="H4900" s="27"/>
    </row>
    <row r="4901" spans="1:8" x14ac:dyDescent="0.3">
      <c r="A4901" s="28"/>
      <c r="H4901" s="27"/>
    </row>
    <row r="4902" spans="1:8" x14ac:dyDescent="0.3">
      <c r="A4902" s="28"/>
      <c r="H4902" s="27"/>
    </row>
    <row r="4903" spans="1:8" x14ac:dyDescent="0.3">
      <c r="A4903" s="28"/>
      <c r="H4903" s="27"/>
    </row>
    <row r="4904" spans="1:8" x14ac:dyDescent="0.3">
      <c r="A4904" s="28"/>
      <c r="H4904" s="27"/>
    </row>
    <row r="4905" spans="1:8" x14ac:dyDescent="0.3">
      <c r="A4905" s="28"/>
      <c r="H4905" s="27"/>
    </row>
    <row r="4906" spans="1:8" x14ac:dyDescent="0.3">
      <c r="A4906" s="28"/>
      <c r="H4906" s="27"/>
    </row>
    <row r="4907" spans="1:8" x14ac:dyDescent="0.3">
      <c r="A4907" s="28"/>
      <c r="H4907" s="27"/>
    </row>
    <row r="4908" spans="1:8" x14ac:dyDescent="0.3">
      <c r="A4908" s="28"/>
      <c r="H4908" s="27"/>
    </row>
    <row r="4909" spans="1:8" x14ac:dyDescent="0.3">
      <c r="A4909" s="28"/>
      <c r="H4909" s="27"/>
    </row>
    <row r="4910" spans="1:8" x14ac:dyDescent="0.3">
      <c r="A4910" s="28"/>
      <c r="H4910" s="27"/>
    </row>
    <row r="4911" spans="1:8" x14ac:dyDescent="0.3">
      <c r="A4911" s="28"/>
      <c r="H4911" s="27"/>
    </row>
    <row r="4912" spans="1:8" x14ac:dyDescent="0.3">
      <c r="A4912" s="28"/>
      <c r="H4912" s="27"/>
    </row>
    <row r="4913" spans="1:8" x14ac:dyDescent="0.3">
      <c r="A4913" s="28"/>
      <c r="H4913" s="27"/>
    </row>
    <row r="4914" spans="1:8" x14ac:dyDescent="0.3">
      <c r="A4914" s="28"/>
      <c r="H4914" s="27"/>
    </row>
    <row r="4915" spans="1:8" x14ac:dyDescent="0.3">
      <c r="A4915" s="28"/>
      <c r="H4915" s="27"/>
    </row>
    <row r="4916" spans="1:8" x14ac:dyDescent="0.3">
      <c r="A4916" s="28"/>
      <c r="H4916" s="27"/>
    </row>
    <row r="4917" spans="1:8" x14ac:dyDescent="0.3">
      <c r="A4917" s="28"/>
      <c r="H4917" s="27"/>
    </row>
    <row r="4918" spans="1:8" x14ac:dyDescent="0.3">
      <c r="A4918" s="28"/>
      <c r="H4918" s="27"/>
    </row>
    <row r="4919" spans="1:8" x14ac:dyDescent="0.3">
      <c r="A4919" s="28"/>
      <c r="H4919" s="27"/>
    </row>
    <row r="4920" spans="1:8" x14ac:dyDescent="0.3">
      <c r="A4920" s="28"/>
      <c r="H4920" s="27"/>
    </row>
    <row r="4921" spans="1:8" x14ac:dyDescent="0.3">
      <c r="A4921" s="28"/>
      <c r="H4921" s="27"/>
    </row>
    <row r="4922" spans="1:8" x14ac:dyDescent="0.3">
      <c r="A4922" s="28"/>
      <c r="H4922" s="27"/>
    </row>
    <row r="4923" spans="1:8" x14ac:dyDescent="0.3">
      <c r="A4923" s="28"/>
      <c r="H4923" s="27"/>
    </row>
    <row r="4924" spans="1:8" x14ac:dyDescent="0.3">
      <c r="A4924" s="28"/>
      <c r="H4924" s="27"/>
    </row>
    <row r="4925" spans="1:8" x14ac:dyDescent="0.3">
      <c r="A4925" s="28"/>
      <c r="H4925" s="27"/>
    </row>
    <row r="4926" spans="1:8" x14ac:dyDescent="0.3">
      <c r="A4926" s="28"/>
      <c r="H4926" s="27"/>
    </row>
    <row r="4927" spans="1:8" x14ac:dyDescent="0.3">
      <c r="A4927" s="28"/>
      <c r="H4927" s="27"/>
    </row>
    <row r="4928" spans="1:8" x14ac:dyDescent="0.3">
      <c r="A4928" s="28"/>
      <c r="H4928" s="27"/>
    </row>
    <row r="4929" spans="1:8" x14ac:dyDescent="0.3">
      <c r="A4929" s="28"/>
      <c r="H4929" s="27"/>
    </row>
    <row r="4930" spans="1:8" x14ac:dyDescent="0.3">
      <c r="A4930" s="28"/>
      <c r="H4930" s="27"/>
    </row>
    <row r="4931" spans="1:8" x14ac:dyDescent="0.3">
      <c r="A4931" s="28"/>
      <c r="H4931" s="27"/>
    </row>
    <row r="4932" spans="1:8" x14ac:dyDescent="0.3">
      <c r="A4932" s="28"/>
      <c r="H4932" s="27"/>
    </row>
    <row r="4933" spans="1:8" x14ac:dyDescent="0.3">
      <c r="A4933" s="28"/>
      <c r="H4933" s="27"/>
    </row>
    <row r="4934" spans="1:8" x14ac:dyDescent="0.3">
      <c r="A4934" s="28"/>
      <c r="H4934" s="27"/>
    </row>
    <row r="4935" spans="1:8" x14ac:dyDescent="0.3">
      <c r="A4935" s="28"/>
      <c r="H4935" s="27"/>
    </row>
    <row r="4936" spans="1:8" x14ac:dyDescent="0.3">
      <c r="A4936" s="28"/>
      <c r="H4936" s="27"/>
    </row>
    <row r="4937" spans="1:8" x14ac:dyDescent="0.3">
      <c r="A4937" s="28"/>
      <c r="H4937" s="27"/>
    </row>
    <row r="4938" spans="1:8" x14ac:dyDescent="0.3">
      <c r="A4938" s="28"/>
      <c r="H4938" s="27"/>
    </row>
    <row r="4939" spans="1:8" x14ac:dyDescent="0.3">
      <c r="A4939" s="28"/>
      <c r="H4939" s="27"/>
    </row>
    <row r="4940" spans="1:8" x14ac:dyDescent="0.3">
      <c r="A4940" s="28"/>
      <c r="H4940" s="27"/>
    </row>
    <row r="4941" spans="1:8" x14ac:dyDescent="0.3">
      <c r="A4941" s="28"/>
      <c r="H4941" s="27"/>
    </row>
    <row r="4942" spans="1:8" x14ac:dyDescent="0.3">
      <c r="A4942" s="28"/>
      <c r="H4942" s="27"/>
    </row>
    <row r="4943" spans="1:8" x14ac:dyDescent="0.3">
      <c r="A4943" s="28"/>
      <c r="H4943" s="27"/>
    </row>
    <row r="4944" spans="1:8" x14ac:dyDescent="0.3">
      <c r="A4944" s="28"/>
      <c r="H4944" s="27"/>
    </row>
    <row r="4945" spans="1:8" x14ac:dyDescent="0.3">
      <c r="A4945" s="28"/>
      <c r="H4945" s="27"/>
    </row>
    <row r="4946" spans="1:8" x14ac:dyDescent="0.3">
      <c r="A4946" s="28"/>
      <c r="H4946" s="27"/>
    </row>
    <row r="4947" spans="1:8" x14ac:dyDescent="0.3">
      <c r="A4947" s="28"/>
      <c r="H4947" s="27"/>
    </row>
    <row r="4948" spans="1:8" x14ac:dyDescent="0.3">
      <c r="A4948" s="28"/>
      <c r="H4948" s="27"/>
    </row>
    <row r="4949" spans="1:8" x14ac:dyDescent="0.3">
      <c r="A4949" s="28"/>
      <c r="H4949" s="27"/>
    </row>
    <row r="4950" spans="1:8" x14ac:dyDescent="0.3">
      <c r="A4950" s="28"/>
      <c r="H4950" s="27"/>
    </row>
    <row r="4951" spans="1:8" x14ac:dyDescent="0.3">
      <c r="A4951" s="28"/>
      <c r="H4951" s="27"/>
    </row>
    <row r="4952" spans="1:8" x14ac:dyDescent="0.3">
      <c r="A4952" s="28"/>
      <c r="H4952" s="27"/>
    </row>
    <row r="4953" spans="1:8" x14ac:dyDescent="0.3">
      <c r="A4953" s="28"/>
      <c r="H4953" s="27"/>
    </row>
    <row r="4954" spans="1:8" x14ac:dyDescent="0.3">
      <c r="A4954" s="28"/>
      <c r="H4954" s="27"/>
    </row>
    <row r="4955" spans="1:8" x14ac:dyDescent="0.3">
      <c r="A4955" s="28"/>
      <c r="H4955" s="27"/>
    </row>
    <row r="4956" spans="1:8" x14ac:dyDescent="0.3">
      <c r="A4956" s="28"/>
      <c r="H4956" s="27"/>
    </row>
    <row r="4957" spans="1:8" x14ac:dyDescent="0.3">
      <c r="A4957" s="28"/>
      <c r="H4957" s="27"/>
    </row>
    <row r="4958" spans="1:8" x14ac:dyDescent="0.3">
      <c r="A4958" s="28"/>
      <c r="H4958" s="27"/>
    </row>
    <row r="4959" spans="1:8" x14ac:dyDescent="0.3">
      <c r="A4959" s="28"/>
      <c r="H4959" s="27"/>
    </row>
    <row r="4960" spans="1:8" x14ac:dyDescent="0.3">
      <c r="A4960" s="28"/>
      <c r="H4960" s="27"/>
    </row>
    <row r="4961" spans="1:8" x14ac:dyDescent="0.3">
      <c r="A4961" s="28"/>
      <c r="H4961" s="27"/>
    </row>
    <row r="4962" spans="1:8" x14ac:dyDescent="0.3">
      <c r="A4962" s="28"/>
      <c r="H4962" s="27"/>
    </row>
    <row r="4963" spans="1:8" x14ac:dyDescent="0.3">
      <c r="A4963" s="28"/>
      <c r="H4963" s="27"/>
    </row>
    <row r="4964" spans="1:8" x14ac:dyDescent="0.3">
      <c r="A4964" s="28"/>
      <c r="H4964" s="27"/>
    </row>
    <row r="4965" spans="1:8" x14ac:dyDescent="0.3">
      <c r="A4965" s="28"/>
      <c r="H4965" s="27"/>
    </row>
    <row r="4966" spans="1:8" x14ac:dyDescent="0.3">
      <c r="A4966" s="28"/>
      <c r="H4966" s="27"/>
    </row>
    <row r="4967" spans="1:8" x14ac:dyDescent="0.3">
      <c r="A4967" s="28"/>
      <c r="H4967" s="27"/>
    </row>
    <row r="4968" spans="1:8" x14ac:dyDescent="0.3">
      <c r="A4968" s="28"/>
      <c r="H4968" s="27"/>
    </row>
    <row r="4969" spans="1:8" x14ac:dyDescent="0.3">
      <c r="A4969" s="28"/>
      <c r="H4969" s="27"/>
    </row>
    <row r="4970" spans="1:8" x14ac:dyDescent="0.3">
      <c r="A4970" s="28"/>
      <c r="H4970" s="27"/>
    </row>
    <row r="4971" spans="1:8" x14ac:dyDescent="0.3">
      <c r="A4971" s="28"/>
      <c r="H4971" s="27"/>
    </row>
    <row r="4972" spans="1:8" x14ac:dyDescent="0.3">
      <c r="A4972" s="28"/>
      <c r="H4972" s="27"/>
    </row>
    <row r="4973" spans="1:8" x14ac:dyDescent="0.3">
      <c r="A4973" s="28"/>
      <c r="H4973" s="27"/>
    </row>
    <row r="4974" spans="1:8" x14ac:dyDescent="0.3">
      <c r="A4974" s="28"/>
      <c r="H4974" s="27"/>
    </row>
    <row r="4975" spans="1:8" x14ac:dyDescent="0.3">
      <c r="A4975" s="28"/>
      <c r="H4975" s="27"/>
    </row>
    <row r="4976" spans="1:8" x14ac:dyDescent="0.3">
      <c r="A4976" s="28"/>
      <c r="H4976" s="27"/>
    </row>
    <row r="4977" spans="1:8" x14ac:dyDescent="0.3">
      <c r="A4977" s="28"/>
      <c r="H4977" s="27"/>
    </row>
    <row r="4978" spans="1:8" x14ac:dyDescent="0.3">
      <c r="A4978" s="28"/>
      <c r="H4978" s="27"/>
    </row>
    <row r="4979" spans="1:8" x14ac:dyDescent="0.3">
      <c r="A4979" s="28"/>
      <c r="H4979" s="27"/>
    </row>
    <row r="4980" spans="1:8" x14ac:dyDescent="0.3">
      <c r="A4980" s="28"/>
      <c r="H4980" s="27"/>
    </row>
    <row r="4981" spans="1:8" x14ac:dyDescent="0.3">
      <c r="A4981" s="28"/>
      <c r="H4981" s="27"/>
    </row>
    <row r="4982" spans="1:8" x14ac:dyDescent="0.3">
      <c r="A4982" s="28"/>
      <c r="H4982" s="27"/>
    </row>
    <row r="4983" spans="1:8" x14ac:dyDescent="0.3">
      <c r="A4983" s="28"/>
      <c r="H4983" s="27"/>
    </row>
    <row r="4984" spans="1:8" x14ac:dyDescent="0.3">
      <c r="A4984" s="28"/>
      <c r="H4984" s="27"/>
    </row>
    <row r="4985" spans="1:8" x14ac:dyDescent="0.3">
      <c r="A4985" s="28"/>
      <c r="H4985" s="27"/>
    </row>
    <row r="4986" spans="1:8" x14ac:dyDescent="0.3">
      <c r="A4986" s="28"/>
      <c r="H4986" s="27"/>
    </row>
    <row r="4987" spans="1:8" x14ac:dyDescent="0.3">
      <c r="A4987" s="28"/>
      <c r="H4987" s="27"/>
    </row>
    <row r="4988" spans="1:8" x14ac:dyDescent="0.3">
      <c r="A4988" s="28"/>
      <c r="H4988" s="27"/>
    </row>
    <row r="4989" spans="1:8" x14ac:dyDescent="0.3">
      <c r="A4989" s="28"/>
      <c r="H4989" s="27"/>
    </row>
    <row r="4990" spans="1:8" x14ac:dyDescent="0.3">
      <c r="A4990" s="28"/>
      <c r="H4990" s="27"/>
    </row>
    <row r="4991" spans="1:8" x14ac:dyDescent="0.3">
      <c r="A4991" s="28"/>
      <c r="H4991" s="27"/>
    </row>
    <row r="4992" spans="1:8" x14ac:dyDescent="0.3">
      <c r="A4992" s="28"/>
      <c r="H4992" s="27"/>
    </row>
    <row r="4993" spans="1:8" x14ac:dyDescent="0.3">
      <c r="A4993" s="28"/>
      <c r="H4993" s="27"/>
    </row>
    <row r="4994" spans="1:8" x14ac:dyDescent="0.3">
      <c r="A4994" s="28"/>
      <c r="H4994" s="27"/>
    </row>
    <row r="4995" spans="1:8" x14ac:dyDescent="0.3">
      <c r="A4995" s="28"/>
      <c r="H4995" s="27"/>
    </row>
    <row r="4996" spans="1:8" x14ac:dyDescent="0.3">
      <c r="A4996" s="28"/>
      <c r="H4996" s="27"/>
    </row>
    <row r="4997" spans="1:8" x14ac:dyDescent="0.3">
      <c r="A4997" s="28"/>
      <c r="H4997" s="27"/>
    </row>
    <row r="4998" spans="1:8" x14ac:dyDescent="0.3">
      <c r="A4998" s="28"/>
      <c r="H4998" s="27"/>
    </row>
    <row r="4999" spans="1:8" x14ac:dyDescent="0.3">
      <c r="A4999" s="28"/>
      <c r="H4999" s="27"/>
    </row>
    <row r="5000" spans="1:8" x14ac:dyDescent="0.3">
      <c r="A5000" s="28"/>
      <c r="H5000" s="27"/>
    </row>
    <row r="5001" spans="1:8" x14ac:dyDescent="0.3">
      <c r="A5001" s="28"/>
      <c r="H5001" s="27"/>
    </row>
  </sheetData>
  <sheetProtection algorithmName="SHA-512" hashValue="uDz/WkVm5PxiQTx97c38tFLcpNsZq8OwIdEG/UpzWxIoLHtTio6q72ZQBUo6FJ12/aR9BLYSp9sJNdTfhBgWFA==" saltValue="Vo1T099ewhXcsTuXzxreoA==" spinCount="100000" sheet="1" objects="1" scenarios="1" formatCells="0" formatColumns="0" formatRows="0" insertColumns="0" insertRows="0" sort="0" autoFilter="0" pivotTables="0"/>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xr:uid="{00000000-0002-0000-0300-000000000000}">
          <x14:formula1>
            <xm:f>Categories!$A$4:$A$5</xm:f>
          </x14:formula1>
          <xm:sqref>B2:B5001</xm:sqref>
        </x14:dataValidation>
        <x14:dataValidation type="list" xr:uid="{00000000-0002-0000-0300-000001000000}">
          <x14:formula1>
            <xm:f>Categories!$G$4:$G$18</xm:f>
          </x14:formula1>
          <xm:sqref>C2:C5001</xm:sqref>
        </x14:dataValidation>
        <x14:dataValidation type="list" xr:uid="{00000000-0002-0000-0300-000002000000}">
          <x14:formula1>
            <xm:f>Categories!$E$4:$E$8</xm:f>
          </x14:formula1>
          <xm:sqref>E2:E5001</xm:sqref>
        </x14:dataValidation>
        <x14:dataValidation type="list" xr:uid="{00000000-0002-0000-0300-000003000000}">
          <x14:formula1>
            <xm:f>Categories!$C$4:$C$5</xm:f>
          </x14:formula1>
          <xm:sqref>G2:G5001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3"/>
  <sheetViews>
    <sheetView workbookViewId="0">
      <selection activeCell="E31" sqref="E31"/>
    </sheetView>
  </sheetViews>
  <sheetFormatPr baseColWidth="10" defaultColWidth="8.88671875" defaultRowHeight="14.4" x14ac:dyDescent="0.3"/>
  <cols>
    <col min="1" max="1" width="34" style="2" customWidth="1"/>
    <col min="2" max="2" width="18" style="2" customWidth="1"/>
    <col min="3" max="3" width="16" style="2" customWidth="1"/>
    <col min="4" max="4" width="8.88671875" style="2"/>
    <col min="5" max="5" width="24" style="2" customWidth="1"/>
    <col min="6" max="6" width="44" style="2" customWidth="1"/>
    <col min="7" max="7" width="20" style="2" customWidth="1"/>
    <col min="8" max="16384" width="8.88671875" style="2"/>
  </cols>
  <sheetData>
    <row r="1" spans="1:5" ht="18" x14ac:dyDescent="0.35">
      <c r="A1" s="8" t="s">
        <v>193</v>
      </c>
    </row>
    <row r="2" spans="1:5" ht="18" x14ac:dyDescent="0.35">
      <c r="A2" s="8"/>
    </row>
    <row r="3" spans="1:5" x14ac:dyDescent="0.3">
      <c r="A3" s="21" t="s">
        <v>194</v>
      </c>
      <c r="B3" s="21" t="s">
        <v>195</v>
      </c>
    </row>
    <row r="4" spans="1:5" x14ac:dyDescent="0.3">
      <c r="A4" s="9" t="s">
        <v>34</v>
      </c>
      <c r="B4" s="10" t="s">
        <v>0</v>
      </c>
    </row>
    <row r="5" spans="1:5" x14ac:dyDescent="0.3">
      <c r="A5" s="9" t="s">
        <v>37</v>
      </c>
      <c r="B5" s="32">
        <f>DATE(LEFT(B4,4),RIGHT(B4,2),1)</f>
        <v>46023</v>
      </c>
    </row>
    <row r="6" spans="1:5" x14ac:dyDescent="0.3">
      <c r="A6" s="9" t="s">
        <v>40</v>
      </c>
      <c r="B6" s="32">
        <f>EOMONTH(B5,0)</f>
        <v>46053</v>
      </c>
    </row>
    <row r="7" spans="1:5" x14ac:dyDescent="0.3">
      <c r="A7" s="9" t="s">
        <v>196</v>
      </c>
      <c r="B7" s="11"/>
    </row>
    <row r="8" spans="1:5" x14ac:dyDescent="0.3">
      <c r="A8" s="12" t="s">
        <v>115</v>
      </c>
      <c r="B8" s="29">
        <f>SUMIFS(Transactions!$H$2:$H$5001,Transactions!$B$2:$B$5001,"Income",Transactions!$A$2:$A$5001,"&gt;="&amp;$B$5,Transactions!$A$2:$A$5001,"&lt;="&amp;$B$6,Transactions!$G$2:$G$5001,"Paid")</f>
        <v>50141.33</v>
      </c>
    </row>
    <row r="9" spans="1:5" x14ac:dyDescent="0.3">
      <c r="A9" s="12" t="s">
        <v>118</v>
      </c>
      <c r="B9" s="29">
        <f>SUMIFS(Transactions!$H$2:$H$5001,Transactions!$B$2:$B$5001,"Expense",Transactions!$A$2:$A$5001,"&gt;="&amp;$B$5,Transactions!$A$2:$A$5001,"&lt;="&amp;$B$6,Transactions!$G$2:$G$5001,"Paid")</f>
        <v>14973.55</v>
      </c>
    </row>
    <row r="10" spans="1:5" x14ac:dyDescent="0.3">
      <c r="A10" s="12" t="s">
        <v>197</v>
      </c>
      <c r="B10" s="29">
        <f>B8-B9</f>
        <v>35167.78</v>
      </c>
    </row>
    <row r="11" spans="1:5" x14ac:dyDescent="0.3">
      <c r="A11" s="12" t="s">
        <v>67</v>
      </c>
      <c r="B11" s="29">
        <f>SUMIFS(Transactions!$H$2:$H$5001,Transactions!$B$2:$B$5001,"Expense",Transactions!$A$2:$A$5001,"&gt;="&amp;$B$5,Transactions!$A$2:$A$5001,"&lt;="&amp;$B$6,Transactions!$G$2:$G$5001,"Pending")</f>
        <v>1733.12</v>
      </c>
    </row>
    <row r="12" spans="1:5" x14ac:dyDescent="0.3">
      <c r="A12" s="12" t="s">
        <v>70</v>
      </c>
      <c r="B12" s="29">
        <f>SUMIFS(Transactions!$H$2:$H$5001,Transactions!$B$2:$B$5001,"Income",Transactions!$A$2:$A$5001,"&gt;="&amp;$B$5,Transactions!$A$2:$A$5001,"&lt;="&amp;$B$6,Transactions!$G$2:$G$5001,"Pending")</f>
        <v>0</v>
      </c>
    </row>
    <row r="14" spans="1:5" x14ac:dyDescent="0.3">
      <c r="A14" s="13" t="s">
        <v>198</v>
      </c>
    </row>
    <row r="16" spans="1:5" x14ac:dyDescent="0.3">
      <c r="A16" s="42" t="s">
        <v>199</v>
      </c>
      <c r="B16" s="42"/>
      <c r="C16" s="42"/>
      <c r="E16" s="22" t="s">
        <v>124</v>
      </c>
    </row>
    <row r="17" spans="1:7" x14ac:dyDescent="0.3">
      <c r="A17" s="5" t="s">
        <v>200</v>
      </c>
      <c r="B17" s="5" t="s">
        <v>106</v>
      </c>
      <c r="C17" s="5" t="s">
        <v>201</v>
      </c>
      <c r="E17" s="5" t="s">
        <v>202</v>
      </c>
      <c r="F17" s="5" t="s">
        <v>88</v>
      </c>
      <c r="G17" s="5" t="s">
        <v>106</v>
      </c>
    </row>
    <row r="18" spans="1:7" x14ac:dyDescent="0.3">
      <c r="A18" s="15" t="str">
        <f>Categories!$K$4</f>
        <v>Rent</v>
      </c>
      <c r="B18" s="30">
        <f>IF($A18="","",SUMIFS(Transactions!$H$2:$H$5001,Transactions!$B$2:$B$5001,"Expense",Transactions!$C$2:$C$5001,$A18,Transactions!$A$2:$A$5001,"&gt;="&amp;$B$5,Transactions!$A$2:$A$5001,"&lt;="&amp;$B$6,Transactions!$G$2:$G$5001,"Paid"))</f>
        <v>2200</v>
      </c>
      <c r="C18" s="16">
        <f t="shared" ref="C18:C33" si="0">IF($B18="","",IF($B$9=0,0,$B18/$B$9))</f>
        <v>0.14692574573164013</v>
      </c>
      <c r="E18" s="17">
        <v>1</v>
      </c>
      <c r="F18" s="17" t="str">
        <f>IF($B$9=0,"",IFERROR(INDEX($A$18:$A$33,MATCH(LARGE($B$18:$B$33,1),$B$18:$B$33,0)),""))</f>
        <v>Vendors</v>
      </c>
      <c r="G18" s="31">
        <f>IF(OR($B$9=0,F18=""),"",LARGE($B$18:$B$33,1))</f>
        <v>4417.32</v>
      </c>
    </row>
    <row r="19" spans="1:7" x14ac:dyDescent="0.3">
      <c r="A19" s="15" t="str">
        <f>Categories!$K$5</f>
        <v>Payroll</v>
      </c>
      <c r="B19" s="30">
        <f>IF($A19="","",SUMIFS(Transactions!$H$2:$H$5001,Transactions!$B$2:$B$5001,"Expense",Transactions!$C$2:$C$5001,$A19,Transactions!$A$2:$A$5001,"&gt;="&amp;$B$5,Transactions!$A$2:$A$5001,"&lt;="&amp;$B$6,Transactions!$G$2:$G$5001,"Paid"))</f>
        <v>3800</v>
      </c>
      <c r="C19" s="16">
        <f t="shared" si="0"/>
        <v>0.2537808335364693</v>
      </c>
      <c r="E19" s="17">
        <v>2</v>
      </c>
      <c r="F19" s="17" t="str">
        <f>IF($B$9=0,"",IFERROR(INDEX($A$18:$A$33,MATCH(LARGE($B$18:$B$33,2),$B$18:$B$33,0)),""))</f>
        <v>Payroll</v>
      </c>
      <c r="G19" s="31">
        <f>IF(OR($B$9=0,F19=""),"",LARGE($B$18:$B$33,2))</f>
        <v>3800</v>
      </c>
    </row>
    <row r="20" spans="1:7" x14ac:dyDescent="0.3">
      <c r="A20" s="15" t="str">
        <f>Categories!$K$6</f>
        <v>Utilities</v>
      </c>
      <c r="B20" s="30">
        <f>IF($A20="","",SUMIFS(Transactions!$H$2:$H$5001,Transactions!$B$2:$B$5001,"Expense",Transactions!$C$2:$C$5001,$A20,Transactions!$A$2:$A$5001,"&gt;="&amp;$B$5,Transactions!$A$2:$A$5001,"&lt;="&amp;$B$6,Transactions!$G$2:$G$5001,"Paid"))</f>
        <v>1200</v>
      </c>
      <c r="C20" s="16">
        <f t="shared" si="0"/>
        <v>8.0141315853621886E-2</v>
      </c>
      <c r="E20" s="17">
        <v>3</v>
      </c>
      <c r="F20" s="17" t="str">
        <f>IF($B$9=0,"",IFERROR(INDEX($A$18:$A$33,MATCH(LARGE($B$18:$B$33,3),$B$18:$B$33,0)),""))</f>
        <v>Rent</v>
      </c>
      <c r="G20" s="31">
        <f>IF(OR($B$9=0,F20=""),"",LARGE($B$18:$B$33,3))</f>
        <v>2200</v>
      </c>
    </row>
    <row r="21" spans="1:7" x14ac:dyDescent="0.3">
      <c r="A21" s="15" t="str">
        <f>Categories!$K$7</f>
        <v>Vendors</v>
      </c>
      <c r="B21" s="30">
        <f>IF($A21="","",SUMIFS(Transactions!$H$2:$H$5001,Transactions!$B$2:$B$5001,"Expense",Transactions!$C$2:$C$5001,$A21,Transactions!$A$2:$A$5001,"&gt;="&amp;$B$5,Transactions!$A$2:$A$5001,"&lt;="&amp;$B$6,Transactions!$G$2:$G$5001,"Paid"))</f>
        <v>4417.32</v>
      </c>
      <c r="C21" s="16">
        <f t="shared" si="0"/>
        <v>0.29500819778876752</v>
      </c>
      <c r="F21"/>
      <c r="G21"/>
    </row>
    <row r="22" spans="1:7" x14ac:dyDescent="0.3">
      <c r="A22" s="15" t="str">
        <f>Categories!$K$8</f>
        <v>Marketing</v>
      </c>
      <c r="B22" s="30">
        <f>IF($A22="","",SUMIFS(Transactions!$H$2:$H$5001,Transactions!$B$2:$B$5001,"Expense",Transactions!$C$2:$C$5001,$A22,Transactions!$A$2:$A$5001,"&gt;="&amp;$B$5,Transactions!$A$2:$A$5001,"&lt;="&amp;$B$6,Transactions!$G$2:$G$5001,"Paid"))</f>
        <v>452.62</v>
      </c>
      <c r="C22" s="16">
        <f t="shared" si="0"/>
        <v>3.0227968651388618E-2</v>
      </c>
      <c r="E22" s="14" t="s">
        <v>127</v>
      </c>
      <c r="F22" s="35" t="str">
        <f>IF($B$9=0,"", $F$18 &amp; " (" &amp; TEXT($G$18/$B$9,"0%") &amp; " of total expenses)")</f>
        <v>Vendors (30% of total expenses)</v>
      </c>
      <c r="G22" s="36"/>
    </row>
    <row r="23" spans="1:7" x14ac:dyDescent="0.3">
      <c r="A23" s="15" t="str">
        <f>Categories!$K$9</f>
        <v>Transportation</v>
      </c>
      <c r="B23" s="30">
        <f>IF($A23="","",SUMIFS(Transactions!$H$2:$H$5001,Transactions!$B$2:$B$5001,"Expense",Transactions!$C$2:$C$5001,$A23,Transactions!$A$2:$A$5001,"&gt;="&amp;$B$5,Transactions!$A$2:$A$5001,"&lt;="&amp;$B$6,Transactions!$G$2:$G$5001,"Paid"))</f>
        <v>692.78</v>
      </c>
      <c r="C23" s="16">
        <f t="shared" si="0"/>
        <v>4.6266917330893477E-2</v>
      </c>
      <c r="E23" s="14" t="s">
        <v>79</v>
      </c>
      <c r="F23" s="18">
        <v>0.2</v>
      </c>
      <c r="G23" s="19" t="s">
        <v>203</v>
      </c>
    </row>
    <row r="24" spans="1:7" x14ac:dyDescent="0.3">
      <c r="A24" s="15" t="str">
        <f>Categories!$K$10</f>
        <v>Taxes</v>
      </c>
      <c r="B24" s="30">
        <f>IF($A24="","",SUMIFS(Transactions!$H$2:$H$5001,Transactions!$B$2:$B$5001,"Expense",Transactions!$C$2:$C$5001,$A24,Transactions!$A$2:$A$5001,"&gt;="&amp;$B$5,Transactions!$A$2:$A$5001,"&lt;="&amp;$B$6,Transactions!$G$2:$G$5001,"Paid"))</f>
        <v>900</v>
      </c>
      <c r="C24" s="16">
        <f t="shared" si="0"/>
        <v>6.0105986890216415E-2</v>
      </c>
      <c r="E24" s="20" t="s">
        <v>82</v>
      </c>
      <c r="F24" s="41" t="str">
        <f>IF($B$9=0,"",IF($B$11/$B$9&gt;=$F$23,"⚠ High pending expenses ("&amp;TEXT($B$11/$B$9,"0%")&amp;" vs paid expenses)","OK"))</f>
        <v>OK</v>
      </c>
      <c r="G24" s="36"/>
    </row>
    <row r="25" spans="1:7" x14ac:dyDescent="0.3">
      <c r="A25" s="15" t="str">
        <f>Categories!$K$11</f>
        <v>Fees &amp; commissions</v>
      </c>
      <c r="B25" s="30">
        <f>IF($A25="","",SUMIFS(Transactions!$H$2:$H$5001,Transactions!$B$2:$B$5001,"Expense",Transactions!$C$2:$C$5001,$A25,Transactions!$A$2:$A$5001,"&gt;="&amp;$B$5,Transactions!$A$2:$A$5001,"&lt;="&amp;$B$6,Transactions!$G$2:$G$5001,"Paid"))</f>
        <v>1310.83</v>
      </c>
      <c r="C25" s="16">
        <f t="shared" si="0"/>
        <v>8.7543034217002644E-2</v>
      </c>
      <c r="E25" s="14"/>
      <c r="F25" s="17"/>
    </row>
    <row r="26" spans="1:7" x14ac:dyDescent="0.3">
      <c r="A26" s="15" t="str">
        <f>Categories!$K$12</f>
        <v>Software / SaaS</v>
      </c>
      <c r="B26" s="30">
        <f>IF($A26="","",SUMIFS(Transactions!$H$2:$H$5001,Transactions!$B$2:$B$5001,"Expense",Transactions!$C$2:$C$5001,$A26,Transactions!$A$2:$A$5001,"&gt;="&amp;$B$5,Transactions!$A$2:$A$5001,"&lt;="&amp;$B$6,Transactions!$G$2:$G$5001,"Paid"))</f>
        <v>0</v>
      </c>
      <c r="C26" s="16">
        <f t="shared" si="0"/>
        <v>0</v>
      </c>
    </row>
    <row r="27" spans="1:7" x14ac:dyDescent="0.3">
      <c r="A27" s="15" t="str">
        <f>Categories!$K$13</f>
        <v>Maintenance</v>
      </c>
      <c r="B27" s="30">
        <f>IF($A27="","",SUMIFS(Transactions!$H$2:$H$5001,Transactions!$B$2:$B$5001,"Expense",Transactions!$C$2:$C$5001,$A27,Transactions!$A$2:$A$5001,"&gt;="&amp;$B$5,Transactions!$A$2:$A$5001,"&lt;="&amp;$B$6,Transactions!$G$2:$G$5001,"Paid"))</f>
        <v>0</v>
      </c>
      <c r="C27" s="16">
        <f t="shared" si="0"/>
        <v>0</v>
      </c>
    </row>
    <row r="28" spans="1:7" x14ac:dyDescent="0.3">
      <c r="A28" s="15" t="str">
        <f>Categories!$K$14</f>
        <v>Other expenses</v>
      </c>
      <c r="B28" s="30">
        <f>IF($A28="","",SUMIFS(Transactions!$H$2:$H$5001,Transactions!$B$2:$B$5001,"Expense",Transactions!$C$2:$C$5001,$A28,Transactions!$A$2:$A$5001,"&gt;="&amp;$B$5,Transactions!$A$2:$A$5001,"&lt;="&amp;$B$6,Transactions!$G$2:$G$5001,"Paid"))</f>
        <v>0</v>
      </c>
      <c r="C28" s="16">
        <f t="shared" si="0"/>
        <v>0</v>
      </c>
    </row>
    <row r="29" spans="1:7" x14ac:dyDescent="0.3">
      <c r="A29" s="15"/>
      <c r="B29" s="30" t="str">
        <f>IF($A29="","",SUMIFS(Transactions!$H$2:$H$5001,Transactions!$B$2:$B$5001,"Expense",Transactions!$C$2:$C$5001,$A29,Transactions!$A$2:$A$5001,"&gt;="&amp;$B$5,Transactions!$A$2:$A$5001,"&lt;="&amp;$B$6,Transactions!$G$2:$G$5001,"Paid"))</f>
        <v/>
      </c>
      <c r="C29" s="16" t="str">
        <f t="shared" si="0"/>
        <v/>
      </c>
    </row>
    <row r="30" spans="1:7" x14ac:dyDescent="0.3">
      <c r="A30" s="15"/>
      <c r="B30" s="30" t="str">
        <f>IF($A30="","",SUMIFS(Transactions!$H$2:$H$5001,Transactions!$B$2:$B$5001,"Expense",Transactions!$C$2:$C$5001,$A30,Transactions!$A$2:$A$5001,"&gt;="&amp;$B$5,Transactions!$A$2:$A$5001,"&lt;="&amp;$B$6,Transactions!$G$2:$G$5001,"Paid"))</f>
        <v/>
      </c>
      <c r="C30" s="16" t="str">
        <f t="shared" si="0"/>
        <v/>
      </c>
    </row>
    <row r="31" spans="1:7" x14ac:dyDescent="0.3">
      <c r="A31" s="15"/>
      <c r="B31" s="30" t="str">
        <f>IF($A31="","",SUMIFS(Transactions!$H$2:$H$5001,Transactions!$B$2:$B$5001,"Expense",Transactions!$C$2:$C$5001,$A31,Transactions!$A$2:$A$5001,"&gt;="&amp;$B$5,Transactions!$A$2:$A$5001,"&lt;="&amp;$B$6,Transactions!$G$2:$G$5001,"Paid"))</f>
        <v/>
      </c>
      <c r="C31" s="16" t="str">
        <f t="shared" si="0"/>
        <v/>
      </c>
    </row>
    <row r="32" spans="1:7" x14ac:dyDescent="0.3">
      <c r="A32" s="15"/>
      <c r="B32" s="30" t="str">
        <f>IF($A32="","",SUMIFS(Transactions!$H$2:$H$5001,Transactions!$B$2:$B$5001,"Expense",Transactions!$C$2:$C$5001,$A32,Transactions!$A$2:$A$5001,"&gt;="&amp;$B$5,Transactions!$A$2:$A$5001,"&lt;="&amp;$B$6,Transactions!$G$2:$G$5001,"Paid"))</f>
        <v/>
      </c>
      <c r="C32" s="16" t="str">
        <f t="shared" si="0"/>
        <v/>
      </c>
    </row>
    <row r="33" spans="1:3" x14ac:dyDescent="0.3">
      <c r="A33" s="15"/>
      <c r="B33" s="30" t="str">
        <f>IF($A33="","",SUMIFS(Transactions!$H$2:$H$5001,Transactions!$B$2:$B$5001,"Expense",Transactions!$C$2:$C$5001,$A33,Transactions!$A$2:$A$5001,"&gt;="&amp;$B$5,Transactions!$A$2:$A$5001,"&lt;="&amp;$B$6,Transactions!$G$2:$G$5001,"Paid"))</f>
        <v/>
      </c>
      <c r="C33" s="16" t="str">
        <f t="shared" si="0"/>
        <v/>
      </c>
    </row>
  </sheetData>
  <mergeCells count="3">
    <mergeCell ref="F22:G22"/>
    <mergeCell ref="F24:G24"/>
    <mergeCell ref="A16:C16"/>
  </mergeCells>
  <conditionalFormatting sqref="F24">
    <cfRule type="expression" dxfId="2" priority="5">
      <formula>NOT(ISERROR(SEARCH("⚠",F24)))</formula>
    </cfRule>
    <cfRule type="expression" dxfId="1" priority="6">
      <formula>F24="OK"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0"/>
  <sheetViews>
    <sheetView tabSelected="1" workbookViewId="0">
      <selection activeCell="E7" sqref="E7"/>
    </sheetView>
  </sheetViews>
  <sheetFormatPr baseColWidth="10" defaultColWidth="8.88671875" defaultRowHeight="14.4" x14ac:dyDescent="0.3"/>
  <cols>
    <col min="1" max="1" width="12" style="2" customWidth="1"/>
    <col min="2" max="3" width="18" style="2" customWidth="1"/>
    <col min="4" max="4" width="14" style="2" customWidth="1"/>
    <col min="5" max="6" width="20" style="2" customWidth="1"/>
    <col min="7" max="16384" width="8.88671875" style="2"/>
  </cols>
  <sheetData>
    <row r="1" spans="1:6" ht="18" x14ac:dyDescent="0.35">
      <c r="A1" s="39" t="s">
        <v>204</v>
      </c>
      <c r="B1" s="38"/>
      <c r="C1" s="38"/>
      <c r="D1" s="38"/>
      <c r="E1" s="38"/>
      <c r="F1" s="38"/>
    </row>
    <row r="2" spans="1:6" x14ac:dyDescent="0.3">
      <c r="A2" s="43" t="s">
        <v>205</v>
      </c>
      <c r="B2" s="36"/>
      <c r="C2" s="36"/>
      <c r="D2" s="36"/>
      <c r="E2" s="36"/>
      <c r="F2" s="36"/>
    </row>
    <row r="3" spans="1:6" x14ac:dyDescent="0.3">
      <c r="A3" s="14" t="s">
        <v>136</v>
      </c>
      <c r="B3" s="24">
        <f ca="1">YEAR(TODAY())</f>
        <v>2026</v>
      </c>
      <c r="D3" s="14" t="s">
        <v>206</v>
      </c>
      <c r="E3" s="44" t="s">
        <v>207</v>
      </c>
      <c r="F3" s="36"/>
    </row>
    <row r="5" spans="1:6" x14ac:dyDescent="0.3">
      <c r="A5" s="5" t="s">
        <v>208</v>
      </c>
      <c r="B5" s="5" t="s">
        <v>209</v>
      </c>
      <c r="C5" s="5" t="s">
        <v>210</v>
      </c>
      <c r="D5" s="5" t="s">
        <v>121</v>
      </c>
      <c r="E5" s="5" t="s">
        <v>211</v>
      </c>
      <c r="F5" s="5" t="s">
        <v>212</v>
      </c>
    </row>
    <row r="6" spans="1:6" x14ac:dyDescent="0.3">
      <c r="A6" s="34">
        <f ca="1">DATE($B$3,1,1)</f>
        <v>46023</v>
      </c>
      <c r="B6" s="31">
        <f ca="1">SUMIFS(Transactions!$H$2:$H$5001,Transactions!$B$2:$B$5001,"Income",Transactions!$A$2:$A$5001,"&gt;="&amp;$A6,Transactions!$A$2:$A$5001,"&lt;="&amp;EOMONTH($A6,0),Transactions!$G$2:$G$5001,"Paid")</f>
        <v>50141.33</v>
      </c>
      <c r="C6" s="31">
        <f ca="1">SUMIFS(Transactions!$H$2:$H$5001,Transactions!$B$2:$B$5001,"Expense",Transactions!$A$2:$A$5001,"&gt;="&amp;$A6,Transactions!$A$2:$A$5001,"&lt;="&amp;EOMONTH($A6,0),Transactions!$G$2:$G$5001,"Paid")</f>
        <v>14973.55</v>
      </c>
      <c r="D6" s="31">
        <f t="shared" ref="D6:D17" ca="1" si="0">B6-C6</f>
        <v>35167.78</v>
      </c>
      <c r="E6" s="31">
        <f ca="1">SUMIFS(Transactions!$H$2:$H$5001,Transactions!$B$2:$B$5001,"Income",Transactions!$A$2:$A$5001,"&gt;="&amp;$A6,Transactions!$A$2:$A$5001,"&lt;="&amp;EOMONTH($A6,0),Transactions!$G$2:$G$5001,"Pending")</f>
        <v>0</v>
      </c>
      <c r="F6" s="31">
        <f ca="1">SUMIFS(Transactions!$H$2:$H$5001,Transactions!$B$2:$B$5001,"Expense",Transactions!$A$2:$A$5001,"&gt;="&amp;$A6,Transactions!$A$2:$A$5001,"&lt;="&amp;EOMONTH($A6,0),Transactions!$G$2:$G$5001,"Pending")</f>
        <v>1733.12</v>
      </c>
    </row>
    <row r="7" spans="1:6" x14ac:dyDescent="0.3">
      <c r="A7" s="34">
        <f ca="1">DATE($B$3,2,1)</f>
        <v>46054</v>
      </c>
      <c r="B7" s="31">
        <f ca="1">SUMIFS(Transactions!$H$2:$H$5001,Transactions!$B$2:$B$5001,"Income",Transactions!$A$2:$A$5001,"&gt;="&amp;$A7,Transactions!$A$2:$A$5001,"&lt;="&amp;EOMONTH($A7,0),Transactions!$G$2:$G$5001,"Paid")</f>
        <v>46368.37</v>
      </c>
      <c r="C7" s="31">
        <f ca="1">SUMIFS(Transactions!$H$2:$H$5001,Transactions!$B$2:$B$5001,"Expense",Transactions!$A$2:$A$5001,"&gt;="&amp;$A7,Transactions!$A$2:$A$5001,"&lt;="&amp;EOMONTH($A7,0),Transactions!$G$2:$G$5001,"Paid")</f>
        <v>13315.75</v>
      </c>
      <c r="D7" s="31">
        <f t="shared" ca="1" si="0"/>
        <v>33052.620000000003</v>
      </c>
      <c r="E7" s="31">
        <f ca="1">SUMIFS(Transactions!$H$2:$H$5001,Transactions!$B$2:$B$5001,"Income",Transactions!$A$2:$A$5001,"&gt;="&amp;$A7,Transactions!$A$2:$A$5001,"&lt;="&amp;EOMONTH($A7,0),Transactions!$G$2:$G$5001,"Pending")</f>
        <v>0</v>
      </c>
      <c r="F7" s="31">
        <f ca="1">SUMIFS(Transactions!$H$2:$H$5001,Transactions!$B$2:$B$5001,"Expense",Transactions!$A$2:$A$5001,"&gt;="&amp;$A7,Transactions!$A$2:$A$5001,"&lt;="&amp;EOMONTH($A7,0),Transactions!$G$2:$G$5001,"Pending")</f>
        <v>2638.11</v>
      </c>
    </row>
    <row r="8" spans="1:6" x14ac:dyDescent="0.3">
      <c r="A8" s="34">
        <f ca="1">DATE($B$3,3,1)</f>
        <v>46082</v>
      </c>
      <c r="B8" s="31">
        <f ca="1">SUMIFS(Transactions!$H$2:$H$5001,Transactions!$B$2:$B$5001,"Income",Transactions!$A$2:$A$5001,"&gt;="&amp;$A8,Transactions!$A$2:$A$5001,"&lt;="&amp;EOMONTH($A8,0),Transactions!$G$2:$G$5001,"Paid")</f>
        <v>54171.5</v>
      </c>
      <c r="C8" s="31">
        <f ca="1">SUMIFS(Transactions!$H$2:$H$5001,Transactions!$B$2:$B$5001,"Expense",Transactions!$A$2:$A$5001,"&gt;="&amp;$A8,Transactions!$A$2:$A$5001,"&lt;="&amp;EOMONTH($A8,0),Transactions!$G$2:$G$5001,"Paid")</f>
        <v>15229.969999999996</v>
      </c>
      <c r="D8" s="31">
        <f t="shared" ca="1" si="0"/>
        <v>38941.530000000006</v>
      </c>
      <c r="E8" s="31">
        <f ca="1">SUMIFS(Transactions!$H$2:$H$5001,Transactions!$B$2:$B$5001,"Income",Transactions!$A$2:$A$5001,"&gt;="&amp;$A8,Transactions!$A$2:$A$5001,"&lt;="&amp;EOMONTH($A8,0),Transactions!$G$2:$G$5001,"Pending")</f>
        <v>0</v>
      </c>
      <c r="F8" s="31">
        <f ca="1">SUMIFS(Transactions!$H$2:$H$5001,Transactions!$B$2:$B$5001,"Expense",Transactions!$A$2:$A$5001,"&gt;="&amp;$A8,Transactions!$A$2:$A$5001,"&lt;="&amp;EOMONTH($A8,0),Transactions!$G$2:$G$5001,"Pending")</f>
        <v>1900.67</v>
      </c>
    </row>
    <row r="9" spans="1:6" x14ac:dyDescent="0.3">
      <c r="A9" s="34">
        <f ca="1">DATE($B$3,4,1)</f>
        <v>46113</v>
      </c>
      <c r="B9" s="31">
        <f ca="1">SUMIFS(Transactions!$H$2:$H$5001,Transactions!$B$2:$B$5001,"Income",Transactions!$A$2:$A$5001,"&gt;="&amp;$A9,Transactions!$A$2:$A$5001,"&lt;="&amp;EOMONTH($A9,0),Transactions!$G$2:$G$5001,"Paid")</f>
        <v>0</v>
      </c>
      <c r="C9" s="31">
        <f ca="1">SUMIFS(Transactions!$H$2:$H$5001,Transactions!$B$2:$B$5001,"Expense",Transactions!$A$2:$A$5001,"&gt;="&amp;$A9,Transactions!$A$2:$A$5001,"&lt;="&amp;EOMONTH($A9,0),Transactions!$G$2:$G$5001,"Paid")</f>
        <v>0</v>
      </c>
      <c r="D9" s="31">
        <f t="shared" ca="1" si="0"/>
        <v>0</v>
      </c>
      <c r="E9" s="31">
        <f ca="1">SUMIFS(Transactions!$H$2:$H$5001,Transactions!$B$2:$B$5001,"Income",Transactions!$A$2:$A$5001,"&gt;="&amp;$A9,Transactions!$A$2:$A$5001,"&lt;="&amp;EOMONTH($A9,0),Transactions!$G$2:$G$5001,"Pending")</f>
        <v>0</v>
      </c>
      <c r="F9" s="31">
        <f ca="1">SUMIFS(Transactions!$H$2:$H$5001,Transactions!$B$2:$B$5001,"Expense",Transactions!$A$2:$A$5001,"&gt;="&amp;$A9,Transactions!$A$2:$A$5001,"&lt;="&amp;EOMONTH($A9,0),Transactions!$G$2:$G$5001,"Pending")</f>
        <v>0</v>
      </c>
    </row>
    <row r="10" spans="1:6" x14ac:dyDescent="0.3">
      <c r="A10" s="34">
        <f ca="1">DATE($B$3,5,1)</f>
        <v>46143</v>
      </c>
      <c r="B10" s="31">
        <f ca="1">SUMIFS(Transactions!$H$2:$H$5001,Transactions!$B$2:$B$5001,"Income",Transactions!$A$2:$A$5001,"&gt;="&amp;$A10,Transactions!$A$2:$A$5001,"&lt;="&amp;EOMONTH($A10,0),Transactions!$G$2:$G$5001,"Paid")</f>
        <v>0</v>
      </c>
      <c r="C10" s="31">
        <f ca="1">SUMIFS(Transactions!$H$2:$H$5001,Transactions!$B$2:$B$5001,"Expense",Transactions!$A$2:$A$5001,"&gt;="&amp;$A10,Transactions!$A$2:$A$5001,"&lt;="&amp;EOMONTH($A10,0),Transactions!$G$2:$G$5001,"Paid")</f>
        <v>0</v>
      </c>
      <c r="D10" s="31">
        <f t="shared" ca="1" si="0"/>
        <v>0</v>
      </c>
      <c r="E10" s="31">
        <f ca="1">SUMIFS(Transactions!$H$2:$H$5001,Transactions!$B$2:$B$5001,"Income",Transactions!$A$2:$A$5001,"&gt;="&amp;$A10,Transactions!$A$2:$A$5001,"&lt;="&amp;EOMONTH($A10,0),Transactions!$G$2:$G$5001,"Pending")</f>
        <v>0</v>
      </c>
      <c r="F10" s="31">
        <f ca="1">SUMIFS(Transactions!$H$2:$H$5001,Transactions!$B$2:$B$5001,"Expense",Transactions!$A$2:$A$5001,"&gt;="&amp;$A10,Transactions!$A$2:$A$5001,"&lt;="&amp;EOMONTH($A10,0),Transactions!$G$2:$G$5001,"Pending")</f>
        <v>0</v>
      </c>
    </row>
    <row r="11" spans="1:6" x14ac:dyDescent="0.3">
      <c r="A11" s="34">
        <f ca="1">DATE($B$3,6,1)</f>
        <v>46174</v>
      </c>
      <c r="B11" s="31">
        <f ca="1">SUMIFS(Transactions!$H$2:$H$5001,Transactions!$B$2:$B$5001,"Income",Transactions!$A$2:$A$5001,"&gt;="&amp;$A11,Transactions!$A$2:$A$5001,"&lt;="&amp;EOMONTH($A11,0),Transactions!$G$2:$G$5001,"Paid")</f>
        <v>0</v>
      </c>
      <c r="C11" s="31">
        <f ca="1">SUMIFS(Transactions!$H$2:$H$5001,Transactions!$B$2:$B$5001,"Expense",Transactions!$A$2:$A$5001,"&gt;="&amp;$A11,Transactions!$A$2:$A$5001,"&lt;="&amp;EOMONTH($A11,0),Transactions!$G$2:$G$5001,"Paid")</f>
        <v>0</v>
      </c>
      <c r="D11" s="31">
        <f t="shared" ca="1" si="0"/>
        <v>0</v>
      </c>
      <c r="E11" s="31">
        <f ca="1">SUMIFS(Transactions!$H$2:$H$5001,Transactions!$B$2:$B$5001,"Income",Transactions!$A$2:$A$5001,"&gt;="&amp;$A11,Transactions!$A$2:$A$5001,"&lt;="&amp;EOMONTH($A11,0),Transactions!$G$2:$G$5001,"Pending")</f>
        <v>0</v>
      </c>
      <c r="F11" s="31">
        <f ca="1">SUMIFS(Transactions!$H$2:$H$5001,Transactions!$B$2:$B$5001,"Expense",Transactions!$A$2:$A$5001,"&gt;="&amp;$A11,Transactions!$A$2:$A$5001,"&lt;="&amp;EOMONTH($A11,0),Transactions!$G$2:$G$5001,"Pending")</f>
        <v>0</v>
      </c>
    </row>
    <row r="12" spans="1:6" x14ac:dyDescent="0.3">
      <c r="A12" s="34">
        <f ca="1">DATE($B$3,7,1)</f>
        <v>46204</v>
      </c>
      <c r="B12" s="31">
        <f ca="1">SUMIFS(Transactions!$H$2:$H$5001,Transactions!$B$2:$B$5001,"Income",Transactions!$A$2:$A$5001,"&gt;="&amp;$A12,Transactions!$A$2:$A$5001,"&lt;="&amp;EOMONTH($A12,0),Transactions!$G$2:$G$5001,"Paid")</f>
        <v>0</v>
      </c>
      <c r="C12" s="31">
        <f ca="1">SUMIFS(Transactions!$H$2:$H$5001,Transactions!$B$2:$B$5001,"Expense",Transactions!$A$2:$A$5001,"&gt;="&amp;$A12,Transactions!$A$2:$A$5001,"&lt;="&amp;EOMONTH($A12,0),Transactions!$G$2:$G$5001,"Paid")</f>
        <v>0</v>
      </c>
      <c r="D12" s="31">
        <f t="shared" ca="1" si="0"/>
        <v>0</v>
      </c>
      <c r="E12" s="31">
        <f ca="1">SUMIFS(Transactions!$H$2:$H$5001,Transactions!$B$2:$B$5001,"Income",Transactions!$A$2:$A$5001,"&gt;="&amp;$A12,Transactions!$A$2:$A$5001,"&lt;="&amp;EOMONTH($A12,0),Transactions!$G$2:$G$5001,"Pending")</f>
        <v>0</v>
      </c>
      <c r="F12" s="31">
        <f ca="1">SUMIFS(Transactions!$H$2:$H$5001,Transactions!$B$2:$B$5001,"Expense",Transactions!$A$2:$A$5001,"&gt;="&amp;$A12,Transactions!$A$2:$A$5001,"&lt;="&amp;EOMONTH($A12,0),Transactions!$G$2:$G$5001,"Pending")</f>
        <v>0</v>
      </c>
    </row>
    <row r="13" spans="1:6" x14ac:dyDescent="0.3">
      <c r="A13" s="34">
        <f ca="1">DATE($B$3,8,1)</f>
        <v>46235</v>
      </c>
      <c r="B13" s="31">
        <f ca="1">SUMIFS(Transactions!$H$2:$H$5001,Transactions!$B$2:$B$5001,"Income",Transactions!$A$2:$A$5001,"&gt;="&amp;$A13,Transactions!$A$2:$A$5001,"&lt;="&amp;EOMONTH($A13,0),Transactions!$G$2:$G$5001,"Paid")</f>
        <v>0</v>
      </c>
      <c r="C13" s="31">
        <f ca="1">SUMIFS(Transactions!$H$2:$H$5001,Transactions!$B$2:$B$5001,"Expense",Transactions!$A$2:$A$5001,"&gt;="&amp;$A13,Transactions!$A$2:$A$5001,"&lt;="&amp;EOMONTH($A13,0),Transactions!$G$2:$G$5001,"Paid")</f>
        <v>0</v>
      </c>
      <c r="D13" s="31">
        <f t="shared" ca="1" si="0"/>
        <v>0</v>
      </c>
      <c r="E13" s="31">
        <f ca="1">SUMIFS(Transactions!$H$2:$H$5001,Transactions!$B$2:$B$5001,"Income",Transactions!$A$2:$A$5001,"&gt;="&amp;$A13,Transactions!$A$2:$A$5001,"&lt;="&amp;EOMONTH($A13,0),Transactions!$G$2:$G$5001,"Pending")</f>
        <v>0</v>
      </c>
      <c r="F13" s="31">
        <f ca="1">SUMIFS(Transactions!$H$2:$H$5001,Transactions!$B$2:$B$5001,"Expense",Transactions!$A$2:$A$5001,"&gt;="&amp;$A13,Transactions!$A$2:$A$5001,"&lt;="&amp;EOMONTH($A13,0),Transactions!$G$2:$G$5001,"Pending")</f>
        <v>0</v>
      </c>
    </row>
    <row r="14" spans="1:6" x14ac:dyDescent="0.3">
      <c r="A14" s="34">
        <f ca="1">DATE($B$3,9,1)</f>
        <v>46266</v>
      </c>
      <c r="B14" s="31">
        <f ca="1">SUMIFS(Transactions!$H$2:$H$5001,Transactions!$B$2:$B$5001,"Income",Transactions!$A$2:$A$5001,"&gt;="&amp;$A14,Transactions!$A$2:$A$5001,"&lt;="&amp;EOMONTH($A14,0),Transactions!$G$2:$G$5001,"Paid")</f>
        <v>0</v>
      </c>
      <c r="C14" s="31">
        <f ca="1">SUMIFS(Transactions!$H$2:$H$5001,Transactions!$B$2:$B$5001,"Expense",Transactions!$A$2:$A$5001,"&gt;="&amp;$A14,Transactions!$A$2:$A$5001,"&lt;="&amp;EOMONTH($A14,0),Transactions!$G$2:$G$5001,"Paid")</f>
        <v>0</v>
      </c>
      <c r="D14" s="31">
        <f t="shared" ca="1" si="0"/>
        <v>0</v>
      </c>
      <c r="E14" s="31">
        <f ca="1">SUMIFS(Transactions!$H$2:$H$5001,Transactions!$B$2:$B$5001,"Income",Transactions!$A$2:$A$5001,"&gt;="&amp;$A14,Transactions!$A$2:$A$5001,"&lt;="&amp;EOMONTH($A14,0),Transactions!$G$2:$G$5001,"Pending")</f>
        <v>0</v>
      </c>
      <c r="F14" s="31">
        <f ca="1">SUMIFS(Transactions!$H$2:$H$5001,Transactions!$B$2:$B$5001,"Expense",Transactions!$A$2:$A$5001,"&gt;="&amp;$A14,Transactions!$A$2:$A$5001,"&lt;="&amp;EOMONTH($A14,0),Transactions!$G$2:$G$5001,"Pending")</f>
        <v>0</v>
      </c>
    </row>
    <row r="15" spans="1:6" x14ac:dyDescent="0.3">
      <c r="A15" s="34">
        <f ca="1">DATE($B$3,10,1)</f>
        <v>46296</v>
      </c>
      <c r="B15" s="31">
        <f ca="1">SUMIFS(Transactions!$H$2:$H$5001,Transactions!$B$2:$B$5001,"Income",Transactions!$A$2:$A$5001,"&gt;="&amp;$A15,Transactions!$A$2:$A$5001,"&lt;="&amp;EOMONTH($A15,0),Transactions!$G$2:$G$5001,"Paid")</f>
        <v>0</v>
      </c>
      <c r="C15" s="31">
        <f ca="1">SUMIFS(Transactions!$H$2:$H$5001,Transactions!$B$2:$B$5001,"Expense",Transactions!$A$2:$A$5001,"&gt;="&amp;$A15,Transactions!$A$2:$A$5001,"&lt;="&amp;EOMONTH($A15,0),Transactions!$G$2:$G$5001,"Paid")</f>
        <v>0</v>
      </c>
      <c r="D15" s="31">
        <f t="shared" ca="1" si="0"/>
        <v>0</v>
      </c>
      <c r="E15" s="31">
        <f ca="1">SUMIFS(Transactions!$H$2:$H$5001,Transactions!$B$2:$B$5001,"Income",Transactions!$A$2:$A$5001,"&gt;="&amp;$A15,Transactions!$A$2:$A$5001,"&lt;="&amp;EOMONTH($A15,0),Transactions!$G$2:$G$5001,"Pending")</f>
        <v>0</v>
      </c>
      <c r="F15" s="31">
        <f ca="1">SUMIFS(Transactions!$H$2:$H$5001,Transactions!$B$2:$B$5001,"Expense",Transactions!$A$2:$A$5001,"&gt;="&amp;$A15,Transactions!$A$2:$A$5001,"&lt;="&amp;EOMONTH($A15,0),Transactions!$G$2:$G$5001,"Pending")</f>
        <v>0</v>
      </c>
    </row>
    <row r="16" spans="1:6" x14ac:dyDescent="0.3">
      <c r="A16" s="34">
        <f ca="1">DATE($B$3,11,1)</f>
        <v>46327</v>
      </c>
      <c r="B16" s="31">
        <f ca="1">SUMIFS(Transactions!$H$2:$H$5001,Transactions!$B$2:$B$5001,"Income",Transactions!$A$2:$A$5001,"&gt;="&amp;$A16,Transactions!$A$2:$A$5001,"&lt;="&amp;EOMONTH($A16,0),Transactions!$G$2:$G$5001,"Paid")</f>
        <v>0</v>
      </c>
      <c r="C16" s="31">
        <f ca="1">SUMIFS(Transactions!$H$2:$H$5001,Transactions!$B$2:$B$5001,"Expense",Transactions!$A$2:$A$5001,"&gt;="&amp;$A16,Transactions!$A$2:$A$5001,"&lt;="&amp;EOMONTH($A16,0),Transactions!$G$2:$G$5001,"Paid")</f>
        <v>0</v>
      </c>
      <c r="D16" s="31">
        <f t="shared" ca="1" si="0"/>
        <v>0</v>
      </c>
      <c r="E16" s="31">
        <f ca="1">SUMIFS(Transactions!$H$2:$H$5001,Transactions!$B$2:$B$5001,"Income",Transactions!$A$2:$A$5001,"&gt;="&amp;$A16,Transactions!$A$2:$A$5001,"&lt;="&amp;EOMONTH($A16,0),Transactions!$G$2:$G$5001,"Pending")</f>
        <v>0</v>
      </c>
      <c r="F16" s="31">
        <f ca="1">SUMIFS(Transactions!$H$2:$H$5001,Transactions!$B$2:$B$5001,"Expense",Transactions!$A$2:$A$5001,"&gt;="&amp;$A16,Transactions!$A$2:$A$5001,"&lt;="&amp;EOMONTH($A16,0),Transactions!$G$2:$G$5001,"Pending")</f>
        <v>0</v>
      </c>
    </row>
    <row r="17" spans="1:6" x14ac:dyDescent="0.3">
      <c r="A17" s="34">
        <f ca="1">DATE($B$3,12,1)</f>
        <v>46357</v>
      </c>
      <c r="B17" s="31">
        <f ca="1">SUMIFS(Transactions!$H$2:$H$5001,Transactions!$B$2:$B$5001,"Income",Transactions!$A$2:$A$5001,"&gt;="&amp;$A17,Transactions!$A$2:$A$5001,"&lt;="&amp;EOMONTH($A17,0),Transactions!$G$2:$G$5001,"Paid")</f>
        <v>0</v>
      </c>
      <c r="C17" s="31">
        <f ca="1">SUMIFS(Transactions!$H$2:$H$5001,Transactions!$B$2:$B$5001,"Expense",Transactions!$A$2:$A$5001,"&gt;="&amp;$A17,Transactions!$A$2:$A$5001,"&lt;="&amp;EOMONTH($A17,0),Transactions!$G$2:$G$5001,"Paid")</f>
        <v>0</v>
      </c>
      <c r="D17" s="31">
        <f t="shared" ca="1" si="0"/>
        <v>0</v>
      </c>
      <c r="E17" s="31">
        <f ca="1">SUMIFS(Transactions!$H$2:$H$5001,Transactions!$B$2:$B$5001,"Income",Transactions!$A$2:$A$5001,"&gt;="&amp;$A17,Transactions!$A$2:$A$5001,"&lt;="&amp;EOMONTH($A17,0),Transactions!$G$2:$G$5001,"Pending")</f>
        <v>0</v>
      </c>
      <c r="F17" s="31">
        <f ca="1">SUMIFS(Transactions!$H$2:$H$5001,Transactions!$B$2:$B$5001,"Expense",Transactions!$A$2:$A$5001,"&gt;="&amp;$A17,Transactions!$A$2:$A$5001,"&lt;="&amp;EOMONTH($A17,0),Transactions!$G$2:$G$5001,"Pending")</f>
        <v>0</v>
      </c>
    </row>
    <row r="18" spans="1:6" x14ac:dyDescent="0.3">
      <c r="A18" s="25" t="s">
        <v>213</v>
      </c>
      <c r="B18" s="33">
        <f ca="1">SUM(B6:B17)</f>
        <v>150681.20000000001</v>
      </c>
      <c r="C18" s="33">
        <f ca="1">SUM(C6:C17)</f>
        <v>43519.27</v>
      </c>
      <c r="D18" s="33">
        <f ca="1">SUM(D6:D17)</f>
        <v>107161.93</v>
      </c>
      <c r="E18" s="33">
        <f ca="1">SUM(E6:E17)</f>
        <v>0</v>
      </c>
      <c r="F18" s="33">
        <f ca="1">SUM(F6:F17)</f>
        <v>6271.9</v>
      </c>
    </row>
    <row r="20" spans="1:6" x14ac:dyDescent="0.3">
      <c r="A20" s="43" t="s">
        <v>214</v>
      </c>
      <c r="B20" s="36"/>
      <c r="C20" s="36"/>
      <c r="D20" s="36"/>
      <c r="E20" s="36"/>
      <c r="F20" s="36"/>
    </row>
  </sheetData>
  <mergeCells count="4">
    <mergeCell ref="A20:F20"/>
    <mergeCell ref="A2:F2"/>
    <mergeCell ref="A1:F1"/>
    <mergeCell ref="E3:F3"/>
  </mergeCells>
  <conditionalFormatting sqref="D6:D17">
    <cfRule type="cellIs" dxfId="0" priority="1" operator="lessThan">
      <formula>0</formula>
    </cfRule>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Instructions</vt:lpstr>
      <vt:lpstr>Glossary</vt:lpstr>
      <vt:lpstr>Categories</vt:lpstr>
      <vt:lpstr>Transactions</vt:lpstr>
      <vt:lpstr>Summary</vt:lpstr>
      <vt:lpstr>Yearly Review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Jairo Gelvez</cp:lastModifiedBy>
  <dcterms:modified xsi:type="dcterms:W3CDTF">2026-08-15T23:54:47Z</dcterms:modified>
</cp:coreProperties>
</file>