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3C43FF8-043D-4E60-ACCC-1E352D3A2C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Plan del Proyect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8" i="3" l="1"/>
  <c r="K68" i="3" s="1"/>
  <c r="O68" i="3" s="1"/>
  <c r="A68" i="3"/>
  <c r="Q67" i="3"/>
  <c r="A67" i="3"/>
  <c r="Q66" i="3"/>
  <c r="P66" i="3" s="1"/>
  <c r="A66" i="3"/>
  <c r="Q65" i="3"/>
  <c r="K65" i="3" s="1"/>
  <c r="O65" i="3" s="1"/>
  <c r="A65" i="3"/>
  <c r="Q64" i="3"/>
  <c r="M64" i="3" s="1"/>
  <c r="L64" i="3" s="1"/>
  <c r="K64" i="3"/>
  <c r="O64" i="3" s="1"/>
  <c r="A64" i="3"/>
  <c r="Q63" i="3"/>
  <c r="K63" i="3" s="1"/>
  <c r="O63" i="3" s="1"/>
  <c r="P63" i="3"/>
  <c r="M63" i="3"/>
  <c r="L63" i="3" s="1"/>
  <c r="A63" i="3"/>
  <c r="Q62" i="3"/>
  <c r="K62" i="3"/>
  <c r="O62" i="3" s="1"/>
  <c r="A62" i="3"/>
  <c r="Q61" i="3"/>
  <c r="A61" i="3"/>
  <c r="Q60" i="3"/>
  <c r="M60" i="3" s="1"/>
  <c r="L60" i="3" s="1"/>
  <c r="P60" i="3"/>
  <c r="A60" i="3"/>
  <c r="Q59" i="3"/>
  <c r="K59" i="3" s="1"/>
  <c r="O59" i="3" s="1"/>
  <c r="M59" i="3"/>
  <c r="L59" i="3" s="1"/>
  <c r="A59" i="3"/>
  <c r="Q58" i="3"/>
  <c r="M58" i="3" s="1"/>
  <c r="L58" i="3" s="1"/>
  <c r="A58" i="3"/>
  <c r="Q57" i="3"/>
  <c r="K57" i="3" s="1"/>
  <c r="O57" i="3" s="1"/>
  <c r="P57" i="3"/>
  <c r="M57" i="3"/>
  <c r="L57" i="3" s="1"/>
  <c r="A57" i="3"/>
  <c r="Q56" i="3"/>
  <c r="K56" i="3" s="1"/>
  <c r="O56" i="3" s="1"/>
  <c r="A56" i="3"/>
  <c r="Q55" i="3"/>
  <c r="A55" i="3"/>
  <c r="Q54" i="3"/>
  <c r="P54" i="3" s="1"/>
  <c r="M54" i="3"/>
  <c r="L54" i="3" s="1"/>
  <c r="K54" i="3"/>
  <c r="O54" i="3" s="1"/>
  <c r="J54" i="3"/>
  <c r="A54" i="3"/>
  <c r="Q53" i="3"/>
  <c r="K53" i="3" s="1"/>
  <c r="O53" i="3" s="1"/>
  <c r="A53" i="3"/>
  <c r="Q52" i="3"/>
  <c r="M52" i="3" s="1"/>
  <c r="L52" i="3" s="1"/>
  <c r="P52" i="3"/>
  <c r="K52" i="3"/>
  <c r="O52" i="3" s="1"/>
  <c r="J52" i="3"/>
  <c r="A52" i="3"/>
  <c r="Q51" i="3"/>
  <c r="K51" i="3" s="1"/>
  <c r="O51" i="3" s="1"/>
  <c r="P51" i="3"/>
  <c r="M51" i="3"/>
  <c r="L51" i="3" s="1"/>
  <c r="A51" i="3"/>
  <c r="Q50" i="3"/>
  <c r="K50" i="3" s="1"/>
  <c r="O50" i="3" s="1"/>
  <c r="A50" i="3"/>
  <c r="Q49" i="3"/>
  <c r="A49" i="3"/>
  <c r="Q48" i="3"/>
  <c r="P48" i="3"/>
  <c r="M48" i="3"/>
  <c r="L48" i="3" s="1"/>
  <c r="K48" i="3"/>
  <c r="O48" i="3" s="1"/>
  <c r="J48" i="3"/>
  <c r="A48" i="3"/>
  <c r="Q47" i="3"/>
  <c r="K47" i="3" s="1"/>
  <c r="O47" i="3" s="1"/>
  <c r="A47" i="3"/>
  <c r="Q46" i="3"/>
  <c r="M46" i="3" s="1"/>
  <c r="L46" i="3" s="1"/>
  <c r="J46" i="3"/>
  <c r="A46" i="3"/>
  <c r="Q45" i="3"/>
  <c r="K45" i="3" s="1"/>
  <c r="O45" i="3" s="1"/>
  <c r="M45" i="3"/>
  <c r="L45" i="3" s="1"/>
  <c r="J45" i="3"/>
  <c r="A45" i="3"/>
  <c r="Q44" i="3"/>
  <c r="K44" i="3" s="1"/>
  <c r="O44" i="3" s="1"/>
  <c r="A44" i="3"/>
  <c r="Q43" i="3"/>
  <c r="A43" i="3"/>
  <c r="Q42" i="3"/>
  <c r="P42" i="3"/>
  <c r="M42" i="3"/>
  <c r="L42" i="3" s="1"/>
  <c r="K42" i="3"/>
  <c r="O42" i="3" s="1"/>
  <c r="J42" i="3"/>
  <c r="A42" i="3"/>
  <c r="Q41" i="3"/>
  <c r="K41" i="3" s="1"/>
  <c r="O41" i="3" s="1"/>
  <c r="A41" i="3"/>
  <c r="Q40" i="3"/>
  <c r="M40" i="3" s="1"/>
  <c r="L40" i="3" s="1"/>
  <c r="P40" i="3"/>
  <c r="K40" i="3"/>
  <c r="O40" i="3" s="1"/>
  <c r="A40" i="3"/>
  <c r="Q39" i="3"/>
  <c r="K39" i="3" s="1"/>
  <c r="O39" i="3" s="1"/>
  <c r="P39" i="3"/>
  <c r="M39" i="3"/>
  <c r="L39" i="3" s="1"/>
  <c r="J39" i="3"/>
  <c r="A39" i="3"/>
  <c r="Q38" i="3"/>
  <c r="K38" i="3"/>
  <c r="O38" i="3" s="1"/>
  <c r="A38" i="3"/>
  <c r="Q37" i="3"/>
  <c r="A37" i="3"/>
  <c r="Q36" i="3"/>
  <c r="P36" i="3" s="1"/>
  <c r="M36" i="3"/>
  <c r="L36" i="3" s="1"/>
  <c r="K36" i="3"/>
  <c r="O36" i="3" s="1"/>
  <c r="J36" i="3"/>
  <c r="A36" i="3"/>
  <c r="Q35" i="3"/>
  <c r="M35" i="3" s="1"/>
  <c r="L35" i="3" s="1"/>
  <c r="A35" i="3"/>
  <c r="Q34" i="3"/>
  <c r="M34" i="3" s="1"/>
  <c r="L34" i="3" s="1"/>
  <c r="A34" i="3"/>
  <c r="Q33" i="3"/>
  <c r="K33" i="3" s="1"/>
  <c r="O33" i="3" s="1"/>
  <c r="P33" i="3"/>
  <c r="M33" i="3"/>
  <c r="L33" i="3" s="1"/>
  <c r="A33" i="3"/>
  <c r="Q32" i="3"/>
  <c r="K32" i="3"/>
  <c r="O32" i="3" s="1"/>
  <c r="A32" i="3"/>
  <c r="Q31" i="3"/>
  <c r="A31" i="3"/>
  <c r="Q30" i="3"/>
  <c r="J30" i="3" s="1"/>
  <c r="A30" i="3"/>
  <c r="Q29" i="3"/>
  <c r="M29" i="3"/>
  <c r="L29" i="3" s="1"/>
  <c r="A29" i="3"/>
  <c r="Q28" i="3"/>
  <c r="M28" i="3" s="1"/>
  <c r="P28" i="3"/>
  <c r="L28" i="3"/>
  <c r="A28" i="3"/>
  <c r="Q27" i="3"/>
  <c r="K27" i="3" s="1"/>
  <c r="O27" i="3" s="1"/>
  <c r="A27" i="3"/>
  <c r="Q26" i="3"/>
  <c r="K26" i="3"/>
  <c r="O26" i="3" s="1"/>
  <c r="A26" i="3"/>
  <c r="Q25" i="3"/>
  <c r="A25" i="3"/>
  <c r="Q24" i="3"/>
  <c r="M24" i="3" s="1"/>
  <c r="L24" i="3" s="1"/>
  <c r="P24" i="3"/>
  <c r="A24" i="3"/>
  <c r="Q23" i="3"/>
  <c r="M23" i="3" s="1"/>
  <c r="L23" i="3" s="1"/>
  <c r="A23" i="3"/>
  <c r="Q22" i="3"/>
  <c r="M22" i="3" s="1"/>
  <c r="P22" i="3"/>
  <c r="L22" i="3"/>
  <c r="K22" i="3"/>
  <c r="O22" i="3" s="1"/>
  <c r="A22" i="3"/>
  <c r="Q21" i="3"/>
  <c r="K21" i="3" s="1"/>
  <c r="O21" i="3" s="1"/>
  <c r="P21" i="3"/>
  <c r="M21" i="3"/>
  <c r="L21" i="3" s="1"/>
  <c r="A21" i="3"/>
  <c r="Q20" i="3"/>
  <c r="K20" i="3" s="1"/>
  <c r="O20" i="3" s="1"/>
  <c r="A20" i="3"/>
  <c r="Q19" i="3"/>
  <c r="A19" i="3"/>
  <c r="A18" i="3"/>
  <c r="A17" i="3"/>
  <c r="A16" i="3"/>
  <c r="A15" i="3"/>
  <c r="A14" i="3"/>
  <c r="A13" i="3"/>
  <c r="A12" i="3"/>
  <c r="Q11" i="3"/>
  <c r="A11" i="3"/>
  <c r="Q10" i="3"/>
  <c r="A10" i="3"/>
  <c r="Q9" i="3"/>
  <c r="J9" i="3" s="1"/>
  <c r="K9" i="3" s="1"/>
  <c r="O9" i="3" s="1"/>
  <c r="A9" i="3"/>
  <c r="D4" i="3"/>
  <c r="P64" i="3" l="1"/>
  <c r="P45" i="3"/>
  <c r="J10" i="3"/>
  <c r="K10" i="3" s="1"/>
  <c r="O10" i="3" s="1"/>
  <c r="K30" i="3"/>
  <c r="O30" i="3" s="1"/>
  <c r="K46" i="3"/>
  <c r="O46" i="3" s="1"/>
  <c r="M30" i="3"/>
  <c r="L30" i="3" s="1"/>
  <c r="J40" i="3"/>
  <c r="P46" i="3"/>
  <c r="J63" i="3"/>
  <c r="N63" i="3" s="1"/>
  <c r="P30" i="3"/>
  <c r="J34" i="3"/>
  <c r="M53" i="3"/>
  <c r="L53" i="3" s="1"/>
  <c r="N53" i="3" s="1"/>
  <c r="J60" i="3"/>
  <c r="J28" i="3"/>
  <c r="N28" i="3" s="1"/>
  <c r="K34" i="3"/>
  <c r="O34" i="3" s="1"/>
  <c r="K60" i="3"/>
  <c r="O60" i="3" s="1"/>
  <c r="J21" i="3"/>
  <c r="K28" i="3"/>
  <c r="O28" i="3" s="1"/>
  <c r="P34" i="3"/>
  <c r="J51" i="3"/>
  <c r="N51" i="3" s="1"/>
  <c r="J57" i="3"/>
  <c r="N57" i="3" s="1"/>
  <c r="N24" i="3"/>
  <c r="N42" i="3"/>
  <c r="N48" i="3"/>
  <c r="Q13" i="3"/>
  <c r="N54" i="3"/>
  <c r="J66" i="3"/>
  <c r="N60" i="3"/>
  <c r="K66" i="3"/>
  <c r="O66" i="3" s="1"/>
  <c r="J24" i="3"/>
  <c r="J27" i="3"/>
  <c r="J58" i="3"/>
  <c r="N58" i="3" s="1"/>
  <c r="M66" i="3"/>
  <c r="L66" i="3" s="1"/>
  <c r="N66" i="3" s="1"/>
  <c r="K24" i="3"/>
  <c r="O24" i="3" s="1"/>
  <c r="M27" i="3"/>
  <c r="L27" i="3" s="1"/>
  <c r="K58" i="3"/>
  <c r="O58" i="3" s="1"/>
  <c r="J22" i="3"/>
  <c r="N22" i="3" s="1"/>
  <c r="P27" i="3"/>
  <c r="J33" i="3"/>
  <c r="N33" i="3" s="1"/>
  <c r="M41" i="3"/>
  <c r="L41" i="3" s="1"/>
  <c r="J64" i="3"/>
  <c r="M47" i="3"/>
  <c r="L47" i="3" s="1"/>
  <c r="P58" i="3"/>
  <c r="N36" i="3"/>
  <c r="N30" i="3"/>
  <c r="M65" i="3"/>
  <c r="L65" i="3" s="1"/>
  <c r="N34" i="3"/>
  <c r="N40" i="3"/>
  <c r="N46" i="3"/>
  <c r="N52" i="3"/>
  <c r="P37" i="3"/>
  <c r="M37" i="3"/>
  <c r="L37" i="3" s="1"/>
  <c r="J37" i="3"/>
  <c r="K37" i="3"/>
  <c r="O37" i="3" s="1"/>
  <c r="N45" i="3"/>
  <c r="P55" i="3"/>
  <c r="M55" i="3"/>
  <c r="L55" i="3" s="1"/>
  <c r="K55" i="3"/>
  <c r="O55" i="3" s="1"/>
  <c r="J55" i="3"/>
  <c r="P25" i="3"/>
  <c r="M25" i="3"/>
  <c r="L25" i="3" s="1"/>
  <c r="J25" i="3"/>
  <c r="K25" i="3"/>
  <c r="O25" i="3" s="1"/>
  <c r="P43" i="3"/>
  <c r="M43" i="3"/>
  <c r="L43" i="3" s="1"/>
  <c r="K43" i="3"/>
  <c r="O43" i="3" s="1"/>
  <c r="J43" i="3"/>
  <c r="P61" i="3"/>
  <c r="M61" i="3"/>
  <c r="L61" i="3" s="1"/>
  <c r="K61" i="3"/>
  <c r="O61" i="3" s="1"/>
  <c r="J61" i="3"/>
  <c r="Q12" i="3"/>
  <c r="P31" i="3"/>
  <c r="M31" i="3"/>
  <c r="L31" i="3" s="1"/>
  <c r="K31" i="3"/>
  <c r="O31" i="3" s="1"/>
  <c r="J31" i="3"/>
  <c r="N39" i="3"/>
  <c r="N64" i="3"/>
  <c r="P67" i="3"/>
  <c r="M67" i="3"/>
  <c r="L67" i="3" s="1"/>
  <c r="K67" i="3"/>
  <c r="O67" i="3" s="1"/>
  <c r="J67" i="3"/>
  <c r="K35" i="3"/>
  <c r="O35" i="3" s="1"/>
  <c r="J35" i="3"/>
  <c r="N35" i="3" s="1"/>
  <c r="P35" i="3"/>
  <c r="N21" i="3"/>
  <c r="K23" i="3"/>
  <c r="O23" i="3" s="1"/>
  <c r="J23" i="3"/>
  <c r="N23" i="3" s="1"/>
  <c r="P23" i="3"/>
  <c r="P19" i="3"/>
  <c r="M19" i="3"/>
  <c r="L19" i="3" s="1"/>
  <c r="K19" i="3"/>
  <c r="O19" i="3" s="1"/>
  <c r="J19" i="3"/>
  <c r="N27" i="3"/>
  <c r="P49" i="3"/>
  <c r="M49" i="3"/>
  <c r="L49" i="3" s="1"/>
  <c r="N49" i="3" s="1"/>
  <c r="K49" i="3"/>
  <c r="O49" i="3" s="1"/>
  <c r="J49" i="3"/>
  <c r="K29" i="3"/>
  <c r="O29" i="3" s="1"/>
  <c r="J29" i="3"/>
  <c r="N29" i="3" s="1"/>
  <c r="P29" i="3"/>
  <c r="J20" i="3"/>
  <c r="J26" i="3"/>
  <c r="J32" i="3"/>
  <c r="J38" i="3"/>
  <c r="P41" i="3"/>
  <c r="J44" i="3"/>
  <c r="P47" i="3"/>
  <c r="J50" i="3"/>
  <c r="P53" i="3"/>
  <c r="J56" i="3"/>
  <c r="P59" i="3"/>
  <c r="J62" i="3"/>
  <c r="P65" i="3"/>
  <c r="J68" i="3"/>
  <c r="M20" i="3"/>
  <c r="L20" i="3" s="1"/>
  <c r="M26" i="3"/>
  <c r="L26" i="3" s="1"/>
  <c r="M32" i="3"/>
  <c r="L32" i="3" s="1"/>
  <c r="M38" i="3"/>
  <c r="L38" i="3" s="1"/>
  <c r="M44" i="3"/>
  <c r="L44" i="3" s="1"/>
  <c r="M50" i="3"/>
  <c r="L50" i="3" s="1"/>
  <c r="M56" i="3"/>
  <c r="L56" i="3" s="1"/>
  <c r="M62" i="3"/>
  <c r="L62" i="3" s="1"/>
  <c r="M68" i="3"/>
  <c r="L68" i="3" s="1"/>
  <c r="P20" i="3"/>
  <c r="P26" i="3"/>
  <c r="P32" i="3"/>
  <c r="P38" i="3"/>
  <c r="J41" i="3"/>
  <c r="P44" i="3"/>
  <c r="J47" i="3"/>
  <c r="N47" i="3" s="1"/>
  <c r="P50" i="3"/>
  <c r="J53" i="3"/>
  <c r="P56" i="3"/>
  <c r="J59" i="3"/>
  <c r="N59" i="3" s="1"/>
  <c r="P62" i="3"/>
  <c r="J65" i="3"/>
  <c r="P68" i="3"/>
  <c r="J11" i="3" l="1"/>
  <c r="K11" i="3" s="1"/>
  <c r="O11" i="3" s="1"/>
  <c r="N20" i="3"/>
  <c r="N41" i="3"/>
  <c r="J13" i="3"/>
  <c r="N56" i="3"/>
  <c r="K13" i="3"/>
  <c r="O13" i="3" s="1"/>
  <c r="N62" i="3"/>
  <c r="N65" i="3"/>
  <c r="N68" i="3"/>
  <c r="N31" i="3"/>
  <c r="N61" i="3"/>
  <c r="Q14" i="3"/>
  <c r="Q16" i="3" s="1"/>
  <c r="Q15" i="3"/>
  <c r="J12" i="3"/>
  <c r="K12" i="3" s="1"/>
  <c r="O12" i="3" s="1"/>
  <c r="N67" i="3"/>
  <c r="N19" i="3"/>
  <c r="N50" i="3"/>
  <c r="N44" i="3"/>
  <c r="N38" i="3"/>
  <c r="N37" i="3"/>
  <c r="N25" i="3"/>
  <c r="N43" i="3"/>
  <c r="N32" i="3"/>
  <c r="N55" i="3"/>
  <c r="N26" i="3"/>
  <c r="J14" i="3" l="1"/>
  <c r="K14" i="3" s="1"/>
  <c r="Q17" i="3"/>
  <c r="Q18" i="3" s="1"/>
  <c r="J15" i="3"/>
  <c r="K15" i="3" s="1"/>
  <c r="O15" i="3" s="1"/>
  <c r="O14" i="3" l="1"/>
  <c r="J16" i="3"/>
  <c r="K16" i="3" s="1"/>
  <c r="O16" i="3" s="1"/>
  <c r="J17" i="3"/>
  <c r="K17" i="3" s="1"/>
  <c r="H4" i="3"/>
  <c r="O17" i="3" l="1"/>
  <c r="J18" i="3"/>
  <c r="K18" i="3" s="1"/>
  <c r="O18" i="3" s="1"/>
  <c r="H3" i="3"/>
  <c r="L3" i="3" l="1"/>
  <c r="M10" i="3"/>
  <c r="L10" i="3" s="1"/>
  <c r="M9" i="3"/>
  <c r="L9" i="3" s="1"/>
  <c r="R24" i="3"/>
  <c r="R51" i="3"/>
  <c r="R66" i="3"/>
  <c r="R39" i="3"/>
  <c r="R34" i="3"/>
  <c r="R26" i="3"/>
  <c r="R23" i="3"/>
  <c r="R36" i="3"/>
  <c r="R35" i="3"/>
  <c r="R33" i="3"/>
  <c r="R28" i="3"/>
  <c r="R21" i="3"/>
  <c r="R54" i="3"/>
  <c r="R57" i="3"/>
  <c r="R30" i="3"/>
  <c r="R48" i="3"/>
  <c r="R64" i="3"/>
  <c r="R45" i="3"/>
  <c r="R19" i="3"/>
  <c r="R63" i="3"/>
  <c r="R60" i="3"/>
  <c r="R22" i="3"/>
  <c r="R47" i="3"/>
  <c r="R27" i="3"/>
  <c r="R53" i="3"/>
  <c r="R50" i="3"/>
  <c r="R29" i="3"/>
  <c r="R40" i="3"/>
  <c r="M13" i="3"/>
  <c r="L13" i="3" s="1"/>
  <c r="R58" i="3"/>
  <c r="R46" i="3"/>
  <c r="R41" i="3"/>
  <c r="R56" i="3"/>
  <c r="M11" i="3"/>
  <c r="L11" i="3" s="1"/>
  <c r="R52" i="3"/>
  <c r="R59" i="3"/>
  <c r="R32" i="3"/>
  <c r="R37" i="3"/>
  <c r="R42" i="3"/>
  <c r="R31" i="3"/>
  <c r="R38" i="3"/>
  <c r="R44" i="3"/>
  <c r="R65" i="3"/>
  <c r="R25" i="3"/>
  <c r="M12" i="3"/>
  <c r="L12" i="3" s="1"/>
  <c r="R43" i="3"/>
  <c r="R67" i="3"/>
  <c r="R55" i="3"/>
  <c r="R68" i="3"/>
  <c r="R49" i="3"/>
  <c r="R20" i="3"/>
  <c r="R62" i="3"/>
  <c r="R61" i="3"/>
  <c r="M14" i="3"/>
  <c r="L14" i="3" s="1"/>
  <c r="M16" i="3"/>
  <c r="L16" i="3" s="1"/>
  <c r="M15" i="3"/>
  <c r="L15" i="3" s="1"/>
  <c r="M17" i="3"/>
  <c r="L17" i="3" s="1"/>
  <c r="M18" i="3"/>
  <c r="L18" i="3" s="1"/>
  <c r="L4" i="3"/>
  <c r="N12" i="3" l="1"/>
  <c r="P12" i="3" s="1"/>
  <c r="R12" i="3"/>
  <c r="N14" i="3"/>
  <c r="P14" i="3" s="1"/>
  <c r="R14" i="3"/>
  <c r="N13" i="3"/>
  <c r="P13" i="3" s="1"/>
  <c r="R13" i="3"/>
  <c r="N9" i="3"/>
  <c r="P9" i="3" s="1"/>
  <c r="R9" i="3"/>
  <c r="N17" i="3"/>
  <c r="P17" i="3" s="1"/>
  <c r="R17" i="3"/>
  <c r="N16" i="3"/>
  <c r="P16" i="3" s="1"/>
  <c r="R16" i="3"/>
  <c r="R10" i="3"/>
  <c r="N10" i="3"/>
  <c r="P10" i="3" s="1"/>
  <c r="N15" i="3"/>
  <c r="P15" i="3" s="1"/>
  <c r="R15" i="3"/>
  <c r="N18" i="3"/>
  <c r="P18" i="3" s="1"/>
  <c r="R18" i="3"/>
  <c r="N11" i="3"/>
  <c r="P11" i="3" s="1"/>
  <c r="R11" i="3"/>
  <c r="P3" i="3" l="1"/>
</calcChain>
</file>

<file path=xl/sharedStrings.xml><?xml version="1.0" encoding="utf-8"?>
<sst xmlns="http://schemas.openxmlformats.org/spreadsheetml/2006/main" count="166" uniqueCount="134">
  <si>
    <t>Plantilla de ruta crítica (CPM) para PYMES</t>
  </si>
  <si>
    <t>Organiza actividades, dependencias, responsables y fechas para identificar las tareas que pueden retrasar tu proyecto.</t>
  </si>
  <si>
    <t>Antes de empezar</t>
  </si>
  <si>
    <t>Esta plantilla incluye un ejemplo completo de apertura de una tienda. Para empezar tu propio proyecto, crea una copia del archivo y reemplaza únicamente los datos de captura de la hoja “Plan del Proyecto”. No elimines filas ni sobrescribas las celdas azul claro: contienen los cálculos automáticos.</t>
  </si>
  <si>
    <t>Cómo usar la hoja “Plan del Proyecto”</t>
  </si>
  <si>
    <t>1. Define la fecha de inicio del proyecto en la celda D3.</t>
  </si>
  <si>
    <t>2. Borra los datos de ejemplo solo en las columnas blancas B:I de las filas 9 a 18. Conserva las filas y las fórmulas.</t>
  </si>
  <si>
    <t>3. Registra una actividad por fila. Usa un código único y corto, por ejemplo: A, B, C o INV-01.</t>
  </si>
  <si>
    <t>4. Escribe o selecciona las predecesoras en las columnas E y F. Cada predecesora debe estar en una fila anterior.</t>
  </si>
  <si>
    <t>5. Ingresa la duración en días calendario y asigna un responsable, estado y evidencia o bloqueo.</t>
  </si>
  <si>
    <t>6. Revisa la columna Q, “Validación”. Continúa solo cuando todas las actividades usadas indiquen “OK”.</t>
  </si>
  <si>
    <t>7. Cuando el resumen indique “PLAN VÁLIDO”, revisa las actividades marcadas como críticas y los bloqueos.</t>
  </si>
  <si>
    <t>8. Actualiza estado, evidencia y bloqueos cada semana. Usa los filtros de la fila de encabezados para revisar responsables, actividades críticas, bloqueos y validaciones. Los encabezados se mantienen visibles al desplazarte.</t>
  </si>
  <si>
    <t>Reglas que protegen los cálculos</t>
  </si>
  <si>
    <t>• Máximo 60 actividades y hasta 2 predecesoras directas por actividad.</t>
  </si>
  <si>
    <t>• Las actividades deben registrarse en orden lógico: primero las que no dependen de otras y luego sus sucesoras.</t>
  </si>
  <si>
    <t>• Los códigos deben ser únicos. La plantilla alerta códigos duplicados, autodependencias, predecesoras repetidas y referencias inválidas.</t>
  </si>
  <si>
    <t>• Si hay un error de validación, la duración total y la fecha de cierre se ocultan para evitar decisiones basadas en un cronograma falso.</t>
  </si>
  <si>
    <t>• Captura datos solo en las celdas blancas: fecha de inicio (D3) y columnas B:I. Las celdas azul claro se calculan automáticamente.</t>
  </si>
  <si>
    <t>• No pegues datos sobre columnas calculadas, no borres filas y no cambies el orden de las actividades después de haber definido sus dependencias.</t>
  </si>
  <si>
    <t>Cómo interpretar los resultados</t>
  </si>
  <si>
    <t>• Duración total: número de días calendario desde el inicio hasta el punto de cierre CPM.</t>
  </si>
  <si>
    <t>• Tarea crítica: actividad con holgura 0. Un retraso en ella puede mover la fecha final.</t>
  </si>
  <si>
    <t>• Holgura: días que una actividad puede retrasarse sin mover la fecha final.</t>
  </si>
  <si>
    <t>• Actividad bloqueada: tarea detenida por una aprobación, proveedor, pago, permiso, información o recurso.</t>
  </si>
  <si>
    <t>• Estado del plan: “PLAN VÁLIDO” significa que no hay errores de captura. No significa que no existan riesgos operativos.</t>
  </si>
  <si>
    <t>Versión básica-intermedia diseñada para Excel de escritorio (Excel 2019, 2021 y Microsoft 365). No usa macros ni vínculos externos. Excel recalcula la ruta cuando modificas datos; si tu aplicación está configurada en cálculo manual, presiona F9. La plantilla calcula hasta dos predecesoras por actividad y no sustituye la revisión de recursos compartidos, permisos o disponibilidad de proveedores.</t>
  </si>
  <si>
    <t>Versión básica-intermedia diseñada para Excel de escritorio (Excel 2019, 2021 y Microsoft 365). No usa macros ni vínculos externos. La plantilla calcula dependencias de hasta dos predecesoras por actividad; no sustituye la revisión de recursos compartidos, permisos o disponibilidad de proveedores.</t>
  </si>
  <si>
    <t>Glosario de la plantilla de ruta crítica</t>
  </si>
  <si>
    <t>Definiciones simples para interpretar cada campo y resultado de la hoja “Plan del Proyecto”.</t>
  </si>
  <si>
    <t>Término</t>
  </si>
  <si>
    <t>Qué significa en esta plantilla</t>
  </si>
  <si>
    <t>CPM</t>
  </si>
  <si>
    <t>Sigla de Critical Path Method o método de la ruta crítica. Analiza actividades, dependencias y duración para identificar qué tareas controlan la fecha final.</t>
  </si>
  <si>
    <t>Actividad</t>
  </si>
  <si>
    <t>Tarea concreta, medible y terminable dentro del proyecto. Ejemplo: “Instalar mobiliario”.</t>
  </si>
  <si>
    <t>Código</t>
  </si>
  <si>
    <t>Identificador único de una actividad. Se usa para registrar predecesoras. Ejemplo: A, B, C o INV-01.</t>
  </si>
  <si>
    <t>Responsable</t>
  </si>
  <si>
    <t>Persona, área o proveedor que debe entregar el resultado de una actividad.</t>
  </si>
  <si>
    <t>Predecesora</t>
  </si>
  <si>
    <t>Actividad que debe terminar antes de que otra pueda comenzar.</t>
  </si>
  <si>
    <t>Duración</t>
  </si>
  <si>
    <t>Tiempo estimado que requiere una actividad, expresado en días calendario.</t>
  </si>
  <si>
    <t>Inicio temprano</t>
  </si>
  <si>
    <t>Primer día en que una actividad puede comenzar si las tareas anteriores terminan según lo previsto.</t>
  </si>
  <si>
    <t>Fin temprano</t>
  </si>
  <si>
    <t>Primer día en que una actividad puede terminar si no hay retrasos anteriores.</t>
  </si>
  <si>
    <t>Inicio tardío</t>
  </si>
  <si>
    <t>Último día en que una actividad puede comenzar sin mover la fecha final del proyecto.</t>
  </si>
  <si>
    <t>Fin tardío</t>
  </si>
  <si>
    <t>Último día en que una actividad puede terminar sin retrasar el cierre CPM.</t>
  </si>
  <si>
    <t>Holgura</t>
  </si>
  <si>
    <t>Margen de días que una actividad puede retrasarse sin afectar la fecha final.</t>
  </si>
  <si>
    <t>Actividad crítica</t>
  </si>
  <si>
    <t>Actividad con holgura 0. Su retraso puede retrasar todo el proyecto.</t>
  </si>
  <si>
    <t>Ruta crítica</t>
  </si>
  <si>
    <t>Secuencia de actividades críticas que determina la duración total del proyecto.</t>
  </si>
  <si>
    <t>Fecha de inicio</t>
  </si>
  <si>
    <t>Fecha desde la cual se cuentan los días del cronograma.</t>
  </si>
  <si>
    <t>Fecha de cierre CPM</t>
  </si>
  <si>
    <t>Punto de cierre calculado al sumar la duración total a la fecha de inicio. En esta plantilla representa el final del cronograma.</t>
  </si>
  <si>
    <t>Estado</t>
  </si>
  <si>
    <t>Situación actual de una actividad: Pendiente, En curso, Bloqueada o Completada.</t>
  </si>
  <si>
    <t>Evidencia / bloqueo</t>
  </si>
  <si>
    <t>Prueba de avance o detalle del obstáculo que impide continuar. Ejemplo: contrato firmado o permiso pendiente.</t>
  </si>
  <si>
    <t>Validación</t>
  </si>
  <si>
    <t>Control automático de la captura. Debe indicar “OK” antes de usar los resultados del cronograma.</t>
  </si>
  <si>
    <t>Plan válido</t>
  </si>
  <si>
    <t>Estado que indica que no hay errores de captura detectados. Aun así, debes gestionar recursos, proveedores y riesgos.</t>
  </si>
  <si>
    <t>Plan de proyecto y ruta crítica (CPM)</t>
  </si>
  <si>
    <t>Captura solo las celdas blancas. Las celdas azul claro se calculan automáticamente. Ingresa cada predecesora en una fila anterior.</t>
  </si>
  <si>
    <t>Duración total (días)</t>
  </si>
  <si>
    <t>Tareas críticas</t>
  </si>
  <si>
    <t>Actividades bloqueadas</t>
  </si>
  <si>
    <t>Errores de validación</t>
  </si>
  <si>
    <t>Estado del plan</t>
  </si>
  <si>
    <t>Ejemplo incluido: apertura de una tienda de productos de autocuidado. Para iniciar tu propio proyecto, borra o reemplaza solo los datos de captura B:I del ejemplo; conserva filas y fórmulas.</t>
  </si>
  <si>
    <t>La tabla incluye filtros en sus encabezados. Úsalos para revisar tareas críticas, responsables, bloqueos y validaciones. Al desplazarte, los indicadores y encabezados permanecen visibles.</t>
  </si>
  <si>
    <t>N°</t>
  </si>
  <si>
    <t>Predecesora 1</t>
  </si>
  <si>
    <t>Predecesora 2</t>
  </si>
  <si>
    <t>Duración
(días)</t>
  </si>
  <si>
    <t>Inicio
temprano</t>
  </si>
  <si>
    <t>Fin
temprano</t>
  </si>
  <si>
    <t>Inicio
tardío</t>
  </si>
  <si>
    <t>Fin
tardío</t>
  </si>
  <si>
    <t>Fin estimado</t>
  </si>
  <si>
    <t>Crítica</t>
  </si>
  <si>
    <t>Auxiliar técnico</t>
  </si>
  <si>
    <t>A</t>
  </si>
  <si>
    <t>Validar presupuesto y cronograma</t>
  </si>
  <si>
    <t>Gerencia</t>
  </si>
  <si>
    <t>Completada</t>
  </si>
  <si>
    <t>Presupuesto aprobado por gerencia.</t>
  </si>
  <si>
    <t>B</t>
  </si>
  <si>
    <t>Firmar contrato del local</t>
  </si>
  <si>
    <t>Administración</t>
  </si>
  <si>
    <t>Contrato firmado; entrega de llaves programada.</t>
  </si>
  <si>
    <t>C</t>
  </si>
  <si>
    <t>Diseñar layout y aprobar adecuación</t>
  </si>
  <si>
    <t>Operaciones</t>
  </si>
  <si>
    <t>En curso</t>
  </si>
  <si>
    <t>Layout aprobado; pendiente confirmación de obra.</t>
  </si>
  <si>
    <t>D</t>
  </si>
  <si>
    <t>Adecuar el local</t>
  </si>
  <si>
    <t>Proveedor de obra</t>
  </si>
  <si>
    <t>La obra inicia al recibir las llaves.</t>
  </si>
  <si>
    <t>E</t>
  </si>
  <si>
    <t>Comprar y recibir mobiliario</t>
  </si>
  <si>
    <t>Compras</t>
  </si>
  <si>
    <t>Pedido confirmado; entrega coordinada.</t>
  </si>
  <si>
    <t>F</t>
  </si>
  <si>
    <t>Instalar mobiliario</t>
  </si>
  <si>
    <t>Proveedor de mobiliario</t>
  </si>
  <si>
    <t>Pendiente</t>
  </si>
  <si>
    <t>Depende de obra finalizada y mobiliario recibido.</t>
  </si>
  <si>
    <t>G</t>
  </si>
  <si>
    <t>Configurar sistema de ventas e inventario</t>
  </si>
  <si>
    <t>Licencia del sistema confirmada.</t>
  </si>
  <si>
    <t>H</t>
  </si>
  <si>
    <t>Recibir y organizar inventario</t>
  </si>
  <si>
    <t>Recepción con control de cantidades y estado.</t>
  </si>
  <si>
    <t>I</t>
  </si>
  <si>
    <t>Capacitar al equipo de tienda</t>
  </si>
  <si>
    <t>Jefatura de tienda</t>
  </si>
  <si>
    <t>Capacitación con manual operativo.</t>
  </si>
  <si>
    <t>J</t>
  </si>
  <si>
    <t>Validar apertura y abrir la tienda</t>
  </si>
  <si>
    <t>Equipo completo</t>
  </si>
  <si>
    <t>Checklist final de apertura validado.</t>
  </si>
  <si>
    <t>Nota: la ruta crítica organiza dependencias y fechas. Revisa también presupuesto, capacidad del equipo, permisos y disponibilidad de proveedores.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</si>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</sst>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>
    <font>
      <sz val="11"/>
      <name val="Carlito"/>
    </font>
    <font>
      <b/>
      <sz val="16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sz val="10"/>
      <color rgb="FF1F2937"/>
      <name val="Carlito"/>
    </font>
    <font>
      <b/>
      <sz val="10"/>
      <color rgb="FFFFFFFF"/>
      <name val="Carlito"/>
    </font>
    <font>
      <b/>
      <sz val="10"/>
      <color rgb="FF0B1F3A"/>
      <name val="Carlito"/>
    </font>
    <font>
      <b/>
      <sz val="11"/>
      <color rgb="FF0B1F3A"/>
      <name val="Carlito"/>
    </font>
    <font>
      <sz val="10"/>
      <color rgb="FF0B1F3A"/>
      <name val="Carlito"/>
    </font>
    <font>
      <sz val="1"/>
      <color rgb="FFFFFFFF"/>
      <name val="Carlito"/>
    </font>
    <font>
      <sz val="11"/>
      <color theme="1"/>
      <name val="Calibri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A6D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123A6D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164" fontId="8" fillId="5" borderId="0" xfId="0" applyNumberFormat="1" applyFont="1" applyFill="1" applyAlignment="1">
      <alignment horizontal="center" vertical="center" wrapText="1"/>
    </xf>
    <xf numFmtId="164" fontId="7" fillId="5" borderId="0" xfId="0" applyNumberFormat="1" applyFont="1" applyFill="1" applyAlignment="1">
      <alignment horizontal="center" vertical="center"/>
    </xf>
    <xf numFmtId="1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9" fillId="4" borderId="0" xfId="0" applyFont="1" applyFill="1"/>
    <xf numFmtId="0" fontId="0" fillId="8" borderId="0" xfId="0" applyFill="1"/>
    <xf numFmtId="0" fontId="4" fillId="9" borderId="0" xfId="0" applyFont="1" applyFill="1" applyAlignment="1">
      <alignment vertical="top" wrapText="1"/>
    </xf>
    <xf numFmtId="0" fontId="4" fillId="8" borderId="0" xfId="0" applyFont="1" applyFill="1" applyAlignment="1">
      <alignment vertical="top" wrapText="1"/>
    </xf>
    <xf numFmtId="0" fontId="5" fillId="7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vertical="top" wrapText="1"/>
    </xf>
    <xf numFmtId="0" fontId="6" fillId="8" borderId="0" xfId="0" applyFont="1" applyFill="1" applyAlignment="1">
      <alignment vertical="top" wrapText="1"/>
    </xf>
    <xf numFmtId="0" fontId="4" fillId="4" borderId="0" xfId="0" applyFont="1" applyFill="1" applyAlignment="1" applyProtection="1">
      <alignment horizontal="left" vertical="center" wrapText="1"/>
      <protection locked="0"/>
    </xf>
    <xf numFmtId="0" fontId="4" fillId="4" borderId="0" xfId="0" applyFont="1" applyFill="1" applyAlignment="1" applyProtection="1">
      <alignment vertical="center" wrapText="1"/>
      <protection locked="0"/>
    </xf>
    <xf numFmtId="164" fontId="7" fillId="4" borderId="0" xfId="0" applyNumberFormat="1" applyFont="1" applyFill="1" applyAlignment="1" applyProtection="1">
      <alignment horizontal="center" vertical="center"/>
      <protection locked="0"/>
    </xf>
    <xf numFmtId="0" fontId="4" fillId="5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vertical="top" wrapText="1"/>
    </xf>
    <xf numFmtId="0" fontId="3" fillId="6" borderId="0" xfId="0" applyFont="1" applyFill="1" applyAlignment="1">
      <alignment horizontal="left" vertical="center"/>
    </xf>
    <xf numFmtId="0" fontId="4" fillId="8" borderId="0" xfId="0" applyFont="1" applyFill="1" applyAlignment="1">
      <alignment vertical="top" wrapText="1"/>
    </xf>
    <xf numFmtId="0" fontId="1" fillId="7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 wrapText="1"/>
    </xf>
    <xf numFmtId="0" fontId="11" fillId="10" borderId="1" xfId="1" applyFont="1" applyFill="1" applyBorder="1" applyAlignment="1">
      <alignment horizontal="center" vertical="center" wrapText="1"/>
    </xf>
    <xf numFmtId="0" fontId="11" fillId="10" borderId="1" xfId="1" applyFont="1" applyFill="1" applyBorder="1" applyAlignment="1">
      <alignment horizontal="center" vertical="center" wrapText="1"/>
    </xf>
    <xf numFmtId="0" fontId="12" fillId="11" borderId="2" xfId="2" applyFill="1" applyBorder="1" applyAlignment="1">
      <alignment horizontal="center" vertical="center"/>
    </xf>
    <xf numFmtId="0" fontId="11" fillId="10" borderId="3" xfId="1" applyFont="1" applyFill="1" applyBorder="1" applyAlignment="1">
      <alignment horizontal="center" vertical="center" wrapText="1"/>
    </xf>
    <xf numFmtId="0" fontId="12" fillId="11" borderId="3" xfId="2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D0FBE084-6879-4DB9-9263-83EE5472E373}"/>
  </cellStyles>
  <dxfs count="21">
    <dxf>
      <font>
        <b/>
        <color rgb="FF137333"/>
      </font>
      <fill>
        <patternFill>
          <bgColor rgb="FFE6F4EA"/>
        </patternFill>
      </fill>
    </dxf>
    <dxf>
      <font>
        <b/>
        <color rgb="FFB42318"/>
      </font>
      <fill>
        <patternFill>
          <bgColor rgb="FFFDE8E7"/>
        </patternFill>
      </fill>
    </dxf>
    <dxf>
      <font>
        <color rgb="FF4B5563"/>
      </font>
      <fill>
        <patternFill>
          <bgColor rgb="FFF3F4F6"/>
        </patternFill>
      </fill>
    </dxf>
    <dxf>
      <font>
        <b/>
        <color rgb="FFFFFFFF"/>
      </font>
      <fill>
        <patternFill>
          <bgColor rgb="FF123A6D"/>
        </patternFill>
      </fill>
    </dxf>
    <dxf>
      <font>
        <b/>
        <color rgb="FF8A5A00"/>
      </font>
      <fill>
        <patternFill>
          <bgColor rgb="FFFFF4D6"/>
        </patternFill>
      </fill>
    </dxf>
    <dxf>
      <font>
        <b/>
        <color rgb="FFB42318"/>
      </font>
      <fill>
        <patternFill>
          <bgColor rgb="FFFDE8E7"/>
        </patternFill>
      </fill>
    </dxf>
    <dxf>
      <font>
        <b/>
        <color rgb="FF137333"/>
      </font>
      <fill>
        <patternFill>
          <bgColor rgb="FFE6F4EA"/>
        </patternFill>
      </fill>
    </dxf>
    <dxf>
      <font>
        <b/>
        <color rgb="FFB42318"/>
      </font>
      <fill>
        <patternFill>
          <bgColor rgb="FFFDE8E7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129832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94F10A-1134-4E3F-8DF6-AF3AE3413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67850" y="0"/>
          <a:ext cx="211865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226987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48EEC6-ADF5-4B69-8127-D577703E7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2525" y="0"/>
          <a:ext cx="2120557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21</xdr:col>
      <xdr:colOff>120307</xdr:colOff>
      <xdr:row>1</xdr:row>
      <xdr:rowOff>274320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BF9809-6422-44A3-B629-EF4684146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74050" y="0"/>
          <a:ext cx="2118652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arioCPM" displayName="GlosarioCPM" ref="A4:B23" headerRowDxfId="12" dataDxfId="11" totalsRowDxfId="10">
  <tableColumns count="2">
    <tableColumn id="1" xr3:uid="{00000000-0010-0000-0000-000001000000}" name="Término" dataDxfId="9"/>
    <tableColumn id="2" xr3:uid="{00000000-0010-0000-0000-000002000000}" name="Qué significa en esta plantilla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PMActividades" displayName="CPMActividades" ref="A8:Q68">
  <autoFilter ref="A8:Q68" xr:uid="{00000000-0009-0000-0100-000002000000}"/>
  <tableColumns count="17">
    <tableColumn id="1" xr3:uid="{00000000-0010-0000-0100-000001000000}" name="N°"/>
    <tableColumn id="2" xr3:uid="{00000000-0010-0000-0100-000002000000}" name="Código" dataDxfId="20"/>
    <tableColumn id="3" xr3:uid="{00000000-0010-0000-0100-000003000000}" name="Actividad" dataDxfId="19"/>
    <tableColumn id="4" xr3:uid="{00000000-0010-0000-0100-000004000000}" name="Responsable" dataDxfId="18"/>
    <tableColumn id="5" xr3:uid="{00000000-0010-0000-0100-000005000000}" name="Predecesora 1" dataDxfId="17"/>
    <tableColumn id="6" xr3:uid="{00000000-0010-0000-0100-000006000000}" name="Predecesora 2" dataDxfId="16"/>
    <tableColumn id="7" xr3:uid="{00000000-0010-0000-0100-000007000000}" name="Duración_x000a_(días)" dataDxfId="15"/>
    <tableColumn id="8" xr3:uid="{00000000-0010-0000-0100-000008000000}" name="Estado" dataDxfId="14"/>
    <tableColumn id="9" xr3:uid="{00000000-0010-0000-0100-000009000000}" name="Evidencia / bloqueo" dataDxfId="13"/>
    <tableColumn id="10" xr3:uid="{00000000-0010-0000-0100-00000A000000}" name="Inicio_x000a_temprano"/>
    <tableColumn id="11" xr3:uid="{00000000-0010-0000-0100-00000B000000}" name="Fin_x000a_temprano"/>
    <tableColumn id="12" xr3:uid="{00000000-0010-0000-0100-00000C000000}" name="Inicio_x000a_tardío"/>
    <tableColumn id="13" xr3:uid="{00000000-0010-0000-0100-00000D000000}" name="Fin_x000a_tardío"/>
    <tableColumn id="14" xr3:uid="{00000000-0010-0000-0100-00000E000000}" name="Holgura"/>
    <tableColumn id="15" xr3:uid="{00000000-0010-0000-0100-00000F000000}" name="Fin estimado"/>
    <tableColumn id="16" xr3:uid="{00000000-0010-0000-0100-000010000000}" name="Crítica"/>
    <tableColumn id="17" xr3:uid="{00000000-0010-0000-0100-000011000000}" name="Valid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A38" sqref="A38:H38"/>
    </sheetView>
  </sheetViews>
  <sheetFormatPr baseColWidth="10" defaultColWidth="8.796875" defaultRowHeight="13.8"/>
  <cols>
    <col min="1" max="1" width="16.8984375" style="9" customWidth="1"/>
    <col min="2" max="2" width="19.5" style="9" customWidth="1"/>
    <col min="3" max="3" width="16.8984375" style="9" customWidth="1"/>
    <col min="4" max="7" width="14" style="9" customWidth="1"/>
    <col min="8" max="8" width="17.5" style="9" customWidth="1"/>
    <col min="9" max="16384" width="8.796875" style="9"/>
  </cols>
  <sheetData>
    <row r="1" spans="1:8" ht="24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27.15" customHeight="1">
      <c r="A2" s="27" t="s">
        <v>1</v>
      </c>
      <c r="B2" s="27"/>
      <c r="C2" s="27"/>
      <c r="D2" s="27"/>
      <c r="E2" s="27"/>
      <c r="F2" s="27"/>
      <c r="G2" s="27"/>
      <c r="H2" s="27"/>
    </row>
    <row r="4" spans="1:8" ht="17.55" customHeight="1">
      <c r="A4" s="24" t="s">
        <v>2</v>
      </c>
      <c r="B4" s="24"/>
      <c r="C4" s="24"/>
      <c r="D4" s="24"/>
      <c r="E4" s="24"/>
      <c r="F4" s="24"/>
      <c r="G4" s="24"/>
      <c r="H4" s="24"/>
    </row>
    <row r="5" spans="1:8" ht="22.35" customHeight="1">
      <c r="A5" s="23" t="s">
        <v>3</v>
      </c>
      <c r="B5" s="23"/>
      <c r="C5" s="23"/>
      <c r="D5" s="23"/>
      <c r="E5" s="23"/>
      <c r="F5" s="23"/>
      <c r="G5" s="23"/>
      <c r="H5" s="23"/>
    </row>
    <row r="6" spans="1:8" ht="22.35" customHeight="1">
      <c r="A6" s="23"/>
      <c r="B6" s="23"/>
      <c r="C6" s="23"/>
      <c r="D6" s="23"/>
      <c r="E6" s="23"/>
      <c r="F6" s="23"/>
      <c r="G6" s="23"/>
      <c r="H6" s="23"/>
    </row>
    <row r="8" spans="1:8" ht="17.55" customHeight="1">
      <c r="A8" s="24" t="s">
        <v>4</v>
      </c>
      <c r="B8" s="24"/>
      <c r="C8" s="24"/>
      <c r="D8" s="24"/>
      <c r="E8" s="24"/>
      <c r="F8" s="24"/>
      <c r="G8" s="24"/>
      <c r="H8" s="24"/>
    </row>
    <row r="9" spans="1:8" ht="18.45" customHeight="1">
      <c r="A9" s="25" t="s">
        <v>5</v>
      </c>
      <c r="B9" s="25"/>
      <c r="C9" s="25"/>
      <c r="D9" s="25"/>
      <c r="E9" s="25"/>
      <c r="F9" s="25"/>
      <c r="G9" s="25"/>
      <c r="H9" s="25"/>
    </row>
    <row r="10" spans="1:8" ht="18.45" customHeight="1">
      <c r="A10" s="25" t="s">
        <v>6</v>
      </c>
      <c r="B10" s="25"/>
      <c r="C10" s="25"/>
      <c r="D10" s="25"/>
      <c r="E10" s="25"/>
      <c r="F10" s="25"/>
      <c r="G10" s="25"/>
      <c r="H10" s="25"/>
    </row>
    <row r="11" spans="1:8" ht="18.45" customHeight="1">
      <c r="A11" s="25" t="s">
        <v>7</v>
      </c>
      <c r="B11" s="25"/>
      <c r="C11" s="25"/>
      <c r="D11" s="25"/>
      <c r="E11" s="25"/>
      <c r="F11" s="25"/>
      <c r="G11" s="25"/>
      <c r="H11" s="25"/>
    </row>
    <row r="12" spans="1:8" ht="18.45" customHeight="1">
      <c r="A12" s="25" t="s">
        <v>8</v>
      </c>
      <c r="B12" s="25"/>
      <c r="C12" s="25"/>
      <c r="D12" s="25"/>
      <c r="E12" s="25"/>
      <c r="F12" s="25"/>
      <c r="G12" s="25"/>
      <c r="H12" s="25"/>
    </row>
    <row r="13" spans="1:8" ht="18.45" customHeight="1">
      <c r="A13" s="25" t="s">
        <v>9</v>
      </c>
      <c r="B13" s="25"/>
      <c r="C13" s="25"/>
      <c r="D13" s="25"/>
      <c r="E13" s="25"/>
      <c r="F13" s="25"/>
      <c r="G13" s="25"/>
      <c r="H13" s="25"/>
    </row>
    <row r="14" spans="1:8" ht="18.45" customHeight="1">
      <c r="A14" s="25" t="s">
        <v>10</v>
      </c>
      <c r="B14" s="25"/>
      <c r="C14" s="25"/>
      <c r="D14" s="25"/>
      <c r="E14" s="25"/>
      <c r="F14" s="25"/>
      <c r="G14" s="25"/>
      <c r="H14" s="25"/>
    </row>
    <row r="15" spans="1:8" ht="18.45" customHeight="1">
      <c r="A15" s="25" t="s">
        <v>11</v>
      </c>
      <c r="B15" s="25"/>
      <c r="C15" s="25"/>
      <c r="D15" s="25"/>
      <c r="E15" s="25"/>
      <c r="F15" s="25"/>
      <c r="G15" s="25"/>
      <c r="H15" s="25"/>
    </row>
    <row r="16" spans="1:8" ht="18.45" customHeight="1">
      <c r="A16" s="25" t="s">
        <v>12</v>
      </c>
      <c r="B16" s="25"/>
      <c r="C16" s="25"/>
      <c r="D16" s="25"/>
      <c r="E16" s="25"/>
      <c r="F16" s="25"/>
      <c r="G16" s="25"/>
      <c r="H16" s="25"/>
    </row>
    <row r="18" spans="1:8" ht="17.55" customHeight="1">
      <c r="A18" s="24" t="s">
        <v>13</v>
      </c>
      <c r="B18" s="24"/>
      <c r="C18" s="24"/>
      <c r="D18" s="24"/>
      <c r="E18" s="24"/>
      <c r="F18" s="24"/>
      <c r="G18" s="24"/>
      <c r="H18" s="24"/>
    </row>
    <row r="19" spans="1:8" ht="18.45" customHeight="1">
      <c r="A19" s="23" t="s">
        <v>14</v>
      </c>
      <c r="B19" s="23"/>
      <c r="C19" s="23"/>
      <c r="D19" s="23"/>
      <c r="E19" s="23"/>
      <c r="F19" s="23"/>
      <c r="G19" s="23"/>
      <c r="H19" s="23"/>
    </row>
    <row r="20" spans="1:8" ht="18.45" customHeight="1">
      <c r="A20" s="23" t="s">
        <v>15</v>
      </c>
      <c r="B20" s="23"/>
      <c r="C20" s="23"/>
      <c r="D20" s="23"/>
      <c r="E20" s="23"/>
      <c r="F20" s="23"/>
      <c r="G20" s="23"/>
      <c r="H20" s="23"/>
    </row>
    <row r="21" spans="1:8" ht="18.45" customHeight="1">
      <c r="A21" s="23" t="s">
        <v>16</v>
      </c>
      <c r="B21" s="23"/>
      <c r="C21" s="23"/>
      <c r="D21" s="23"/>
      <c r="E21" s="23"/>
      <c r="F21" s="23"/>
      <c r="G21" s="23"/>
      <c r="H21" s="23"/>
    </row>
    <row r="22" spans="1:8" ht="18.45" customHeight="1">
      <c r="A22" s="23" t="s">
        <v>17</v>
      </c>
      <c r="B22" s="23"/>
      <c r="C22" s="23"/>
      <c r="D22" s="23"/>
      <c r="E22" s="23"/>
      <c r="F22" s="23"/>
      <c r="G22" s="23"/>
      <c r="H22" s="23"/>
    </row>
    <row r="23" spans="1:8" ht="18.45" customHeight="1">
      <c r="A23" s="23" t="s">
        <v>18</v>
      </c>
      <c r="B23" s="23"/>
      <c r="C23" s="23"/>
      <c r="D23" s="23"/>
      <c r="E23" s="23"/>
      <c r="F23" s="23"/>
      <c r="G23" s="23"/>
      <c r="H23" s="23"/>
    </row>
    <row r="24" spans="1:8" ht="18.45" customHeight="1">
      <c r="A24" s="23" t="s">
        <v>19</v>
      </c>
      <c r="B24" s="23"/>
      <c r="C24" s="23"/>
      <c r="D24" s="23"/>
      <c r="E24" s="23"/>
      <c r="F24" s="23"/>
      <c r="G24" s="23"/>
      <c r="H24" s="23"/>
    </row>
    <row r="26" spans="1:8" ht="17.55" customHeight="1">
      <c r="A26" s="24" t="s">
        <v>20</v>
      </c>
      <c r="B26" s="24"/>
      <c r="C26" s="24"/>
      <c r="D26" s="24"/>
      <c r="E26" s="24"/>
      <c r="F26" s="24"/>
      <c r="G26" s="24"/>
      <c r="H26" s="24"/>
    </row>
    <row r="27" spans="1:8" ht="18.45" customHeight="1">
      <c r="A27" s="23" t="s">
        <v>21</v>
      </c>
      <c r="B27" s="23"/>
      <c r="C27" s="23"/>
      <c r="D27" s="23"/>
      <c r="E27" s="23"/>
      <c r="F27" s="23"/>
      <c r="G27" s="23"/>
      <c r="H27" s="23"/>
    </row>
    <row r="28" spans="1:8" ht="18.45" customHeight="1">
      <c r="A28" s="23" t="s">
        <v>22</v>
      </c>
      <c r="B28" s="23"/>
      <c r="C28" s="23"/>
      <c r="D28" s="23"/>
      <c r="E28" s="23"/>
      <c r="F28" s="23"/>
      <c r="G28" s="23"/>
      <c r="H28" s="23"/>
    </row>
    <row r="29" spans="1:8" ht="18.45" customHeight="1">
      <c r="A29" s="23" t="s">
        <v>23</v>
      </c>
      <c r="B29" s="23"/>
      <c r="C29" s="23"/>
      <c r="D29" s="23"/>
      <c r="E29" s="23"/>
      <c r="F29" s="23"/>
      <c r="G29" s="23"/>
      <c r="H29" s="23"/>
    </row>
    <row r="30" spans="1:8" ht="18.45" customHeight="1">
      <c r="A30" s="23" t="s">
        <v>24</v>
      </c>
      <c r="B30" s="23"/>
      <c r="C30" s="23"/>
      <c r="D30" s="23"/>
      <c r="E30" s="23"/>
      <c r="F30" s="23"/>
      <c r="G30" s="23"/>
      <c r="H30" s="23"/>
    </row>
    <row r="31" spans="1:8" ht="18.45" customHeight="1">
      <c r="A31" s="23" t="s">
        <v>25</v>
      </c>
      <c r="B31" s="23"/>
      <c r="C31" s="23"/>
      <c r="D31" s="23"/>
      <c r="E31" s="23"/>
      <c r="F31" s="23"/>
      <c r="G31" s="23"/>
      <c r="H31" s="23"/>
    </row>
    <row r="33" spans="1:8" ht="17.55" customHeight="1">
      <c r="A33" s="24" t="s">
        <v>26</v>
      </c>
      <c r="B33" s="24"/>
      <c r="C33" s="24"/>
      <c r="D33" s="24"/>
      <c r="E33" s="24"/>
      <c r="F33" s="24"/>
      <c r="G33" s="24"/>
      <c r="H33" s="24"/>
    </row>
    <row r="34" spans="1:8" ht="24" customHeight="1">
      <c r="A34" s="23" t="s">
        <v>27</v>
      </c>
      <c r="B34" s="23"/>
      <c r="C34" s="23"/>
      <c r="D34" s="23"/>
      <c r="E34" s="23"/>
      <c r="F34" s="23"/>
      <c r="G34" s="23"/>
      <c r="H34" s="23"/>
    </row>
    <row r="35" spans="1:8" ht="24" customHeight="1">
      <c r="A35" s="23"/>
      <c r="B35" s="23"/>
      <c r="C35" s="23"/>
      <c r="D35" s="23"/>
      <c r="E35" s="23"/>
      <c r="F35" s="23"/>
      <c r="G35" s="23"/>
      <c r="H35" s="23"/>
    </row>
    <row r="37" spans="1:8" ht="14.4" thickBot="1"/>
    <row r="38" spans="1:8" ht="48" customHeight="1" thickBot="1">
      <c r="A38" s="29" t="s">
        <v>132</v>
      </c>
      <c r="B38" s="31"/>
      <c r="C38" s="31"/>
      <c r="D38" s="32" t="s">
        <v>133</v>
      </c>
      <c r="E38" s="32"/>
      <c r="F38" s="32"/>
      <c r="G38" s="32"/>
      <c r="H38" s="30"/>
    </row>
  </sheetData>
  <sheetProtection algorithmName="SHA-512" hashValue="GFitRfrGlG6F8zyjRSV/WzHEWBDYEQx/4NELDwjjSEH02MRDH3WTZgzGW/yvtZPtcHsrZnd0ZZ2Wlu4t0Pbxeg==" saltValue="w/yMfhqv1kymiUcQez18sw==" spinCount="100000" sheet="1" objects="1" scenarios="1" formatCells="0" formatColumns="0" formatRows="0" sort="0" autoFilter="0" pivotTables="0"/>
  <mergeCells count="30">
    <mergeCell ref="A38:C38"/>
    <mergeCell ref="D38:H38"/>
    <mergeCell ref="A20:H20"/>
    <mergeCell ref="A21:H21"/>
    <mergeCell ref="A22:H22"/>
    <mergeCell ref="A23:H23"/>
    <mergeCell ref="A1:H1"/>
    <mergeCell ref="A2:H2"/>
    <mergeCell ref="A4:H4"/>
    <mergeCell ref="A8:H8"/>
    <mergeCell ref="A18:H18"/>
    <mergeCell ref="A13:H13"/>
    <mergeCell ref="A14:H14"/>
    <mergeCell ref="A15:H15"/>
    <mergeCell ref="A16:H16"/>
    <mergeCell ref="A19:H19"/>
    <mergeCell ref="A5:H6"/>
    <mergeCell ref="A9:H9"/>
    <mergeCell ref="A10:H10"/>
    <mergeCell ref="A11:H11"/>
    <mergeCell ref="A12:H12"/>
    <mergeCell ref="A31:H31"/>
    <mergeCell ref="A34:H35"/>
    <mergeCell ref="A24:H24"/>
    <mergeCell ref="A27:H27"/>
    <mergeCell ref="A28:H28"/>
    <mergeCell ref="A29:H29"/>
    <mergeCell ref="A30:H30"/>
    <mergeCell ref="A26:H26"/>
    <mergeCell ref="A33:H33"/>
  </mergeCells>
  <hyperlinks>
    <hyperlink ref="D38" r:id="rId1" display="https://infoexperiencia.com/sistemas-premium/" xr:uid="{0DBCE22E-0C54-4808-A6CE-63CEE08EAAC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D15" sqref="D15"/>
    </sheetView>
  </sheetViews>
  <sheetFormatPr baseColWidth="10" defaultColWidth="8.796875" defaultRowHeight="13.8"/>
  <cols>
    <col min="1" max="1" width="25" style="9" customWidth="1"/>
    <col min="2" max="2" width="86" style="9" customWidth="1"/>
    <col min="3" max="3" width="12.3984375" style="9" customWidth="1"/>
    <col min="4" max="4" width="12.59765625" style="9" customWidth="1"/>
    <col min="5" max="5" width="11.09765625" style="9" customWidth="1"/>
    <col min="6" max="6" width="13.3984375" style="9" customWidth="1"/>
    <col min="7" max="16384" width="8.796875" style="9"/>
  </cols>
  <sheetData>
    <row r="1" spans="1:2" ht="21">
      <c r="A1" s="26" t="s">
        <v>28</v>
      </c>
      <c r="B1" s="26"/>
    </row>
    <row r="2" spans="1:2">
      <c r="A2" s="27" t="s">
        <v>29</v>
      </c>
      <c r="B2" s="27"/>
    </row>
    <row r="4" spans="1:2">
      <c r="A4" s="12" t="s">
        <v>30</v>
      </c>
      <c r="B4" s="12" t="s">
        <v>31</v>
      </c>
    </row>
    <row r="5" spans="1:2" ht="26.4">
      <c r="A5" s="13" t="s">
        <v>32</v>
      </c>
      <c r="B5" s="10" t="s">
        <v>33</v>
      </c>
    </row>
    <row r="6" spans="1:2">
      <c r="A6" s="14" t="s">
        <v>34</v>
      </c>
      <c r="B6" s="11" t="s">
        <v>35</v>
      </c>
    </row>
    <row r="7" spans="1:2">
      <c r="A7" s="13" t="s">
        <v>36</v>
      </c>
      <c r="B7" s="10" t="s">
        <v>37</v>
      </c>
    </row>
    <row r="8" spans="1:2">
      <c r="A8" s="14" t="s">
        <v>38</v>
      </c>
      <c r="B8" s="11" t="s">
        <v>39</v>
      </c>
    </row>
    <row r="9" spans="1:2">
      <c r="A9" s="13" t="s">
        <v>40</v>
      </c>
      <c r="B9" s="10" t="s">
        <v>41</v>
      </c>
    </row>
    <row r="10" spans="1:2">
      <c r="A10" s="14" t="s">
        <v>42</v>
      </c>
      <c r="B10" s="11" t="s">
        <v>43</v>
      </c>
    </row>
    <row r="11" spans="1:2">
      <c r="A11" s="13" t="s">
        <v>44</v>
      </c>
      <c r="B11" s="10" t="s">
        <v>45</v>
      </c>
    </row>
    <row r="12" spans="1:2">
      <c r="A12" s="14" t="s">
        <v>46</v>
      </c>
      <c r="B12" s="11" t="s">
        <v>47</v>
      </c>
    </row>
    <row r="13" spans="1:2">
      <c r="A13" s="13" t="s">
        <v>48</v>
      </c>
      <c r="B13" s="10" t="s">
        <v>49</v>
      </c>
    </row>
    <row r="14" spans="1:2">
      <c r="A14" s="14" t="s">
        <v>50</v>
      </c>
      <c r="B14" s="11" t="s">
        <v>51</v>
      </c>
    </row>
    <row r="15" spans="1:2">
      <c r="A15" s="13" t="s">
        <v>52</v>
      </c>
      <c r="B15" s="10" t="s">
        <v>53</v>
      </c>
    </row>
    <row r="16" spans="1:2">
      <c r="A16" s="14" t="s">
        <v>54</v>
      </c>
      <c r="B16" s="11" t="s">
        <v>55</v>
      </c>
    </row>
    <row r="17" spans="1:7">
      <c r="A17" s="13" t="s">
        <v>56</v>
      </c>
      <c r="B17" s="10" t="s">
        <v>57</v>
      </c>
    </row>
    <row r="18" spans="1:7">
      <c r="A18" s="14" t="s">
        <v>58</v>
      </c>
      <c r="B18" s="11" t="s">
        <v>59</v>
      </c>
    </row>
    <row r="19" spans="1:7" ht="26.4">
      <c r="A19" s="13" t="s">
        <v>60</v>
      </c>
      <c r="B19" s="10" t="s">
        <v>61</v>
      </c>
    </row>
    <row r="20" spans="1:7">
      <c r="A20" s="14" t="s">
        <v>62</v>
      </c>
      <c r="B20" s="11" t="s">
        <v>63</v>
      </c>
    </row>
    <row r="21" spans="1:7">
      <c r="A21" s="13" t="s">
        <v>64</v>
      </c>
      <c r="B21" s="10" t="s">
        <v>65</v>
      </c>
    </row>
    <row r="22" spans="1:7">
      <c r="A22" s="14" t="s">
        <v>66</v>
      </c>
      <c r="B22" s="11" t="s">
        <v>67</v>
      </c>
    </row>
    <row r="23" spans="1:7" ht="26.4">
      <c r="A23" s="13" t="s">
        <v>68</v>
      </c>
      <c r="B23" s="10" t="s">
        <v>69</v>
      </c>
    </row>
    <row r="26" spans="1:7" ht="14.4" thickBot="1"/>
    <row r="27" spans="1:7" ht="44.4" customHeight="1" thickBot="1">
      <c r="B27" s="28" t="s">
        <v>132</v>
      </c>
      <c r="C27" s="32" t="s">
        <v>133</v>
      </c>
      <c r="D27" s="32"/>
      <c r="E27" s="32"/>
      <c r="F27" s="32"/>
      <c r="G27" s="30"/>
    </row>
  </sheetData>
  <sheetProtection algorithmName="SHA-512" hashValue="DCXnq/NUvwA2vRIKmNKbkTxShxD7Lv66cMEoF84P6rfET8yGn4fi/50aMsr2dIkdFSqlGw7tdCiSok95ZFHN0w==" saltValue="PxU81veErw4niXuHw5Q2dQ==" spinCount="100000" sheet="1" objects="1" scenarios="1" formatCells="0" formatColumns="0" formatRows="0" insertColumns="0" sort="0" autoFilter="0" pivotTables="0"/>
  <mergeCells count="3">
    <mergeCell ref="A1:B1"/>
    <mergeCell ref="A2:B2"/>
    <mergeCell ref="C27:G27"/>
  </mergeCells>
  <hyperlinks>
    <hyperlink ref="C27" r:id="rId1" display="https://infoexperiencia.com/sistemas-premium/" xr:uid="{516709F4-0EA2-4558-9070-B5AC613E9C9E}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0"/>
  <sheetViews>
    <sheetView topLeftCell="E1" workbookViewId="0">
      <selection activeCell="K5" sqref="K5"/>
    </sheetView>
  </sheetViews>
  <sheetFormatPr baseColWidth="10" defaultColWidth="8.796875" defaultRowHeight="13.8"/>
  <cols>
    <col min="1" max="1" width="6" customWidth="1"/>
    <col min="2" max="2" width="11" customWidth="1"/>
    <col min="3" max="3" width="35" customWidth="1"/>
    <col min="4" max="4" width="23" customWidth="1"/>
    <col min="5" max="6" width="16" customWidth="1"/>
    <col min="7" max="7" width="12" customWidth="1"/>
    <col min="8" max="8" width="13" customWidth="1"/>
    <col min="9" max="9" width="37.8984375" customWidth="1"/>
    <col min="10" max="13" width="12" customWidth="1"/>
    <col min="14" max="14" width="10" customWidth="1"/>
    <col min="15" max="15" width="14" customWidth="1"/>
    <col min="16" max="16" width="10" customWidth="1"/>
    <col min="17" max="17" width="25" customWidth="1"/>
    <col min="18" max="18" width="0.19921875" customWidth="1"/>
  </cols>
  <sheetData>
    <row r="1" spans="1:18" ht="24.75" customHeight="1">
      <c r="A1" s="21" t="s">
        <v>70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3.25" customHeight="1">
      <c r="A2" s="22" t="s">
        <v>71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 ht="18.45" customHeight="1">
      <c r="A3" s="19" t="s">
        <v>58</v>
      </c>
      <c r="B3" s="19"/>
      <c r="C3" s="19"/>
      <c r="D3" s="17">
        <v>46238</v>
      </c>
      <c r="E3" s="19" t="s">
        <v>72</v>
      </c>
      <c r="F3" s="19"/>
      <c r="G3" s="19"/>
      <c r="H3" s="2">
        <f>IF($H$4&gt;0,"",IF(COUNTA($B$9:$B$68)=0,"",MAX($K$9:$K$68)))</f>
        <v>27</v>
      </c>
      <c r="I3" s="19" t="s">
        <v>60</v>
      </c>
      <c r="J3" s="19"/>
      <c r="K3" s="19"/>
      <c r="L3" s="5">
        <f>IF(OR($D$3="",$H$3=""),"",$D$3+$H$3)</f>
        <v>46265</v>
      </c>
      <c r="M3" s="19" t="s">
        <v>73</v>
      </c>
      <c r="N3" s="19"/>
      <c r="O3" s="19"/>
      <c r="P3" s="2">
        <f ca="1">IF(OR($H$4&gt;0,COUNTA($B$9:$B$68)=0),"",COUNTIF($P$9:$P$68,"Sí"))</f>
        <v>1</v>
      </c>
    </row>
    <row r="4" spans="1:18" ht="18.45" customHeight="1">
      <c r="A4" s="19" t="s">
        <v>74</v>
      </c>
      <c r="B4" s="19"/>
      <c r="C4" s="19"/>
      <c r="D4" s="2">
        <f>COUNTIF($H$9:$H$68,"Bloqueada")</f>
        <v>0</v>
      </c>
      <c r="E4" s="19" t="s">
        <v>75</v>
      </c>
      <c r="F4" s="19"/>
      <c r="G4" s="19"/>
      <c r="H4" s="2">
        <f>COUNTIF($Q$9:$Q$68,"Falta código")+COUNTIF($Q$9:$Q$68,"Falta actividad")+COUNTIF($Q$9:$Q$68,"Falta responsable")+COUNTIF($Q$9:$Q$68,"Falta estado")+COUNTIF($Q$9:$Q$68,"Código duplicado")+COUNTIF($Q$9:$Q$68,"Duración inválida")+COUNTIF($Q$9:$Q$68,"La primera actividad no lleva predecesoras")+COUNTIF($Q$9:$Q$68,"Autodependencia")+COUNTIF($Q$9:$Q$68,"Predecesoras repetidas")+COUNTIF($Q$9:$Q$68,"Predecesora 1 no válida")+COUNTIF($Q$9:$Q$68,"Predecesora 2 no válida")+COUNTIF($Q$9:$Q$68,"Predecesora 1 con error")+COUNTIF($Q$9:$Q$68,"Predecesora 2 con error")</f>
        <v>0</v>
      </c>
      <c r="I4" s="19" t="s">
        <v>76</v>
      </c>
      <c r="J4" s="19"/>
      <c r="K4" s="19"/>
      <c r="L4" s="20" t="str">
        <f>IF(COUNTA($B$9:$B$68)=0,"INGRESA ACTIVIDADES",IF($H$4&gt;0,"REVISAR VALIDACIONES",IF($H$3="","SIN CÁLCULO","PLAN VÁLIDO")))</f>
        <v>PLAN VÁLIDO</v>
      </c>
      <c r="M4" s="20"/>
      <c r="N4" s="20"/>
      <c r="O4" s="20"/>
      <c r="P4" s="20"/>
      <c r="Q4" s="20"/>
    </row>
    <row r="6" spans="1:18" ht="19.2" customHeight="1">
      <c r="A6" s="18" t="s">
        <v>77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8" ht="19.2" customHeight="1">
      <c r="A7" s="18" t="s">
        <v>78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8" ht="27.15" customHeight="1">
      <c r="A8" s="1" t="s">
        <v>79</v>
      </c>
      <c r="B8" s="1" t="s">
        <v>36</v>
      </c>
      <c r="C8" s="1" t="s">
        <v>34</v>
      </c>
      <c r="D8" s="1" t="s">
        <v>38</v>
      </c>
      <c r="E8" s="1" t="s">
        <v>80</v>
      </c>
      <c r="F8" s="1" t="s">
        <v>81</v>
      </c>
      <c r="G8" s="1" t="s">
        <v>82</v>
      </c>
      <c r="H8" s="1" t="s">
        <v>62</v>
      </c>
      <c r="I8" s="1" t="s">
        <v>64</v>
      </c>
      <c r="J8" s="1" t="s">
        <v>83</v>
      </c>
      <c r="K8" s="1" t="s">
        <v>84</v>
      </c>
      <c r="L8" s="1" t="s">
        <v>85</v>
      </c>
      <c r="M8" s="1" t="s">
        <v>86</v>
      </c>
      <c r="N8" s="1" t="s">
        <v>52</v>
      </c>
      <c r="O8" s="1" t="s">
        <v>87</v>
      </c>
      <c r="P8" s="1" t="s">
        <v>88</v>
      </c>
      <c r="Q8" s="1" t="s">
        <v>66</v>
      </c>
      <c r="R8" s="8" t="s">
        <v>89</v>
      </c>
    </row>
    <row r="9" spans="1:18" ht="22.35" customHeight="1">
      <c r="A9" s="2">
        <f t="shared" ref="A9:A40" si="0">IF($B9="","",ROW()-8)</f>
        <v>1</v>
      </c>
      <c r="B9" s="15" t="s">
        <v>90</v>
      </c>
      <c r="C9" s="15" t="s">
        <v>91</v>
      </c>
      <c r="D9" s="15" t="s">
        <v>92</v>
      </c>
      <c r="E9" s="15"/>
      <c r="F9" s="15"/>
      <c r="G9" s="16">
        <v>2</v>
      </c>
      <c r="H9" s="15" t="s">
        <v>93</v>
      </c>
      <c r="I9" s="15" t="s">
        <v>94</v>
      </c>
      <c r="J9" s="6">
        <f>IF($Q9&lt;&gt;"OK","",0)</f>
        <v>0</v>
      </c>
      <c r="K9" s="6">
        <f t="shared" ref="K9:K40" si="1">IF($Q9&lt;&gt;"OK","",$J9+$G9)</f>
        <v>2</v>
      </c>
      <c r="L9" s="6">
        <f t="shared" ref="L9:L40" ca="1" si="2">IF($M9="","",$M9-$G9)</f>
        <v>25</v>
      </c>
      <c r="M9" s="6">
        <f ca="1">IF($Q9&lt;&gt;"OK","",IF(COUNTIF($E$10:$E$68,$B9)+COUNTIF($F$10:$F$68,$B9)=0,$H$3,MIN(IF(COUNTIF($E$10:$E$68,$B9)&gt;0,IFERROR(_xludf.MINIFS($R$10:$R$68,$E$10:$E$68,$B9),$H$3),$H$3),IF(COUNTIF($F$10:$F$68,$B9)&gt;0,IFERROR(_xludf.MINIFS($R$10:$R$68,$F$10:$F$68,$B9),$H$3),$H$3))))</f>
        <v>27</v>
      </c>
      <c r="N9" s="6">
        <f t="shared" ref="N9:N40" ca="1" si="3">IF(AND(ISNUMBER($L9),ISNUMBER($J9)),$L9-$J9,"")</f>
        <v>25</v>
      </c>
      <c r="O9" s="4">
        <f t="shared" ref="O9:O40" si="4">IF($K9="","",$D$3+$K9)</f>
        <v>46240</v>
      </c>
      <c r="P9" s="3" t="str">
        <f t="shared" ref="P9:P40" ca="1" si="5">IF($Q9&lt;&gt;"OK","",IF($N9=0,"Sí","No"))</f>
        <v>No</v>
      </c>
      <c r="Q9" s="7" t="str">
        <f>IF(AND($B9="",$C9="",$D9="",$G9="",$H9="",$E9="",$F9=""),"",IF($B9="","Falta código",IF($C9="","Falta actividad",IF($D9="","Falta responsable",IF($H9="","Falta estado",IF(COUNTIF($B$9:$B$68,$B9)&gt;1,"Código duplicado",IF(OR(NOT(ISNUMBER($G9)),$G9&lt;=0),"Duración inválida",IF(OR($E9&lt;&gt;"",$F9&lt;&gt;""),"La primera actividad no lleva predecesoras","OK"))))))))</f>
        <v>OK</v>
      </c>
      <c r="R9">
        <f t="shared" ref="R9:R40" ca="1" si="6">IF(AND($B9&lt;&gt;"",$Q9="OK",ISNUMBER($L9)),$L9,$H$3)</f>
        <v>25</v>
      </c>
    </row>
    <row r="10" spans="1:18" ht="22.35" customHeight="1">
      <c r="A10" s="2">
        <f t="shared" si="0"/>
        <v>2</v>
      </c>
      <c r="B10" s="15" t="s">
        <v>95</v>
      </c>
      <c r="C10" s="15" t="s">
        <v>96</v>
      </c>
      <c r="D10" s="15" t="s">
        <v>97</v>
      </c>
      <c r="E10" s="15" t="s">
        <v>90</v>
      </c>
      <c r="F10" s="15"/>
      <c r="G10" s="16">
        <v>3</v>
      </c>
      <c r="H10" s="15" t="s">
        <v>93</v>
      </c>
      <c r="I10" s="15" t="s">
        <v>98</v>
      </c>
      <c r="J10" s="6">
        <f>IF($Q10&lt;&gt;"OK","",MAX(IF($E10="",0,$K$9),IF($F10="",0,$K$9)))</f>
        <v>2</v>
      </c>
      <c r="K10" s="6">
        <f t="shared" si="1"/>
        <v>5</v>
      </c>
      <c r="L10" s="6">
        <f t="shared" ca="1" si="2"/>
        <v>24</v>
      </c>
      <c r="M10" s="6">
        <f ca="1">IF($Q10&lt;&gt;"OK","",IF(COUNTIF($E$11:$E$68,$B10)+COUNTIF($F$11:$F$68,$B10)=0,$H$3,MIN(IF(COUNTIF($E$11:$E$68,$B10)&gt;0,IFERROR(_xludf.MINIFS($R$11:$R$68,$E$11:$E$68,$B10),$H$3),$H$3),IF(COUNTIF($F$11:$F$68,$B10)&gt;0,IFERROR(_xludf.MINIFS($R$11:$R$68,$F$11:$F$68,$B10),$H$3),$H$3))))</f>
        <v>27</v>
      </c>
      <c r="N10" s="6">
        <f t="shared" ca="1" si="3"/>
        <v>22</v>
      </c>
      <c r="O10" s="4">
        <f t="shared" si="4"/>
        <v>46243</v>
      </c>
      <c r="P10" s="3" t="str">
        <f t="shared" ca="1" si="5"/>
        <v>No</v>
      </c>
      <c r="Q10" s="7" t="str">
        <f>IF(AND($B10="",$C10="",$D10="",$G10="",$H10="",$E10="",$F10=""),"",IF($B10="","Falta código",IF($C10="","Falta actividad",IF($D10="","Falta responsable",IF($H10="","Falta estado",IF(COUNTIF($B$9:$B$68,$B10)&gt;1,"Código duplicado",IF(OR(NOT(ISNUMBER($G10)),$G10&lt;=0),"Duración inválida",IF(OR($E10=$B10,$F10=$B10),"Autodependencia",IF(AND($E10&lt;&gt;"",$F10&lt;&gt;"",$E10=$F10),"Predecesoras repetidas",IF(AND($E10&lt;&gt;"",$E10&lt;&gt;$B$9),"Predecesora 1 no válida",IF(AND($F10&lt;&gt;"",$F10&lt;&gt;$B$9),"Predecesora 2 no válida",IF(AND($E10&lt;&gt;"",$Q$9&lt;&gt;"OK"),"Predecesora 1 con error",IF(AND($F10&lt;&gt;"",$Q$9&lt;&gt;"OK"),"Predecesora 2 con error","OK")))))))))))))</f>
        <v>OK</v>
      </c>
      <c r="R10">
        <f t="shared" ca="1" si="6"/>
        <v>24</v>
      </c>
    </row>
    <row r="11" spans="1:18" ht="22.35" customHeight="1">
      <c r="A11" s="2">
        <f t="shared" si="0"/>
        <v>3</v>
      </c>
      <c r="B11" s="15" t="s">
        <v>99</v>
      </c>
      <c r="C11" s="15" t="s">
        <v>100</v>
      </c>
      <c r="D11" s="15" t="s">
        <v>101</v>
      </c>
      <c r="E11" s="15" t="s">
        <v>95</v>
      </c>
      <c r="F11" s="15"/>
      <c r="G11" s="16">
        <v>4</v>
      </c>
      <c r="H11" s="15" t="s">
        <v>102</v>
      </c>
      <c r="I11" s="15" t="s">
        <v>103</v>
      </c>
      <c r="J11" s="6">
        <f>IF($Q11&lt;&gt;"OK","",MAX(IF($E11="",0,INDEX($K$9:$K$10,MATCH($E11,$B$9:$B$10,0))),IF($F11="",0,INDEX($K$9:$K$10,MATCH($F11,$B$9:$B$10,0)))))</f>
        <v>5</v>
      </c>
      <c r="K11" s="6">
        <f t="shared" si="1"/>
        <v>9</v>
      </c>
      <c r="L11" s="6">
        <f t="shared" ca="1" si="2"/>
        <v>23</v>
      </c>
      <c r="M11" s="6">
        <f ca="1">IF($Q11&lt;&gt;"OK","",IF(COUNTIF($E$12:$E$68,$B11)+COUNTIF($F$12:$F$68,$B11)=0,$H$3,MIN(IF(COUNTIF($E$12:$E$68,$B11)&gt;0,IFERROR(_xludf.MINIFS($R$12:$R$68,$E$12:$E$68,$B11),$H$3),$H$3),IF(COUNTIF($F$12:$F$68,$B11)&gt;0,IFERROR(_xludf.MINIFS($R$12:$R$68,$F$12:$F$68,$B11),$H$3),$H$3))))</f>
        <v>27</v>
      </c>
      <c r="N11" s="6">
        <f t="shared" ca="1" si="3"/>
        <v>18</v>
      </c>
      <c r="O11" s="4">
        <f t="shared" si="4"/>
        <v>46247</v>
      </c>
      <c r="P11" s="3" t="str">
        <f t="shared" ca="1" si="5"/>
        <v>No</v>
      </c>
      <c r="Q11" s="7" t="str">
        <f>IF(AND($B11="",$C11="",$D11="",$G11="",$H11="",$E11="",$F11=""),"",IF($B11="","Falta código",IF($C11="","Falta actividad",IF($D11="","Falta responsable",IF($H11="","Falta estado",IF(COUNTIF($B$9:$B$68,$B11)&gt;1,"Código duplicado",IF(OR(NOT(ISNUMBER($G11)),$G11&lt;=0),"Duración inválida",IF(OR($E11=$B11,$F11=$B11),"Autodependencia",IF(AND($E11&lt;&gt;"",$F11&lt;&gt;"",$E11=$F11),"Predecesoras repetidas",IF(AND($E11&lt;&gt;"",COUNTIF($B$9:$B$10,$E11)&lt;&gt;1),"Predecesora 1 no válida",IF(AND($F11&lt;&gt;"",COUNTIF($B$9:$B$10,$F11)&lt;&gt;1),"Predecesora 2 no válida",IF(AND($E11&lt;&gt;"",IFERROR(INDEX($Q$9:$Q$10,MATCH($E11,$B$9:$B$10,0)),"")&lt;&gt;"OK"),"Predecesora 1 con error",IF(AND($F11&lt;&gt;"",IFERROR(INDEX($Q$9:$Q$10,MATCH($F11,$B$9:$B$10,0)),"")&lt;&gt;"OK"),"Predecesora 2 con error","OK")))))))))))))</f>
        <v>OK</v>
      </c>
      <c r="R11">
        <f t="shared" ca="1" si="6"/>
        <v>23</v>
      </c>
    </row>
    <row r="12" spans="1:18" ht="22.35" customHeight="1">
      <c r="A12" s="2">
        <f t="shared" si="0"/>
        <v>4</v>
      </c>
      <c r="B12" s="15" t="s">
        <v>104</v>
      </c>
      <c r="C12" s="15" t="s">
        <v>105</v>
      </c>
      <c r="D12" s="15" t="s">
        <v>106</v>
      </c>
      <c r="E12" s="15" t="s">
        <v>99</v>
      </c>
      <c r="F12" s="15"/>
      <c r="G12" s="16">
        <v>10</v>
      </c>
      <c r="H12" s="15" t="s">
        <v>102</v>
      </c>
      <c r="I12" s="15" t="s">
        <v>107</v>
      </c>
      <c r="J12" s="6">
        <f>IF($Q12&lt;&gt;"OK","",MAX(IF($E12="",0,INDEX($K$9:$K$11,MATCH($E12,$B$9:$B$11,0))),IF($F12="",0,INDEX($K$9:$K$11,MATCH($F12,$B$9:$B$11,0)))))</f>
        <v>9</v>
      </c>
      <c r="K12" s="6">
        <f t="shared" si="1"/>
        <v>19</v>
      </c>
      <c r="L12" s="6">
        <f t="shared" ca="1" si="2"/>
        <v>17</v>
      </c>
      <c r="M12" s="6">
        <f ca="1">IF($Q12&lt;&gt;"OK","",IF(COUNTIF($E$13:$E$68,$B12)+COUNTIF($F$13:$F$68,$B12)=0,$H$3,MIN(IF(COUNTIF($E$13:$E$68,$B12)&gt;0,IFERROR(_xludf.MINIFS($R$13:$R$68,$E$13:$E$68,$B12),$H$3),$H$3),IF(COUNTIF($F$13:$F$68,$B12)&gt;0,IFERROR(_xludf.MINIFS($R$13:$R$68,$F$13:$F$68,$B12),$H$3),$H$3))))</f>
        <v>27</v>
      </c>
      <c r="N12" s="6">
        <f t="shared" ca="1" si="3"/>
        <v>8</v>
      </c>
      <c r="O12" s="4">
        <f t="shared" si="4"/>
        <v>46257</v>
      </c>
      <c r="P12" s="3" t="str">
        <f t="shared" ca="1" si="5"/>
        <v>No</v>
      </c>
      <c r="Q12" s="7" t="str">
        <f>IF(AND($B12="",$C12="",$D12="",$G12="",$H12="",$E12="",$F12=""),"",IF($B12="","Falta código",IF($C12="","Falta actividad",IF($D12="","Falta responsable",IF($H12="","Falta estado",IF(COUNTIF($B$9:$B$68,$B12)&gt;1,"Código duplicado",IF(OR(NOT(ISNUMBER($G12)),$G12&lt;=0),"Duración inválida",IF(OR($E12=$B12,$F12=$B12),"Autodependencia",IF(AND($E12&lt;&gt;"",$F12&lt;&gt;"",$E12=$F12),"Predecesoras repetidas",IF(AND($E12&lt;&gt;"",COUNTIF($B$9:$B$11,$E12)&lt;&gt;1),"Predecesora 1 no válida",IF(AND($F12&lt;&gt;"",COUNTIF($B$9:$B$11,$F12)&lt;&gt;1),"Predecesora 2 no válida",IF(AND($E12&lt;&gt;"",IFERROR(INDEX($Q$9:$Q$11,MATCH($E12,$B$9:$B$11,0)),"")&lt;&gt;"OK"),"Predecesora 1 con error",IF(AND($F12&lt;&gt;"",IFERROR(INDEX($Q$9:$Q$11,MATCH($F12,$B$9:$B$11,0)),"")&lt;&gt;"OK"),"Predecesora 2 con error","OK")))))))))))))</f>
        <v>OK</v>
      </c>
      <c r="R12">
        <f t="shared" ca="1" si="6"/>
        <v>17</v>
      </c>
    </row>
    <row r="13" spans="1:18" ht="22.35" customHeight="1">
      <c r="A13" s="2">
        <f t="shared" si="0"/>
        <v>5</v>
      </c>
      <c r="B13" s="15" t="s">
        <v>108</v>
      </c>
      <c r="C13" s="15" t="s">
        <v>109</v>
      </c>
      <c r="D13" s="15" t="s">
        <v>110</v>
      </c>
      <c r="E13" s="15" t="s">
        <v>95</v>
      </c>
      <c r="F13" s="15"/>
      <c r="G13" s="16">
        <v>6</v>
      </c>
      <c r="H13" s="15" t="s">
        <v>93</v>
      </c>
      <c r="I13" s="15" t="s">
        <v>111</v>
      </c>
      <c r="J13" s="6">
        <f>IF($Q13&lt;&gt;"OK","",MAX(IF($E13="",0,INDEX($K$9:$K$12,MATCH($E13,$B$9:$B$12,0))),IF($F13="",0,INDEX($K$9:$K$12,MATCH($F13,$B$9:$B$12,0)))))</f>
        <v>5</v>
      </c>
      <c r="K13" s="6">
        <f t="shared" si="1"/>
        <v>11</v>
      </c>
      <c r="L13" s="6">
        <f t="shared" ca="1" si="2"/>
        <v>21</v>
      </c>
      <c r="M13" s="6">
        <f ca="1">IF($Q13&lt;&gt;"OK","",IF(COUNTIF($E$14:$E$68,$B13)+COUNTIF($F$14:$F$68,$B13)=0,$H$3,MIN(IF(COUNTIF($E$14:$E$68,$B13)&gt;0,IFERROR(_xludf.MINIFS($R$14:$R$68,$E$14:$E$68,$B13),$H$3),$H$3),IF(COUNTIF($F$14:$F$68,$B13)&gt;0,IFERROR(_xludf.MINIFS($R$14:$R$68,$F$14:$F$68,$B13),$H$3),$H$3))))</f>
        <v>27</v>
      </c>
      <c r="N13" s="6">
        <f t="shared" ca="1" si="3"/>
        <v>16</v>
      </c>
      <c r="O13" s="4">
        <f t="shared" si="4"/>
        <v>46249</v>
      </c>
      <c r="P13" s="3" t="str">
        <f t="shared" ca="1" si="5"/>
        <v>No</v>
      </c>
      <c r="Q13" s="7" t="str">
        <f>IF(AND($B13="",$C13="",$D13="",$G13="",$H13="",$E13="",$F13=""),"",IF($B13="","Falta código",IF($C13="","Falta actividad",IF($D13="","Falta responsable",IF($H13="","Falta estado",IF(COUNTIF($B$9:$B$68,$B13)&gt;1,"Código duplicado",IF(OR(NOT(ISNUMBER($G13)),$G13&lt;=0),"Duración inválida",IF(OR($E13=$B13,$F13=$B13),"Autodependencia",IF(AND($E13&lt;&gt;"",$F13&lt;&gt;"",$E13=$F13),"Predecesoras repetidas",IF(AND($E13&lt;&gt;"",COUNTIF($B$9:$B$12,$E13)&lt;&gt;1),"Predecesora 1 no válida",IF(AND($F13&lt;&gt;"",COUNTIF($B$9:$B$12,$F13)&lt;&gt;1),"Predecesora 2 no válida",IF(AND($E13&lt;&gt;"",IFERROR(INDEX($Q$9:$Q$12,MATCH($E13,$B$9:$B$12,0)),"")&lt;&gt;"OK"),"Predecesora 1 con error",IF(AND($F13&lt;&gt;"",IFERROR(INDEX($Q$9:$Q$12,MATCH($F13,$B$9:$B$12,0)),"")&lt;&gt;"OK"),"Predecesora 2 con error","OK")))))))))))))</f>
        <v>OK</v>
      </c>
      <c r="R13">
        <f t="shared" ca="1" si="6"/>
        <v>21</v>
      </c>
    </row>
    <row r="14" spans="1:18" ht="22.35" customHeight="1">
      <c r="A14" s="2">
        <f t="shared" si="0"/>
        <v>6</v>
      </c>
      <c r="B14" s="15" t="s">
        <v>112</v>
      </c>
      <c r="C14" s="15" t="s">
        <v>113</v>
      </c>
      <c r="D14" s="15" t="s">
        <v>114</v>
      </c>
      <c r="E14" s="15" t="s">
        <v>104</v>
      </c>
      <c r="F14" s="15" t="s">
        <v>108</v>
      </c>
      <c r="G14" s="16">
        <v>3</v>
      </c>
      <c r="H14" s="15" t="s">
        <v>115</v>
      </c>
      <c r="I14" s="15" t="s">
        <v>116</v>
      </c>
      <c r="J14" s="6">
        <f>IF($Q14&lt;&gt;"OK","",MAX(IF($E14="",0,INDEX($K$9:$K$13,MATCH($E14,$B$9:$B$13,0))),IF($F14="",0,INDEX($K$9:$K$13,MATCH($F14,$B$9:$B$13,0)))))</f>
        <v>19</v>
      </c>
      <c r="K14" s="6">
        <f t="shared" si="1"/>
        <v>22</v>
      </c>
      <c r="L14" s="6">
        <f t="shared" ca="1" si="2"/>
        <v>24</v>
      </c>
      <c r="M14" s="6">
        <f ca="1">IF($Q14&lt;&gt;"OK","",IF(COUNTIF($E$15:$E$68,$B14)+COUNTIF($F$15:$F$68,$B14)=0,$H$3,MIN(IF(COUNTIF($E$15:$E$68,$B14)&gt;0,IFERROR(_xludf.MINIFS($R$15:$R$68,$E$15:$E$68,$B14),$H$3),$H$3),IF(COUNTIF($F$15:$F$68,$B14)&gt;0,IFERROR(_xludf.MINIFS($R$15:$R$68,$F$15:$F$68,$B14),$H$3),$H$3))))</f>
        <v>27</v>
      </c>
      <c r="N14" s="6">
        <f t="shared" ca="1" si="3"/>
        <v>5</v>
      </c>
      <c r="O14" s="4">
        <f t="shared" si="4"/>
        <v>46260</v>
      </c>
      <c r="P14" s="3" t="str">
        <f t="shared" ca="1" si="5"/>
        <v>No</v>
      </c>
      <c r="Q14" s="7" t="str">
        <f>IF(AND($B14="",$C14="",$D14="",$G14="",$H14="",$E14="",$F14=""),"",IF($B14="","Falta código",IF($C14="","Falta actividad",IF($D14="","Falta responsable",IF($H14="","Falta estado",IF(COUNTIF($B$9:$B$68,$B14)&gt;1,"Código duplicado",IF(OR(NOT(ISNUMBER($G14)),$G14&lt;=0),"Duración inválida",IF(OR($E14=$B14,$F14=$B14),"Autodependencia",IF(AND($E14&lt;&gt;"",$F14&lt;&gt;"",$E14=$F14),"Predecesoras repetidas",IF(AND($E14&lt;&gt;"",COUNTIF($B$9:$B$13,$E14)&lt;&gt;1),"Predecesora 1 no válida",IF(AND($F14&lt;&gt;"",COUNTIF($B$9:$B$13,$F14)&lt;&gt;1),"Predecesora 2 no válida",IF(AND($E14&lt;&gt;"",IFERROR(INDEX($Q$9:$Q$13,MATCH($E14,$B$9:$B$13,0)),"")&lt;&gt;"OK"),"Predecesora 1 con error",IF(AND($F14&lt;&gt;"",IFERROR(INDEX($Q$9:$Q$13,MATCH($F14,$B$9:$B$13,0)),"")&lt;&gt;"OK"),"Predecesora 2 con error","OK")))))))))))))</f>
        <v>OK</v>
      </c>
      <c r="R14">
        <f t="shared" ca="1" si="6"/>
        <v>24</v>
      </c>
    </row>
    <row r="15" spans="1:18" ht="22.35" customHeight="1">
      <c r="A15" s="2">
        <f t="shared" si="0"/>
        <v>7</v>
      </c>
      <c r="B15" s="15" t="s">
        <v>117</v>
      </c>
      <c r="C15" s="15" t="s">
        <v>118</v>
      </c>
      <c r="D15" s="15" t="s">
        <v>101</v>
      </c>
      <c r="E15" s="15" t="s">
        <v>104</v>
      </c>
      <c r="F15" s="15"/>
      <c r="G15" s="16">
        <v>2</v>
      </c>
      <c r="H15" s="15" t="s">
        <v>115</v>
      </c>
      <c r="I15" s="15" t="s">
        <v>119</v>
      </c>
      <c r="J15" s="6">
        <f>IF($Q15&lt;&gt;"OK","",MAX(IF($E15="",0,INDEX($K$9:$K$14,MATCH($E15,$B$9:$B$14,0))),IF($F15="",0,INDEX($K$9:$K$14,MATCH($F15,$B$9:$B$14,0)))))</f>
        <v>19</v>
      </c>
      <c r="K15" s="6">
        <f t="shared" si="1"/>
        <v>21</v>
      </c>
      <c r="L15" s="6">
        <f t="shared" ca="1" si="2"/>
        <v>25</v>
      </c>
      <c r="M15" s="6">
        <f ca="1">IF($Q15&lt;&gt;"OK","",IF(COUNTIF($E$16:$E$68,$B15)+COUNTIF($F$16:$F$68,$B15)=0,$H$3,MIN(IF(COUNTIF($E$16:$E$68,$B15)&gt;0,IFERROR(_xludf.MINIFS($R$16:$R$68,$E$16:$E$68,$B15),$H$3),$H$3),IF(COUNTIF($F$16:$F$68,$B15)&gt;0,IFERROR(_xludf.MINIFS($R$16:$R$68,$F$16:$F$68,$B15),$H$3),$H$3))))</f>
        <v>27</v>
      </c>
      <c r="N15" s="6">
        <f t="shared" ca="1" si="3"/>
        <v>6</v>
      </c>
      <c r="O15" s="4">
        <f t="shared" si="4"/>
        <v>46259</v>
      </c>
      <c r="P15" s="3" t="str">
        <f t="shared" ca="1" si="5"/>
        <v>No</v>
      </c>
      <c r="Q15" s="7" t="str">
        <f>IF(AND($B15="",$C15="",$D15="",$G15="",$H15="",$E15="",$F15=""),"",IF($B15="","Falta código",IF($C15="","Falta actividad",IF($D15="","Falta responsable",IF($H15="","Falta estado",IF(COUNTIF($B$9:$B$68,$B15)&gt;1,"Código duplicado",IF(OR(NOT(ISNUMBER($G15)),$G15&lt;=0),"Duración inválida",IF(OR($E15=$B15,$F15=$B15),"Autodependencia",IF(AND($E15&lt;&gt;"",$F15&lt;&gt;"",$E15=$F15),"Predecesoras repetidas",IF(AND($E15&lt;&gt;"",COUNTIF($B$9:$B$14,$E15)&lt;&gt;1),"Predecesora 1 no válida",IF(AND($F15&lt;&gt;"",COUNTIF($B$9:$B$14,$F15)&lt;&gt;1),"Predecesora 2 no válida",IF(AND($E15&lt;&gt;"",IFERROR(INDEX($Q$9:$Q$14,MATCH($E15,$B$9:$B$14,0)),"")&lt;&gt;"OK"),"Predecesora 1 con error",IF(AND($F15&lt;&gt;"",IFERROR(INDEX($Q$9:$Q$14,MATCH($F15,$B$9:$B$14,0)),"")&lt;&gt;"OK"),"Predecesora 2 con error","OK")))))))))))))</f>
        <v>OK</v>
      </c>
      <c r="R15">
        <f t="shared" ca="1" si="6"/>
        <v>25</v>
      </c>
    </row>
    <row r="16" spans="1:18" ht="22.35" customHeight="1">
      <c r="A16" s="2">
        <f t="shared" si="0"/>
        <v>8</v>
      </c>
      <c r="B16" s="15" t="s">
        <v>120</v>
      </c>
      <c r="C16" s="15" t="s">
        <v>121</v>
      </c>
      <c r="D16" s="15" t="s">
        <v>110</v>
      </c>
      <c r="E16" s="15" t="s">
        <v>104</v>
      </c>
      <c r="F16" s="15" t="s">
        <v>112</v>
      </c>
      <c r="G16" s="16">
        <v>4</v>
      </c>
      <c r="H16" s="15" t="s">
        <v>115</v>
      </c>
      <c r="I16" s="15" t="s">
        <v>122</v>
      </c>
      <c r="J16" s="6">
        <f>IF($Q16&lt;&gt;"OK","",MAX(IF($E16="",0,INDEX($K$9:$K$15,MATCH($E16,$B$9:$B$15,0))),IF($F16="",0,INDEX($K$9:$K$15,MATCH($F16,$B$9:$B$15,0)))))</f>
        <v>22</v>
      </c>
      <c r="K16" s="6">
        <f t="shared" si="1"/>
        <v>26</v>
      </c>
      <c r="L16" s="6">
        <f t="shared" ca="1" si="2"/>
        <v>23</v>
      </c>
      <c r="M16" s="6">
        <f ca="1">IF($Q16&lt;&gt;"OK","",IF(COUNTIF($E$17:$E$68,$B16)+COUNTIF($F$17:$F$68,$B16)=0,$H$3,MIN(IF(COUNTIF($E$17:$E$68,$B16)&gt;0,IFERROR(_xludf.MINIFS($R$17:$R$68,$E$17:$E$68,$B16),$H$3),$H$3),IF(COUNTIF($F$17:$F$68,$B16)&gt;0,IFERROR(_xludf.MINIFS($R$17:$R$68,$F$17:$F$68,$B16),$H$3),$H$3))))</f>
        <v>27</v>
      </c>
      <c r="N16" s="6">
        <f t="shared" ca="1" si="3"/>
        <v>1</v>
      </c>
      <c r="O16" s="4">
        <f t="shared" si="4"/>
        <v>46264</v>
      </c>
      <c r="P16" s="3" t="str">
        <f t="shared" ca="1" si="5"/>
        <v>No</v>
      </c>
      <c r="Q16" s="7" t="str">
        <f>IF(AND($B16="",$C16="",$D16="",$G16="",$H16="",$E16="",$F16=""),"",IF($B16="","Falta código",IF($C16="","Falta actividad",IF($D16="","Falta responsable",IF($H16="","Falta estado",IF(COUNTIF($B$9:$B$68,$B16)&gt;1,"Código duplicado",IF(OR(NOT(ISNUMBER($G16)),$G16&lt;=0),"Duración inválida",IF(OR($E16=$B16,$F16=$B16),"Autodependencia",IF(AND($E16&lt;&gt;"",$F16&lt;&gt;"",$E16=$F16),"Predecesoras repetidas",IF(AND($E16&lt;&gt;"",COUNTIF($B$9:$B$15,$E16)&lt;&gt;1),"Predecesora 1 no válida",IF(AND($F16&lt;&gt;"",COUNTIF($B$9:$B$15,$F16)&lt;&gt;1),"Predecesora 2 no válida",IF(AND($E16&lt;&gt;"",IFERROR(INDEX($Q$9:$Q$15,MATCH($E16,$B$9:$B$15,0)),"")&lt;&gt;"OK"),"Predecesora 1 con error",IF(AND($F16&lt;&gt;"",IFERROR(INDEX($Q$9:$Q$15,MATCH($F16,$B$9:$B$15,0)),"")&lt;&gt;"OK"),"Predecesora 2 con error","OK")))))))))))))</f>
        <v>OK</v>
      </c>
      <c r="R16">
        <f t="shared" ca="1" si="6"/>
        <v>23</v>
      </c>
    </row>
    <row r="17" spans="1:18" ht="22.35" customHeight="1">
      <c r="A17" s="2">
        <f t="shared" si="0"/>
        <v>9</v>
      </c>
      <c r="B17" s="15" t="s">
        <v>123</v>
      </c>
      <c r="C17" s="15" t="s">
        <v>124</v>
      </c>
      <c r="D17" s="15" t="s">
        <v>125</v>
      </c>
      <c r="E17" s="15" t="s">
        <v>117</v>
      </c>
      <c r="F17" s="15"/>
      <c r="G17" s="16">
        <v>2</v>
      </c>
      <c r="H17" s="15" t="s">
        <v>115</v>
      </c>
      <c r="I17" s="15" t="s">
        <v>126</v>
      </c>
      <c r="J17" s="6">
        <f>IF($Q17&lt;&gt;"OK","",MAX(IF($E17="",0,INDEX($K$9:$K$16,MATCH($E17,$B$9:$B$16,0))),IF($F17="",0,INDEX($K$9:$K$16,MATCH($F17,$B$9:$B$16,0)))))</f>
        <v>21</v>
      </c>
      <c r="K17" s="6">
        <f t="shared" si="1"/>
        <v>23</v>
      </c>
      <c r="L17" s="6">
        <f t="shared" ca="1" si="2"/>
        <v>25</v>
      </c>
      <c r="M17" s="6">
        <f ca="1">IF($Q17&lt;&gt;"OK","",IF(COUNTIF($E$18:$E$68,$B17)+COUNTIF($F$18:$F$68,$B17)=0,$H$3,MIN(IF(COUNTIF($E$18:$E$68,$B17)&gt;0,IFERROR(_xludf.MINIFS($R$18:$R$68,$E$18:$E$68,$B17),$H$3),$H$3),IF(COUNTIF($F$18:$F$68,$B17)&gt;0,IFERROR(_xludf.MINIFS($R$18:$R$68,$F$18:$F$68,$B17),$H$3),$H$3))))</f>
        <v>27</v>
      </c>
      <c r="N17" s="6">
        <f t="shared" ca="1" si="3"/>
        <v>4</v>
      </c>
      <c r="O17" s="4">
        <f t="shared" si="4"/>
        <v>46261</v>
      </c>
      <c r="P17" s="3" t="str">
        <f t="shared" ca="1" si="5"/>
        <v>No</v>
      </c>
      <c r="Q17" s="7" t="str">
        <f>IF(AND($B17="",$C17="",$D17="",$G17="",$H17="",$E17="",$F17=""),"",IF($B17="","Falta código",IF($C17="","Falta actividad",IF($D17="","Falta responsable",IF($H17="","Falta estado",IF(COUNTIF($B$9:$B$68,$B17)&gt;1,"Código duplicado",IF(OR(NOT(ISNUMBER($G17)),$G17&lt;=0),"Duración inválida",IF(OR($E17=$B17,$F17=$B17),"Autodependencia",IF(AND($E17&lt;&gt;"",$F17&lt;&gt;"",$E17=$F17),"Predecesoras repetidas",IF(AND($E17&lt;&gt;"",COUNTIF($B$9:$B$16,$E17)&lt;&gt;1),"Predecesora 1 no válida",IF(AND($F17&lt;&gt;"",COUNTIF($B$9:$B$16,$F17)&lt;&gt;1),"Predecesora 2 no válida",IF(AND($E17&lt;&gt;"",IFERROR(INDEX($Q$9:$Q$16,MATCH($E17,$B$9:$B$16,0)),"")&lt;&gt;"OK"),"Predecesora 1 con error",IF(AND($F17&lt;&gt;"",IFERROR(INDEX($Q$9:$Q$16,MATCH($F17,$B$9:$B$16,0)),"")&lt;&gt;"OK"),"Predecesora 2 con error","OK")))))))))))))</f>
        <v>OK</v>
      </c>
      <c r="R17">
        <f t="shared" ca="1" si="6"/>
        <v>25</v>
      </c>
    </row>
    <row r="18" spans="1:18" ht="22.35" customHeight="1">
      <c r="A18" s="2">
        <f t="shared" si="0"/>
        <v>10</v>
      </c>
      <c r="B18" s="15" t="s">
        <v>127</v>
      </c>
      <c r="C18" s="15" t="s">
        <v>128</v>
      </c>
      <c r="D18" s="15" t="s">
        <v>129</v>
      </c>
      <c r="E18" s="15" t="s">
        <v>120</v>
      </c>
      <c r="F18" s="15" t="s">
        <v>123</v>
      </c>
      <c r="G18" s="16">
        <v>1</v>
      </c>
      <c r="H18" s="15" t="s">
        <v>115</v>
      </c>
      <c r="I18" s="15" t="s">
        <v>130</v>
      </c>
      <c r="J18" s="6">
        <f>IF($Q18&lt;&gt;"OK","",MAX(IF($E18="",0,INDEX($K$9:$K$17,MATCH($E18,$B$9:$B$17,0))),IF($F18="",0,INDEX($K$9:$K$17,MATCH($F18,$B$9:$B$17,0)))))</f>
        <v>26</v>
      </c>
      <c r="K18" s="6">
        <f t="shared" si="1"/>
        <v>27</v>
      </c>
      <c r="L18" s="6">
        <f t="shared" si="2"/>
        <v>26</v>
      </c>
      <c r="M18" s="6">
        <f>IF($Q18&lt;&gt;"OK","",IF(COUNTIF($E$19:$E$68,$B18)+COUNTIF($F$19:$F$68,$B18)=0,$H$3,MIN(IF(COUNTIF($E$19:$E$68,$B18)&gt;0,IFERROR(_xludf.MINIFS($R$19:$R$68,$E$19:$E$68,$B18),$H$3),$H$3),IF(COUNTIF($F$19:$F$68,$B18)&gt;0,IFERROR(_xludf.MINIFS($R$19:$R$68,$F$19:$F$68,$B18),$H$3),$H$3))))</f>
        <v>27</v>
      </c>
      <c r="N18" s="6">
        <f t="shared" si="3"/>
        <v>0</v>
      </c>
      <c r="O18" s="4">
        <f t="shared" si="4"/>
        <v>46265</v>
      </c>
      <c r="P18" s="3" t="str">
        <f t="shared" si="5"/>
        <v>Sí</v>
      </c>
      <c r="Q18" s="7" t="str">
        <f>IF(AND($B18="",$C18="",$D18="",$G18="",$H18="",$E18="",$F18=""),"",IF($B18="","Falta código",IF($C18="","Falta actividad",IF($D18="","Falta responsable",IF($H18="","Falta estado",IF(COUNTIF($B$9:$B$68,$B18)&gt;1,"Código duplicado",IF(OR(NOT(ISNUMBER($G18)),$G18&lt;=0),"Duración inválida",IF(OR($E18=$B18,$F18=$B18),"Autodependencia",IF(AND($E18&lt;&gt;"",$F18&lt;&gt;"",$E18=$F18),"Predecesoras repetidas",IF(AND($E18&lt;&gt;"",COUNTIF($B$9:$B$17,$E18)&lt;&gt;1),"Predecesora 1 no válida",IF(AND($F18&lt;&gt;"",COUNTIF($B$9:$B$17,$F18)&lt;&gt;1),"Predecesora 2 no válida",IF(AND($E18&lt;&gt;"",IFERROR(INDEX($Q$9:$Q$17,MATCH($E18,$B$9:$B$17,0)),"")&lt;&gt;"OK"),"Predecesora 1 con error",IF(AND($F18&lt;&gt;"",IFERROR(INDEX($Q$9:$Q$17,MATCH($F18,$B$9:$B$17,0)),"")&lt;&gt;"OK"),"Predecesora 2 con error","OK")))))))))))))</f>
        <v>OK</v>
      </c>
      <c r="R18">
        <f t="shared" si="6"/>
        <v>26</v>
      </c>
    </row>
    <row r="19" spans="1:18" ht="22.35" customHeight="1">
      <c r="A19" s="2" t="str">
        <f t="shared" si="0"/>
        <v/>
      </c>
      <c r="B19" s="15"/>
      <c r="C19" s="15"/>
      <c r="D19" s="15"/>
      <c r="E19" s="15"/>
      <c r="F19" s="15"/>
      <c r="G19" s="16"/>
      <c r="H19" s="15"/>
      <c r="I19" s="15"/>
      <c r="J19" s="6" t="str">
        <f>IF($Q19&lt;&gt;"OK","",MAX(IF($E19="",0,INDEX($K$9:$K$18,MATCH($E19,$B$9:$B$18,0))),IF($F19="",0,INDEX($K$9:$K$18,MATCH($F19,$B$9:$B$18,0)))))</f>
        <v/>
      </c>
      <c r="K19" s="6" t="str">
        <f t="shared" si="1"/>
        <v/>
      </c>
      <c r="L19" s="6" t="str">
        <f t="shared" si="2"/>
        <v/>
      </c>
      <c r="M19" s="6" t="str">
        <f>IF($Q19&lt;&gt;"OK","",IF(COUNTIF($E$20:$E$68,$B19)+COUNTIF($F$20:$F$68,$B19)=0,$H$3,MIN(IF(COUNTIF($E$20:$E$68,$B19)&gt;0,IFERROR(_xludf.MINIFS($R$20:$R$68,$E$20:$E$68,$B19),$H$3),$H$3),IF(COUNTIF($F$20:$F$68,$B19)&gt;0,IFERROR(_xludf.MINIFS($R$20:$R$68,$F$20:$F$68,$B19),$H$3),$H$3))))</f>
        <v/>
      </c>
      <c r="N19" s="6" t="str">
        <f t="shared" si="3"/>
        <v/>
      </c>
      <c r="O19" s="4" t="str">
        <f t="shared" si="4"/>
        <v/>
      </c>
      <c r="P19" s="3" t="str">
        <f t="shared" si="5"/>
        <v/>
      </c>
      <c r="Q19" s="7" t="str">
        <f>IF(AND($B19="",$C19="",$D19="",$G19="",$H19="",$E19="",$F19=""),"",IF($B19="","Falta código",IF($C19="","Falta actividad",IF($D19="","Falta responsable",IF($H19="","Falta estado",IF(COUNTIF($B$9:$B$68,$B19)&gt;1,"Código duplicado",IF(OR(NOT(ISNUMBER($G19)),$G19&lt;=0),"Duración inválida",IF(OR($E19=$B19,$F19=$B19),"Autodependencia",IF(AND($E19&lt;&gt;"",$F19&lt;&gt;"",$E19=$F19),"Predecesoras repetidas",IF(AND($E19&lt;&gt;"",COUNTIF($B$9:$B$18,$E19)&lt;&gt;1),"Predecesora 1 no válida",IF(AND($F19&lt;&gt;"",COUNTIF($B$9:$B$18,$F19)&lt;&gt;1),"Predecesora 2 no válida",IF(AND($E19&lt;&gt;"",IFERROR(INDEX($Q$9:$Q$18,MATCH($E19,$B$9:$B$18,0)),"")&lt;&gt;"OK"),"Predecesora 1 con error",IF(AND($F19&lt;&gt;"",IFERROR(INDEX($Q$9:$Q$18,MATCH($F19,$B$9:$B$18,0)),"")&lt;&gt;"OK"),"Predecesora 2 con error","OK")))))))))))))</f>
        <v/>
      </c>
      <c r="R19">
        <f t="shared" si="6"/>
        <v>27</v>
      </c>
    </row>
    <row r="20" spans="1:18" ht="22.35" customHeight="1">
      <c r="A20" s="2" t="str">
        <f t="shared" si="0"/>
        <v/>
      </c>
      <c r="B20" s="15"/>
      <c r="C20" s="15"/>
      <c r="D20" s="15"/>
      <c r="E20" s="15"/>
      <c r="F20" s="15"/>
      <c r="G20" s="16"/>
      <c r="H20" s="15"/>
      <c r="I20" s="15"/>
      <c r="J20" s="6" t="str">
        <f>IF($Q20&lt;&gt;"OK","",MAX(IF($E20="",0,INDEX($K$9:$K$19,MATCH($E20,$B$9:$B$19,0))),IF($F20="",0,INDEX($K$9:$K$19,MATCH($F20,$B$9:$B$19,0)))))</f>
        <v/>
      </c>
      <c r="K20" s="6" t="str">
        <f t="shared" si="1"/>
        <v/>
      </c>
      <c r="L20" s="6" t="str">
        <f t="shared" si="2"/>
        <v/>
      </c>
      <c r="M20" s="6" t="str">
        <f>IF($Q20&lt;&gt;"OK","",IF(COUNTIF($E$21:$E$68,$B20)+COUNTIF($F$21:$F$68,$B20)=0,$H$3,MIN(IF(COUNTIF($E$21:$E$68,$B20)&gt;0,IFERROR(_xludf.MINIFS($R$21:$R$68,$E$21:$E$68,$B20),$H$3),$H$3),IF(COUNTIF($F$21:$F$68,$B20)&gt;0,IFERROR(_xludf.MINIFS($R$21:$R$68,$F$21:$F$68,$B20),$H$3),$H$3))))</f>
        <v/>
      </c>
      <c r="N20" s="6" t="str">
        <f t="shared" si="3"/>
        <v/>
      </c>
      <c r="O20" s="4" t="str">
        <f t="shared" si="4"/>
        <v/>
      </c>
      <c r="P20" s="3" t="str">
        <f t="shared" si="5"/>
        <v/>
      </c>
      <c r="Q20" s="7" t="str">
        <f>IF(AND($B20="",$C20="",$D20="",$G20="",$H20="",$E20="",$F20=""),"",IF($B20="","Falta código",IF($C20="","Falta actividad",IF($D20="","Falta responsable",IF($H20="","Falta estado",IF(COUNTIF($B$9:$B$68,$B20)&gt;1,"Código duplicado",IF(OR(NOT(ISNUMBER($G20)),$G20&lt;=0),"Duración inválida",IF(OR($E20=$B20,$F20=$B20),"Autodependencia",IF(AND($E20&lt;&gt;"",$F20&lt;&gt;"",$E20=$F20),"Predecesoras repetidas",IF(AND($E20&lt;&gt;"",COUNTIF($B$9:$B$19,$E20)&lt;&gt;1),"Predecesora 1 no válida",IF(AND($F20&lt;&gt;"",COUNTIF($B$9:$B$19,$F20)&lt;&gt;1),"Predecesora 2 no válida",IF(AND($E20&lt;&gt;"",IFERROR(INDEX($Q$9:$Q$19,MATCH($E20,$B$9:$B$19,0)),"")&lt;&gt;"OK"),"Predecesora 1 con error",IF(AND($F20&lt;&gt;"",IFERROR(INDEX($Q$9:$Q$19,MATCH($F20,$B$9:$B$19,0)),"")&lt;&gt;"OK"),"Predecesora 2 con error","OK")))))))))))))</f>
        <v/>
      </c>
      <c r="R20">
        <f t="shared" si="6"/>
        <v>27</v>
      </c>
    </row>
    <row r="21" spans="1:18" ht="22.35" customHeight="1">
      <c r="A21" s="2" t="str">
        <f t="shared" si="0"/>
        <v/>
      </c>
      <c r="B21" s="15"/>
      <c r="C21" s="15"/>
      <c r="D21" s="15"/>
      <c r="E21" s="15"/>
      <c r="F21" s="15"/>
      <c r="G21" s="16"/>
      <c r="H21" s="15"/>
      <c r="I21" s="15"/>
      <c r="J21" s="6" t="str">
        <f>IF($Q21&lt;&gt;"OK","",MAX(IF($E21="",0,INDEX($K$9:$K$20,MATCH($E21,$B$9:$B$20,0))),IF($F21="",0,INDEX($K$9:$K$20,MATCH($F21,$B$9:$B$20,0)))))</f>
        <v/>
      </c>
      <c r="K21" s="6" t="str">
        <f t="shared" si="1"/>
        <v/>
      </c>
      <c r="L21" s="6" t="str">
        <f t="shared" si="2"/>
        <v/>
      </c>
      <c r="M21" s="6" t="str">
        <f>IF($Q21&lt;&gt;"OK","",IF(COUNTIF($E$22:$E$68,$B21)+COUNTIF($F$22:$F$68,$B21)=0,$H$3,MIN(IF(COUNTIF($E$22:$E$68,$B21)&gt;0,IFERROR(_xludf.MINIFS($R$22:$R$68,$E$22:$E$68,$B21),$H$3),$H$3),IF(COUNTIF($F$22:$F$68,$B21)&gt;0,IFERROR(_xludf.MINIFS($R$22:$R$68,$F$22:$F$68,$B21),$H$3),$H$3))))</f>
        <v/>
      </c>
      <c r="N21" s="6" t="str">
        <f t="shared" si="3"/>
        <v/>
      </c>
      <c r="O21" s="4" t="str">
        <f t="shared" si="4"/>
        <v/>
      </c>
      <c r="P21" s="3" t="str">
        <f t="shared" si="5"/>
        <v/>
      </c>
      <c r="Q21" s="7" t="str">
        <f>IF(AND($B21="",$C21="",$D21="",$G21="",$H21="",$E21="",$F21=""),"",IF($B21="","Falta código",IF($C21="","Falta actividad",IF($D21="","Falta responsable",IF($H21="","Falta estado",IF(COUNTIF($B$9:$B$68,$B21)&gt;1,"Código duplicado",IF(OR(NOT(ISNUMBER($G21)),$G21&lt;=0),"Duración inválida",IF(OR($E21=$B21,$F21=$B21),"Autodependencia",IF(AND($E21&lt;&gt;"",$F21&lt;&gt;"",$E21=$F21),"Predecesoras repetidas",IF(AND($E21&lt;&gt;"",COUNTIF($B$9:$B$20,$E21)&lt;&gt;1),"Predecesora 1 no válida",IF(AND($F21&lt;&gt;"",COUNTIF($B$9:$B$20,$F21)&lt;&gt;1),"Predecesora 2 no válida",IF(AND($E21&lt;&gt;"",IFERROR(INDEX($Q$9:$Q$20,MATCH($E21,$B$9:$B$20,0)),"")&lt;&gt;"OK"),"Predecesora 1 con error",IF(AND($F21&lt;&gt;"",IFERROR(INDEX($Q$9:$Q$20,MATCH($F21,$B$9:$B$20,0)),"")&lt;&gt;"OK"),"Predecesora 2 con error","OK")))))))))))))</f>
        <v/>
      </c>
      <c r="R21">
        <f t="shared" si="6"/>
        <v>27</v>
      </c>
    </row>
    <row r="22" spans="1:18" ht="22.35" customHeight="1">
      <c r="A22" s="2" t="str">
        <f t="shared" si="0"/>
        <v/>
      </c>
      <c r="B22" s="15"/>
      <c r="C22" s="15"/>
      <c r="D22" s="15"/>
      <c r="E22" s="15"/>
      <c r="F22" s="15"/>
      <c r="G22" s="16"/>
      <c r="H22" s="15"/>
      <c r="I22" s="15"/>
      <c r="J22" s="6" t="str">
        <f>IF($Q22&lt;&gt;"OK","",MAX(IF($E22="",0,INDEX($K$9:$K$21,MATCH($E22,$B$9:$B$21,0))),IF($F22="",0,INDEX($K$9:$K$21,MATCH($F22,$B$9:$B$21,0)))))</f>
        <v/>
      </c>
      <c r="K22" s="6" t="str">
        <f t="shared" si="1"/>
        <v/>
      </c>
      <c r="L22" s="6" t="str">
        <f t="shared" si="2"/>
        <v/>
      </c>
      <c r="M22" s="6" t="str">
        <f>IF($Q22&lt;&gt;"OK","",IF(COUNTIF($E$23:$E$68,$B22)+COUNTIF($F$23:$F$68,$B22)=0,$H$3,MIN(IF(COUNTIF($E$23:$E$68,$B22)&gt;0,IFERROR(_xludf.MINIFS($R$23:$R$68,$E$23:$E$68,$B22),$H$3),$H$3),IF(COUNTIF($F$23:$F$68,$B22)&gt;0,IFERROR(_xludf.MINIFS($R$23:$R$68,$F$23:$F$68,$B22),$H$3),$H$3))))</f>
        <v/>
      </c>
      <c r="N22" s="6" t="str">
        <f t="shared" si="3"/>
        <v/>
      </c>
      <c r="O22" s="4" t="str">
        <f t="shared" si="4"/>
        <v/>
      </c>
      <c r="P22" s="3" t="str">
        <f t="shared" si="5"/>
        <v/>
      </c>
      <c r="Q22" s="7" t="str">
        <f>IF(AND($B22="",$C22="",$D22="",$G22="",$H22="",$E22="",$F22=""),"",IF($B22="","Falta código",IF($C22="","Falta actividad",IF($D22="","Falta responsable",IF($H22="","Falta estado",IF(COUNTIF($B$9:$B$68,$B22)&gt;1,"Código duplicado",IF(OR(NOT(ISNUMBER($G22)),$G22&lt;=0),"Duración inválida",IF(OR($E22=$B22,$F22=$B22),"Autodependencia",IF(AND($E22&lt;&gt;"",$F22&lt;&gt;"",$E22=$F22),"Predecesoras repetidas",IF(AND($E22&lt;&gt;"",COUNTIF($B$9:$B$21,$E22)&lt;&gt;1),"Predecesora 1 no válida",IF(AND($F22&lt;&gt;"",COUNTIF($B$9:$B$21,$F22)&lt;&gt;1),"Predecesora 2 no válida",IF(AND($E22&lt;&gt;"",IFERROR(INDEX($Q$9:$Q$21,MATCH($E22,$B$9:$B$21,0)),"")&lt;&gt;"OK"),"Predecesora 1 con error",IF(AND($F22&lt;&gt;"",IFERROR(INDEX($Q$9:$Q$21,MATCH($F22,$B$9:$B$21,0)),"")&lt;&gt;"OK"),"Predecesora 2 con error","OK")))))))))))))</f>
        <v/>
      </c>
      <c r="R22">
        <f t="shared" si="6"/>
        <v>27</v>
      </c>
    </row>
    <row r="23" spans="1:18" ht="22.35" customHeight="1">
      <c r="A23" s="2" t="str">
        <f t="shared" si="0"/>
        <v/>
      </c>
      <c r="B23" s="15"/>
      <c r="C23" s="15"/>
      <c r="D23" s="15"/>
      <c r="E23" s="15"/>
      <c r="F23" s="15"/>
      <c r="G23" s="16"/>
      <c r="H23" s="15"/>
      <c r="I23" s="15"/>
      <c r="J23" s="6" t="str">
        <f>IF($Q23&lt;&gt;"OK","",MAX(IF($E23="",0,INDEX($K$9:$K$22,MATCH($E23,$B$9:$B$22,0))),IF($F23="",0,INDEX($K$9:$K$22,MATCH($F23,$B$9:$B$22,0)))))</f>
        <v/>
      </c>
      <c r="K23" s="6" t="str">
        <f t="shared" si="1"/>
        <v/>
      </c>
      <c r="L23" s="6" t="str">
        <f t="shared" si="2"/>
        <v/>
      </c>
      <c r="M23" s="6" t="str">
        <f>IF($Q23&lt;&gt;"OK","",IF(COUNTIF($E$24:$E$68,$B23)+COUNTIF($F$24:$F$68,$B23)=0,$H$3,MIN(IF(COUNTIF($E$24:$E$68,$B23)&gt;0,IFERROR(_xludf.MINIFS($R$24:$R$68,$E$24:$E$68,$B23),$H$3),$H$3),IF(COUNTIF($F$24:$F$68,$B23)&gt;0,IFERROR(_xludf.MINIFS($R$24:$R$68,$F$24:$F$68,$B23),$H$3),$H$3))))</f>
        <v/>
      </c>
      <c r="N23" s="6" t="str">
        <f t="shared" si="3"/>
        <v/>
      </c>
      <c r="O23" s="4" t="str">
        <f t="shared" si="4"/>
        <v/>
      </c>
      <c r="P23" s="3" t="str">
        <f t="shared" si="5"/>
        <v/>
      </c>
      <c r="Q23" s="7" t="str">
        <f>IF(AND($B23="",$C23="",$D23="",$G23="",$H23="",$E23="",$F23=""),"",IF($B23="","Falta código",IF($C23="","Falta actividad",IF($D23="","Falta responsable",IF($H23="","Falta estado",IF(COUNTIF($B$9:$B$68,$B23)&gt;1,"Código duplicado",IF(OR(NOT(ISNUMBER($G23)),$G23&lt;=0),"Duración inválida",IF(OR($E23=$B23,$F23=$B23),"Autodependencia",IF(AND($E23&lt;&gt;"",$F23&lt;&gt;"",$E23=$F23),"Predecesoras repetidas",IF(AND($E23&lt;&gt;"",COUNTIF($B$9:$B$22,$E23)&lt;&gt;1),"Predecesora 1 no válida",IF(AND($F23&lt;&gt;"",COUNTIF($B$9:$B$22,$F23)&lt;&gt;1),"Predecesora 2 no válida",IF(AND($E23&lt;&gt;"",IFERROR(INDEX($Q$9:$Q$22,MATCH($E23,$B$9:$B$22,0)),"")&lt;&gt;"OK"),"Predecesora 1 con error",IF(AND($F23&lt;&gt;"",IFERROR(INDEX($Q$9:$Q$22,MATCH($F23,$B$9:$B$22,0)),"")&lt;&gt;"OK"),"Predecesora 2 con error","OK")))))))))))))</f>
        <v/>
      </c>
      <c r="R23">
        <f t="shared" si="6"/>
        <v>27</v>
      </c>
    </row>
    <row r="24" spans="1:18" ht="22.35" customHeight="1">
      <c r="A24" s="2" t="str">
        <f t="shared" si="0"/>
        <v/>
      </c>
      <c r="B24" s="15"/>
      <c r="C24" s="15"/>
      <c r="D24" s="15"/>
      <c r="E24" s="15"/>
      <c r="F24" s="15"/>
      <c r="G24" s="16"/>
      <c r="H24" s="15"/>
      <c r="I24" s="15"/>
      <c r="J24" s="6" t="str">
        <f>IF($Q24&lt;&gt;"OK","",MAX(IF($E24="",0,INDEX($K$9:$K$23,MATCH($E24,$B$9:$B$23,0))),IF($F24="",0,INDEX($K$9:$K$23,MATCH($F24,$B$9:$B$23,0)))))</f>
        <v/>
      </c>
      <c r="K24" s="6" t="str">
        <f t="shared" si="1"/>
        <v/>
      </c>
      <c r="L24" s="6" t="str">
        <f t="shared" si="2"/>
        <v/>
      </c>
      <c r="M24" s="6" t="str">
        <f>IF($Q24&lt;&gt;"OK","",IF(COUNTIF($E$25:$E$68,$B24)+COUNTIF($F$25:$F$68,$B24)=0,$H$3,MIN(IF(COUNTIF($E$25:$E$68,$B24)&gt;0,IFERROR(_xludf.MINIFS($R$25:$R$68,$E$25:$E$68,$B24),$H$3),$H$3),IF(COUNTIF($F$25:$F$68,$B24)&gt;0,IFERROR(_xludf.MINIFS($R$25:$R$68,$F$25:$F$68,$B24),$H$3),$H$3))))</f>
        <v/>
      </c>
      <c r="N24" s="6" t="str">
        <f t="shared" si="3"/>
        <v/>
      </c>
      <c r="O24" s="4" t="str">
        <f t="shared" si="4"/>
        <v/>
      </c>
      <c r="P24" s="3" t="str">
        <f t="shared" si="5"/>
        <v/>
      </c>
      <c r="Q24" s="7" t="str">
        <f>IF(AND($B24="",$C24="",$D24="",$G24="",$H24="",$E24="",$F24=""),"",IF($B24="","Falta código",IF($C24="","Falta actividad",IF($D24="","Falta responsable",IF($H24="","Falta estado",IF(COUNTIF($B$9:$B$68,$B24)&gt;1,"Código duplicado",IF(OR(NOT(ISNUMBER($G24)),$G24&lt;=0),"Duración inválida",IF(OR($E24=$B24,$F24=$B24),"Autodependencia",IF(AND($E24&lt;&gt;"",$F24&lt;&gt;"",$E24=$F24),"Predecesoras repetidas",IF(AND($E24&lt;&gt;"",COUNTIF($B$9:$B$23,$E24)&lt;&gt;1),"Predecesora 1 no válida",IF(AND($F24&lt;&gt;"",COUNTIF($B$9:$B$23,$F24)&lt;&gt;1),"Predecesora 2 no válida",IF(AND($E24&lt;&gt;"",IFERROR(INDEX($Q$9:$Q$23,MATCH($E24,$B$9:$B$23,0)),"")&lt;&gt;"OK"),"Predecesora 1 con error",IF(AND($F24&lt;&gt;"",IFERROR(INDEX($Q$9:$Q$23,MATCH($F24,$B$9:$B$23,0)),"")&lt;&gt;"OK"),"Predecesora 2 con error","OK")))))))))))))</f>
        <v/>
      </c>
      <c r="R24">
        <f t="shared" si="6"/>
        <v>27</v>
      </c>
    </row>
    <row r="25" spans="1:18" ht="22.35" customHeight="1">
      <c r="A25" s="2" t="str">
        <f t="shared" si="0"/>
        <v/>
      </c>
      <c r="B25" s="15"/>
      <c r="C25" s="15"/>
      <c r="D25" s="15"/>
      <c r="E25" s="15"/>
      <c r="F25" s="15"/>
      <c r="G25" s="16"/>
      <c r="H25" s="15"/>
      <c r="I25" s="15"/>
      <c r="J25" s="6" t="str">
        <f>IF($Q25&lt;&gt;"OK","",MAX(IF($E25="",0,INDEX($K$9:$K$24,MATCH($E25,$B$9:$B$24,0))),IF($F25="",0,INDEX($K$9:$K$24,MATCH($F25,$B$9:$B$24,0)))))</f>
        <v/>
      </c>
      <c r="K25" s="6" t="str">
        <f t="shared" si="1"/>
        <v/>
      </c>
      <c r="L25" s="6" t="str">
        <f t="shared" si="2"/>
        <v/>
      </c>
      <c r="M25" s="6" t="str">
        <f>IF($Q25&lt;&gt;"OK","",IF(COUNTIF($E$26:$E$68,$B25)+COUNTIF($F$26:$F$68,$B25)=0,$H$3,MIN(IF(COUNTIF($E$26:$E$68,$B25)&gt;0,IFERROR(_xludf.MINIFS($R$26:$R$68,$E$26:$E$68,$B25),$H$3),$H$3),IF(COUNTIF($F$26:$F$68,$B25)&gt;0,IFERROR(_xludf.MINIFS($R$26:$R$68,$F$26:$F$68,$B25),$H$3),$H$3))))</f>
        <v/>
      </c>
      <c r="N25" s="6" t="str">
        <f t="shared" si="3"/>
        <v/>
      </c>
      <c r="O25" s="4" t="str">
        <f t="shared" si="4"/>
        <v/>
      </c>
      <c r="P25" s="3" t="str">
        <f t="shared" si="5"/>
        <v/>
      </c>
      <c r="Q25" s="7" t="str">
        <f>IF(AND($B25="",$C25="",$D25="",$G25="",$H25="",$E25="",$F25=""),"",IF($B25="","Falta código",IF($C25="","Falta actividad",IF($D25="","Falta responsable",IF($H25="","Falta estado",IF(COUNTIF($B$9:$B$68,$B25)&gt;1,"Código duplicado",IF(OR(NOT(ISNUMBER($G25)),$G25&lt;=0),"Duración inválida",IF(OR($E25=$B25,$F25=$B25),"Autodependencia",IF(AND($E25&lt;&gt;"",$F25&lt;&gt;"",$E25=$F25),"Predecesoras repetidas",IF(AND($E25&lt;&gt;"",COUNTIF($B$9:$B$24,$E25)&lt;&gt;1),"Predecesora 1 no válida",IF(AND($F25&lt;&gt;"",COUNTIF($B$9:$B$24,$F25)&lt;&gt;1),"Predecesora 2 no válida",IF(AND($E25&lt;&gt;"",IFERROR(INDEX($Q$9:$Q$24,MATCH($E25,$B$9:$B$24,0)),"")&lt;&gt;"OK"),"Predecesora 1 con error",IF(AND($F25&lt;&gt;"",IFERROR(INDEX($Q$9:$Q$24,MATCH($F25,$B$9:$B$24,0)),"")&lt;&gt;"OK"),"Predecesora 2 con error","OK")))))))))))))</f>
        <v/>
      </c>
      <c r="R25">
        <f t="shared" si="6"/>
        <v>27</v>
      </c>
    </row>
    <row r="26" spans="1:18" ht="22.35" customHeight="1">
      <c r="A26" s="2" t="str">
        <f t="shared" si="0"/>
        <v/>
      </c>
      <c r="B26" s="15"/>
      <c r="C26" s="15"/>
      <c r="D26" s="15"/>
      <c r="E26" s="15"/>
      <c r="F26" s="15"/>
      <c r="G26" s="16"/>
      <c r="H26" s="15"/>
      <c r="I26" s="15"/>
      <c r="J26" s="6" t="str">
        <f>IF($Q26&lt;&gt;"OK","",MAX(IF($E26="",0,INDEX($K$9:$K$25,MATCH($E26,$B$9:$B$25,0))),IF($F26="",0,INDEX($K$9:$K$25,MATCH($F26,$B$9:$B$25,0)))))</f>
        <v/>
      </c>
      <c r="K26" s="6" t="str">
        <f t="shared" si="1"/>
        <v/>
      </c>
      <c r="L26" s="6" t="str">
        <f t="shared" si="2"/>
        <v/>
      </c>
      <c r="M26" s="6" t="str">
        <f>IF($Q26&lt;&gt;"OK","",IF(COUNTIF($E$27:$E$68,$B26)+COUNTIF($F$27:$F$68,$B26)=0,$H$3,MIN(IF(COUNTIF($E$27:$E$68,$B26)&gt;0,IFERROR(_xludf.MINIFS($R$27:$R$68,$E$27:$E$68,$B26),$H$3),$H$3),IF(COUNTIF($F$27:$F$68,$B26)&gt;0,IFERROR(_xludf.MINIFS($R$27:$R$68,$F$27:$F$68,$B26),$H$3),$H$3))))</f>
        <v/>
      </c>
      <c r="N26" s="6" t="str">
        <f t="shared" si="3"/>
        <v/>
      </c>
      <c r="O26" s="4" t="str">
        <f t="shared" si="4"/>
        <v/>
      </c>
      <c r="P26" s="3" t="str">
        <f t="shared" si="5"/>
        <v/>
      </c>
      <c r="Q26" s="7" t="str">
        <f>IF(AND($B26="",$C26="",$D26="",$G26="",$H26="",$E26="",$F26=""),"",IF($B26="","Falta código",IF($C26="","Falta actividad",IF($D26="","Falta responsable",IF($H26="","Falta estado",IF(COUNTIF($B$9:$B$68,$B26)&gt;1,"Código duplicado",IF(OR(NOT(ISNUMBER($G26)),$G26&lt;=0),"Duración inválida",IF(OR($E26=$B26,$F26=$B26),"Autodependencia",IF(AND($E26&lt;&gt;"",$F26&lt;&gt;"",$E26=$F26),"Predecesoras repetidas",IF(AND($E26&lt;&gt;"",COUNTIF($B$9:$B$25,$E26)&lt;&gt;1),"Predecesora 1 no válida",IF(AND($F26&lt;&gt;"",COUNTIF($B$9:$B$25,$F26)&lt;&gt;1),"Predecesora 2 no válida",IF(AND($E26&lt;&gt;"",IFERROR(INDEX($Q$9:$Q$25,MATCH($E26,$B$9:$B$25,0)),"")&lt;&gt;"OK"),"Predecesora 1 con error",IF(AND($F26&lt;&gt;"",IFERROR(INDEX($Q$9:$Q$25,MATCH($F26,$B$9:$B$25,0)),"")&lt;&gt;"OK"),"Predecesora 2 con error","OK")))))))))))))</f>
        <v/>
      </c>
      <c r="R26">
        <f t="shared" si="6"/>
        <v>27</v>
      </c>
    </row>
    <row r="27" spans="1:18" ht="22.35" customHeight="1">
      <c r="A27" s="2" t="str">
        <f t="shared" si="0"/>
        <v/>
      </c>
      <c r="B27" s="15"/>
      <c r="C27" s="15"/>
      <c r="D27" s="15"/>
      <c r="E27" s="15"/>
      <c r="F27" s="15"/>
      <c r="G27" s="16"/>
      <c r="H27" s="15"/>
      <c r="I27" s="15"/>
      <c r="J27" s="6" t="str">
        <f>IF($Q27&lt;&gt;"OK","",MAX(IF($E27="",0,INDEX($K$9:$K$26,MATCH($E27,$B$9:$B$26,0))),IF($F27="",0,INDEX($K$9:$K$26,MATCH($F27,$B$9:$B$26,0)))))</f>
        <v/>
      </c>
      <c r="K27" s="6" t="str">
        <f t="shared" si="1"/>
        <v/>
      </c>
      <c r="L27" s="6" t="str">
        <f t="shared" si="2"/>
        <v/>
      </c>
      <c r="M27" s="6" t="str">
        <f>IF($Q27&lt;&gt;"OK","",IF(COUNTIF($E$28:$E$68,$B27)+COUNTIF($F$28:$F$68,$B27)=0,$H$3,MIN(IF(COUNTIF($E$28:$E$68,$B27)&gt;0,IFERROR(_xludf.MINIFS($R$28:$R$68,$E$28:$E$68,$B27),$H$3),$H$3),IF(COUNTIF($F$28:$F$68,$B27)&gt;0,IFERROR(_xludf.MINIFS($R$28:$R$68,$F$28:$F$68,$B27),$H$3),$H$3))))</f>
        <v/>
      </c>
      <c r="N27" s="6" t="str">
        <f t="shared" si="3"/>
        <v/>
      </c>
      <c r="O27" s="4" t="str">
        <f t="shared" si="4"/>
        <v/>
      </c>
      <c r="P27" s="3" t="str">
        <f t="shared" si="5"/>
        <v/>
      </c>
      <c r="Q27" s="7" t="str">
        <f>IF(AND($B27="",$C27="",$D27="",$G27="",$H27="",$E27="",$F27=""),"",IF($B27="","Falta código",IF($C27="","Falta actividad",IF($D27="","Falta responsable",IF($H27="","Falta estado",IF(COUNTIF($B$9:$B$68,$B27)&gt;1,"Código duplicado",IF(OR(NOT(ISNUMBER($G27)),$G27&lt;=0),"Duración inválida",IF(OR($E27=$B27,$F27=$B27),"Autodependencia",IF(AND($E27&lt;&gt;"",$F27&lt;&gt;"",$E27=$F27),"Predecesoras repetidas",IF(AND($E27&lt;&gt;"",COUNTIF($B$9:$B$26,$E27)&lt;&gt;1),"Predecesora 1 no válida",IF(AND($F27&lt;&gt;"",COUNTIF($B$9:$B$26,$F27)&lt;&gt;1),"Predecesora 2 no válida",IF(AND($E27&lt;&gt;"",IFERROR(INDEX($Q$9:$Q$26,MATCH($E27,$B$9:$B$26,0)),"")&lt;&gt;"OK"),"Predecesora 1 con error",IF(AND($F27&lt;&gt;"",IFERROR(INDEX($Q$9:$Q$26,MATCH($F27,$B$9:$B$26,0)),"")&lt;&gt;"OK"),"Predecesora 2 con error","OK")))))))))))))</f>
        <v/>
      </c>
      <c r="R27">
        <f t="shared" si="6"/>
        <v>27</v>
      </c>
    </row>
    <row r="28" spans="1:18" ht="22.35" customHeight="1">
      <c r="A28" s="2" t="str">
        <f t="shared" si="0"/>
        <v/>
      </c>
      <c r="B28" s="15"/>
      <c r="C28" s="15"/>
      <c r="D28" s="15"/>
      <c r="E28" s="15"/>
      <c r="F28" s="15"/>
      <c r="G28" s="16"/>
      <c r="H28" s="15"/>
      <c r="I28" s="15"/>
      <c r="J28" s="6" t="str">
        <f>IF($Q28&lt;&gt;"OK","",MAX(IF($E28="",0,INDEX($K$9:$K$27,MATCH($E28,$B$9:$B$27,0))),IF($F28="",0,INDEX($K$9:$K$27,MATCH($F28,$B$9:$B$27,0)))))</f>
        <v/>
      </c>
      <c r="K28" s="6" t="str">
        <f t="shared" si="1"/>
        <v/>
      </c>
      <c r="L28" s="6" t="str">
        <f t="shared" si="2"/>
        <v/>
      </c>
      <c r="M28" s="6" t="str">
        <f>IF($Q28&lt;&gt;"OK","",IF(COUNTIF($E$29:$E$68,$B28)+COUNTIF($F$29:$F$68,$B28)=0,$H$3,MIN(IF(COUNTIF($E$29:$E$68,$B28)&gt;0,IFERROR(_xludf.MINIFS($R$29:$R$68,$E$29:$E$68,$B28),$H$3),$H$3),IF(COUNTIF($F$29:$F$68,$B28)&gt;0,IFERROR(_xludf.MINIFS($R$29:$R$68,$F$29:$F$68,$B28),$H$3),$H$3))))</f>
        <v/>
      </c>
      <c r="N28" s="6" t="str">
        <f t="shared" si="3"/>
        <v/>
      </c>
      <c r="O28" s="4" t="str">
        <f t="shared" si="4"/>
        <v/>
      </c>
      <c r="P28" s="3" t="str">
        <f t="shared" si="5"/>
        <v/>
      </c>
      <c r="Q28" s="7" t="str">
        <f>IF(AND($B28="",$C28="",$D28="",$G28="",$H28="",$E28="",$F28=""),"",IF($B28="","Falta código",IF($C28="","Falta actividad",IF($D28="","Falta responsable",IF($H28="","Falta estado",IF(COUNTIF($B$9:$B$68,$B28)&gt;1,"Código duplicado",IF(OR(NOT(ISNUMBER($G28)),$G28&lt;=0),"Duración inválida",IF(OR($E28=$B28,$F28=$B28),"Autodependencia",IF(AND($E28&lt;&gt;"",$F28&lt;&gt;"",$E28=$F28),"Predecesoras repetidas",IF(AND($E28&lt;&gt;"",COUNTIF($B$9:$B$27,$E28)&lt;&gt;1),"Predecesora 1 no válida",IF(AND($F28&lt;&gt;"",COUNTIF($B$9:$B$27,$F28)&lt;&gt;1),"Predecesora 2 no válida",IF(AND($E28&lt;&gt;"",IFERROR(INDEX($Q$9:$Q$27,MATCH($E28,$B$9:$B$27,0)),"")&lt;&gt;"OK"),"Predecesora 1 con error",IF(AND($F28&lt;&gt;"",IFERROR(INDEX($Q$9:$Q$27,MATCH($F28,$B$9:$B$27,0)),"")&lt;&gt;"OK"),"Predecesora 2 con error","OK")))))))))))))</f>
        <v/>
      </c>
      <c r="R28">
        <f t="shared" si="6"/>
        <v>27</v>
      </c>
    </row>
    <row r="29" spans="1:18" ht="22.35" customHeight="1">
      <c r="A29" s="2" t="str">
        <f t="shared" si="0"/>
        <v/>
      </c>
      <c r="B29" s="15"/>
      <c r="C29" s="15"/>
      <c r="D29" s="15"/>
      <c r="E29" s="15"/>
      <c r="F29" s="15"/>
      <c r="G29" s="16"/>
      <c r="H29" s="15"/>
      <c r="I29" s="15"/>
      <c r="J29" s="6" t="str">
        <f>IF($Q29&lt;&gt;"OK","",MAX(IF($E29="",0,INDEX($K$9:$K$28,MATCH($E29,$B$9:$B$28,0))),IF($F29="",0,INDEX($K$9:$K$28,MATCH($F29,$B$9:$B$28,0)))))</f>
        <v/>
      </c>
      <c r="K29" s="6" t="str">
        <f t="shared" si="1"/>
        <v/>
      </c>
      <c r="L29" s="6" t="str">
        <f t="shared" si="2"/>
        <v/>
      </c>
      <c r="M29" s="6" t="str">
        <f>IF($Q29&lt;&gt;"OK","",IF(COUNTIF($E$30:$E$68,$B29)+COUNTIF($F$30:$F$68,$B29)=0,$H$3,MIN(IF(COUNTIF($E$30:$E$68,$B29)&gt;0,IFERROR(_xludf.MINIFS($R$30:$R$68,$E$30:$E$68,$B29),$H$3),$H$3),IF(COUNTIF($F$30:$F$68,$B29)&gt;0,IFERROR(_xludf.MINIFS($R$30:$R$68,$F$30:$F$68,$B29),$H$3),$H$3))))</f>
        <v/>
      </c>
      <c r="N29" s="6" t="str">
        <f t="shared" si="3"/>
        <v/>
      </c>
      <c r="O29" s="4" t="str">
        <f t="shared" si="4"/>
        <v/>
      </c>
      <c r="P29" s="3" t="str">
        <f t="shared" si="5"/>
        <v/>
      </c>
      <c r="Q29" s="7" t="str">
        <f>IF(AND($B29="",$C29="",$D29="",$G29="",$H29="",$E29="",$F29=""),"",IF($B29="","Falta código",IF($C29="","Falta actividad",IF($D29="","Falta responsable",IF($H29="","Falta estado",IF(COUNTIF($B$9:$B$68,$B29)&gt;1,"Código duplicado",IF(OR(NOT(ISNUMBER($G29)),$G29&lt;=0),"Duración inválida",IF(OR($E29=$B29,$F29=$B29),"Autodependencia",IF(AND($E29&lt;&gt;"",$F29&lt;&gt;"",$E29=$F29),"Predecesoras repetidas",IF(AND($E29&lt;&gt;"",COUNTIF($B$9:$B$28,$E29)&lt;&gt;1),"Predecesora 1 no válida",IF(AND($F29&lt;&gt;"",COUNTIF($B$9:$B$28,$F29)&lt;&gt;1),"Predecesora 2 no válida",IF(AND($E29&lt;&gt;"",IFERROR(INDEX($Q$9:$Q$28,MATCH($E29,$B$9:$B$28,0)),"")&lt;&gt;"OK"),"Predecesora 1 con error",IF(AND($F29&lt;&gt;"",IFERROR(INDEX($Q$9:$Q$28,MATCH($F29,$B$9:$B$28,0)),"")&lt;&gt;"OK"),"Predecesora 2 con error","OK")))))))))))))</f>
        <v/>
      </c>
      <c r="R29">
        <f t="shared" si="6"/>
        <v>27</v>
      </c>
    </row>
    <row r="30" spans="1:18" ht="22.35" customHeight="1">
      <c r="A30" s="2" t="str">
        <f t="shared" si="0"/>
        <v/>
      </c>
      <c r="B30" s="15"/>
      <c r="C30" s="15"/>
      <c r="D30" s="15"/>
      <c r="E30" s="15"/>
      <c r="F30" s="15"/>
      <c r="G30" s="16"/>
      <c r="H30" s="15"/>
      <c r="I30" s="15"/>
      <c r="J30" s="6" t="str">
        <f>IF($Q30&lt;&gt;"OK","",MAX(IF($E30="",0,INDEX($K$9:$K$29,MATCH($E30,$B$9:$B$29,0))),IF($F30="",0,INDEX($K$9:$K$29,MATCH($F30,$B$9:$B$29,0)))))</f>
        <v/>
      </c>
      <c r="K30" s="6" t="str">
        <f t="shared" si="1"/>
        <v/>
      </c>
      <c r="L30" s="6" t="str">
        <f t="shared" si="2"/>
        <v/>
      </c>
      <c r="M30" s="6" t="str">
        <f>IF($Q30&lt;&gt;"OK","",IF(COUNTIF($E$31:$E$68,$B30)+COUNTIF($F$31:$F$68,$B30)=0,$H$3,MIN(IF(COUNTIF($E$31:$E$68,$B30)&gt;0,IFERROR(_xludf.MINIFS($R$31:$R$68,$E$31:$E$68,$B30),$H$3),$H$3),IF(COUNTIF($F$31:$F$68,$B30)&gt;0,IFERROR(_xludf.MINIFS($R$31:$R$68,$F$31:$F$68,$B30),$H$3),$H$3))))</f>
        <v/>
      </c>
      <c r="N30" s="6" t="str">
        <f t="shared" si="3"/>
        <v/>
      </c>
      <c r="O30" s="4" t="str">
        <f t="shared" si="4"/>
        <v/>
      </c>
      <c r="P30" s="3" t="str">
        <f t="shared" si="5"/>
        <v/>
      </c>
      <c r="Q30" s="7" t="str">
        <f>IF(AND($B30="",$C30="",$D30="",$G30="",$H30="",$E30="",$F30=""),"",IF($B30="","Falta código",IF($C30="","Falta actividad",IF($D30="","Falta responsable",IF($H30="","Falta estado",IF(COUNTIF($B$9:$B$68,$B30)&gt;1,"Código duplicado",IF(OR(NOT(ISNUMBER($G30)),$G30&lt;=0),"Duración inválida",IF(OR($E30=$B30,$F30=$B30),"Autodependencia",IF(AND($E30&lt;&gt;"",$F30&lt;&gt;"",$E30=$F30),"Predecesoras repetidas",IF(AND($E30&lt;&gt;"",COUNTIF($B$9:$B$29,$E30)&lt;&gt;1),"Predecesora 1 no válida",IF(AND($F30&lt;&gt;"",COUNTIF($B$9:$B$29,$F30)&lt;&gt;1),"Predecesora 2 no válida",IF(AND($E30&lt;&gt;"",IFERROR(INDEX($Q$9:$Q$29,MATCH($E30,$B$9:$B$29,0)),"")&lt;&gt;"OK"),"Predecesora 1 con error",IF(AND($F30&lt;&gt;"",IFERROR(INDEX($Q$9:$Q$29,MATCH($F30,$B$9:$B$29,0)),"")&lt;&gt;"OK"),"Predecesora 2 con error","OK")))))))))))))</f>
        <v/>
      </c>
      <c r="R30">
        <f t="shared" si="6"/>
        <v>27</v>
      </c>
    </row>
    <row r="31" spans="1:18" ht="22.35" customHeight="1">
      <c r="A31" s="2" t="str">
        <f t="shared" si="0"/>
        <v/>
      </c>
      <c r="B31" s="15"/>
      <c r="C31" s="15"/>
      <c r="D31" s="15"/>
      <c r="E31" s="15"/>
      <c r="F31" s="15"/>
      <c r="G31" s="16"/>
      <c r="H31" s="15"/>
      <c r="I31" s="15"/>
      <c r="J31" s="6" t="str">
        <f>IF($Q31&lt;&gt;"OK","",MAX(IF($E31="",0,INDEX($K$9:$K$30,MATCH($E31,$B$9:$B$30,0))),IF($F31="",0,INDEX($K$9:$K$30,MATCH($F31,$B$9:$B$30,0)))))</f>
        <v/>
      </c>
      <c r="K31" s="6" t="str">
        <f t="shared" si="1"/>
        <v/>
      </c>
      <c r="L31" s="6" t="str">
        <f t="shared" si="2"/>
        <v/>
      </c>
      <c r="M31" s="6" t="str">
        <f>IF($Q31&lt;&gt;"OK","",IF(COUNTIF($E$32:$E$68,$B31)+COUNTIF($F$32:$F$68,$B31)=0,$H$3,MIN(IF(COUNTIF($E$32:$E$68,$B31)&gt;0,IFERROR(_xludf.MINIFS($R$32:$R$68,$E$32:$E$68,$B31),$H$3),$H$3),IF(COUNTIF($F$32:$F$68,$B31)&gt;0,IFERROR(_xludf.MINIFS($R$32:$R$68,$F$32:$F$68,$B31),$H$3),$H$3))))</f>
        <v/>
      </c>
      <c r="N31" s="6" t="str">
        <f t="shared" si="3"/>
        <v/>
      </c>
      <c r="O31" s="4" t="str">
        <f t="shared" si="4"/>
        <v/>
      </c>
      <c r="P31" s="3" t="str">
        <f t="shared" si="5"/>
        <v/>
      </c>
      <c r="Q31" s="7" t="str">
        <f>IF(AND($B31="",$C31="",$D31="",$G31="",$H31="",$E31="",$F31=""),"",IF($B31="","Falta código",IF($C31="","Falta actividad",IF($D31="","Falta responsable",IF($H31="","Falta estado",IF(COUNTIF($B$9:$B$68,$B31)&gt;1,"Código duplicado",IF(OR(NOT(ISNUMBER($G31)),$G31&lt;=0),"Duración inválida",IF(OR($E31=$B31,$F31=$B31),"Autodependencia",IF(AND($E31&lt;&gt;"",$F31&lt;&gt;"",$E31=$F31),"Predecesoras repetidas",IF(AND($E31&lt;&gt;"",COUNTIF($B$9:$B$30,$E31)&lt;&gt;1),"Predecesora 1 no válida",IF(AND($F31&lt;&gt;"",COUNTIF($B$9:$B$30,$F31)&lt;&gt;1),"Predecesora 2 no válida",IF(AND($E31&lt;&gt;"",IFERROR(INDEX($Q$9:$Q$30,MATCH($E31,$B$9:$B$30,0)),"")&lt;&gt;"OK"),"Predecesora 1 con error",IF(AND($F31&lt;&gt;"",IFERROR(INDEX($Q$9:$Q$30,MATCH($F31,$B$9:$B$30,0)),"")&lt;&gt;"OK"),"Predecesora 2 con error","OK")))))))))))))</f>
        <v/>
      </c>
      <c r="R31">
        <f t="shared" si="6"/>
        <v>27</v>
      </c>
    </row>
    <row r="32" spans="1:18" ht="22.35" customHeight="1">
      <c r="A32" s="2" t="str">
        <f t="shared" si="0"/>
        <v/>
      </c>
      <c r="B32" s="15"/>
      <c r="C32" s="15"/>
      <c r="D32" s="15"/>
      <c r="E32" s="15"/>
      <c r="F32" s="15"/>
      <c r="G32" s="16"/>
      <c r="H32" s="15"/>
      <c r="I32" s="15"/>
      <c r="J32" s="6" t="str">
        <f>IF($Q32&lt;&gt;"OK","",MAX(IF($E32="",0,INDEX($K$9:$K$31,MATCH($E32,$B$9:$B$31,0))),IF($F32="",0,INDEX($K$9:$K$31,MATCH($F32,$B$9:$B$31,0)))))</f>
        <v/>
      </c>
      <c r="K32" s="6" t="str">
        <f t="shared" si="1"/>
        <v/>
      </c>
      <c r="L32" s="6" t="str">
        <f t="shared" si="2"/>
        <v/>
      </c>
      <c r="M32" s="6" t="str">
        <f>IF($Q32&lt;&gt;"OK","",IF(COUNTIF($E$33:$E$68,$B32)+COUNTIF($F$33:$F$68,$B32)=0,$H$3,MIN(IF(COUNTIF($E$33:$E$68,$B32)&gt;0,IFERROR(_xludf.MINIFS($R$33:$R$68,$E$33:$E$68,$B32),$H$3),$H$3),IF(COUNTIF($F$33:$F$68,$B32)&gt;0,IFERROR(_xludf.MINIFS($R$33:$R$68,$F$33:$F$68,$B32),$H$3),$H$3))))</f>
        <v/>
      </c>
      <c r="N32" s="6" t="str">
        <f t="shared" si="3"/>
        <v/>
      </c>
      <c r="O32" s="4" t="str">
        <f t="shared" si="4"/>
        <v/>
      </c>
      <c r="P32" s="3" t="str">
        <f t="shared" si="5"/>
        <v/>
      </c>
      <c r="Q32" s="7" t="str">
        <f>IF(AND($B32="",$C32="",$D32="",$G32="",$H32="",$E32="",$F32=""),"",IF($B32="","Falta código",IF($C32="","Falta actividad",IF($D32="","Falta responsable",IF($H32="","Falta estado",IF(COUNTIF($B$9:$B$68,$B32)&gt;1,"Código duplicado",IF(OR(NOT(ISNUMBER($G32)),$G32&lt;=0),"Duración inválida",IF(OR($E32=$B32,$F32=$B32),"Autodependencia",IF(AND($E32&lt;&gt;"",$F32&lt;&gt;"",$E32=$F32),"Predecesoras repetidas",IF(AND($E32&lt;&gt;"",COUNTIF($B$9:$B$31,$E32)&lt;&gt;1),"Predecesora 1 no válida",IF(AND($F32&lt;&gt;"",COUNTIF($B$9:$B$31,$F32)&lt;&gt;1),"Predecesora 2 no válida",IF(AND($E32&lt;&gt;"",IFERROR(INDEX($Q$9:$Q$31,MATCH($E32,$B$9:$B$31,0)),"")&lt;&gt;"OK"),"Predecesora 1 con error",IF(AND($F32&lt;&gt;"",IFERROR(INDEX($Q$9:$Q$31,MATCH($F32,$B$9:$B$31,0)),"")&lt;&gt;"OK"),"Predecesora 2 con error","OK")))))))))))))</f>
        <v/>
      </c>
      <c r="R32">
        <f t="shared" si="6"/>
        <v>27</v>
      </c>
    </row>
    <row r="33" spans="1:18" ht="22.35" customHeight="1">
      <c r="A33" s="2" t="str">
        <f t="shared" si="0"/>
        <v/>
      </c>
      <c r="B33" s="15"/>
      <c r="C33" s="15"/>
      <c r="D33" s="15"/>
      <c r="E33" s="15"/>
      <c r="F33" s="15"/>
      <c r="G33" s="16"/>
      <c r="H33" s="15"/>
      <c r="I33" s="15"/>
      <c r="J33" s="6" t="str">
        <f>IF($Q33&lt;&gt;"OK","",MAX(IF($E33="",0,INDEX($K$9:$K$32,MATCH($E33,$B$9:$B$32,0))),IF($F33="",0,INDEX($K$9:$K$32,MATCH($F33,$B$9:$B$32,0)))))</f>
        <v/>
      </c>
      <c r="K33" s="6" t="str">
        <f t="shared" si="1"/>
        <v/>
      </c>
      <c r="L33" s="6" t="str">
        <f t="shared" si="2"/>
        <v/>
      </c>
      <c r="M33" s="6" t="str">
        <f>IF($Q33&lt;&gt;"OK","",IF(COUNTIF($E$34:$E$68,$B33)+COUNTIF($F$34:$F$68,$B33)=0,$H$3,MIN(IF(COUNTIF($E$34:$E$68,$B33)&gt;0,IFERROR(_xludf.MINIFS($R$34:$R$68,$E$34:$E$68,$B33),$H$3),$H$3),IF(COUNTIF($F$34:$F$68,$B33)&gt;0,IFERROR(_xludf.MINIFS($R$34:$R$68,$F$34:$F$68,$B33),$H$3),$H$3))))</f>
        <v/>
      </c>
      <c r="N33" s="6" t="str">
        <f t="shared" si="3"/>
        <v/>
      </c>
      <c r="O33" s="4" t="str">
        <f t="shared" si="4"/>
        <v/>
      </c>
      <c r="P33" s="3" t="str">
        <f t="shared" si="5"/>
        <v/>
      </c>
      <c r="Q33" s="7" t="str">
        <f>IF(AND($B33="",$C33="",$D33="",$G33="",$H33="",$E33="",$F33=""),"",IF($B33="","Falta código",IF($C33="","Falta actividad",IF($D33="","Falta responsable",IF($H33="","Falta estado",IF(COUNTIF($B$9:$B$68,$B33)&gt;1,"Código duplicado",IF(OR(NOT(ISNUMBER($G33)),$G33&lt;=0),"Duración inválida",IF(OR($E33=$B33,$F33=$B33),"Autodependencia",IF(AND($E33&lt;&gt;"",$F33&lt;&gt;"",$E33=$F33),"Predecesoras repetidas",IF(AND($E33&lt;&gt;"",COUNTIF($B$9:$B$32,$E33)&lt;&gt;1),"Predecesora 1 no válida",IF(AND($F33&lt;&gt;"",COUNTIF($B$9:$B$32,$F33)&lt;&gt;1),"Predecesora 2 no válida",IF(AND($E33&lt;&gt;"",IFERROR(INDEX($Q$9:$Q$32,MATCH($E33,$B$9:$B$32,0)),"")&lt;&gt;"OK"),"Predecesora 1 con error",IF(AND($F33&lt;&gt;"",IFERROR(INDEX($Q$9:$Q$32,MATCH($F33,$B$9:$B$32,0)),"")&lt;&gt;"OK"),"Predecesora 2 con error","OK")))))))))))))</f>
        <v/>
      </c>
      <c r="R33">
        <f t="shared" si="6"/>
        <v>27</v>
      </c>
    </row>
    <row r="34" spans="1:18" ht="22.35" customHeight="1">
      <c r="A34" s="2" t="str">
        <f t="shared" si="0"/>
        <v/>
      </c>
      <c r="B34" s="15"/>
      <c r="C34" s="15"/>
      <c r="D34" s="15"/>
      <c r="E34" s="15"/>
      <c r="F34" s="15"/>
      <c r="G34" s="16"/>
      <c r="H34" s="15"/>
      <c r="I34" s="15"/>
      <c r="J34" s="6" t="str">
        <f>IF($Q34&lt;&gt;"OK","",MAX(IF($E34="",0,INDEX($K$9:$K$33,MATCH($E34,$B$9:$B$33,0))),IF($F34="",0,INDEX($K$9:$K$33,MATCH($F34,$B$9:$B$33,0)))))</f>
        <v/>
      </c>
      <c r="K34" s="6" t="str">
        <f t="shared" si="1"/>
        <v/>
      </c>
      <c r="L34" s="6" t="str">
        <f t="shared" si="2"/>
        <v/>
      </c>
      <c r="M34" s="6" t="str">
        <f>IF($Q34&lt;&gt;"OK","",IF(COUNTIF($E$35:$E$68,$B34)+COUNTIF($F$35:$F$68,$B34)=0,$H$3,MIN(IF(COUNTIF($E$35:$E$68,$B34)&gt;0,IFERROR(_xludf.MINIFS($R$35:$R$68,$E$35:$E$68,$B34),$H$3),$H$3),IF(COUNTIF($F$35:$F$68,$B34)&gt;0,IFERROR(_xludf.MINIFS($R$35:$R$68,$F$35:$F$68,$B34),$H$3),$H$3))))</f>
        <v/>
      </c>
      <c r="N34" s="6" t="str">
        <f t="shared" si="3"/>
        <v/>
      </c>
      <c r="O34" s="4" t="str">
        <f t="shared" si="4"/>
        <v/>
      </c>
      <c r="P34" s="3" t="str">
        <f t="shared" si="5"/>
        <v/>
      </c>
      <c r="Q34" s="7" t="str">
        <f>IF(AND($B34="",$C34="",$D34="",$G34="",$H34="",$E34="",$F34=""),"",IF($B34="","Falta código",IF($C34="","Falta actividad",IF($D34="","Falta responsable",IF($H34="","Falta estado",IF(COUNTIF($B$9:$B$68,$B34)&gt;1,"Código duplicado",IF(OR(NOT(ISNUMBER($G34)),$G34&lt;=0),"Duración inválida",IF(OR($E34=$B34,$F34=$B34),"Autodependencia",IF(AND($E34&lt;&gt;"",$F34&lt;&gt;"",$E34=$F34),"Predecesoras repetidas",IF(AND($E34&lt;&gt;"",COUNTIF($B$9:$B$33,$E34)&lt;&gt;1),"Predecesora 1 no válida",IF(AND($F34&lt;&gt;"",COUNTIF($B$9:$B$33,$F34)&lt;&gt;1),"Predecesora 2 no válida",IF(AND($E34&lt;&gt;"",IFERROR(INDEX($Q$9:$Q$33,MATCH($E34,$B$9:$B$33,0)),"")&lt;&gt;"OK"),"Predecesora 1 con error",IF(AND($F34&lt;&gt;"",IFERROR(INDEX($Q$9:$Q$33,MATCH($F34,$B$9:$B$33,0)),"")&lt;&gt;"OK"),"Predecesora 2 con error","OK")))))))))))))</f>
        <v/>
      </c>
      <c r="R34">
        <f t="shared" si="6"/>
        <v>27</v>
      </c>
    </row>
    <row r="35" spans="1:18" ht="22.35" customHeight="1">
      <c r="A35" s="2" t="str">
        <f t="shared" si="0"/>
        <v/>
      </c>
      <c r="B35" s="15"/>
      <c r="C35" s="15"/>
      <c r="D35" s="15"/>
      <c r="E35" s="15"/>
      <c r="F35" s="15"/>
      <c r="G35" s="16"/>
      <c r="H35" s="15"/>
      <c r="I35" s="15"/>
      <c r="J35" s="6" t="str">
        <f>IF($Q35&lt;&gt;"OK","",MAX(IF($E35="",0,INDEX($K$9:$K$34,MATCH($E35,$B$9:$B$34,0))),IF($F35="",0,INDEX($K$9:$K$34,MATCH($F35,$B$9:$B$34,0)))))</f>
        <v/>
      </c>
      <c r="K35" s="6" t="str">
        <f t="shared" si="1"/>
        <v/>
      </c>
      <c r="L35" s="6" t="str">
        <f t="shared" si="2"/>
        <v/>
      </c>
      <c r="M35" s="6" t="str">
        <f>IF($Q35&lt;&gt;"OK","",IF(COUNTIF($E$36:$E$68,$B35)+COUNTIF($F$36:$F$68,$B35)=0,$H$3,MIN(IF(COUNTIF($E$36:$E$68,$B35)&gt;0,IFERROR(_xludf.MINIFS($R$36:$R$68,$E$36:$E$68,$B35),$H$3),$H$3),IF(COUNTIF($F$36:$F$68,$B35)&gt;0,IFERROR(_xludf.MINIFS($R$36:$R$68,$F$36:$F$68,$B35),$H$3),$H$3))))</f>
        <v/>
      </c>
      <c r="N35" s="6" t="str">
        <f t="shared" si="3"/>
        <v/>
      </c>
      <c r="O35" s="4" t="str">
        <f t="shared" si="4"/>
        <v/>
      </c>
      <c r="P35" s="3" t="str">
        <f t="shared" si="5"/>
        <v/>
      </c>
      <c r="Q35" s="7" t="str">
        <f>IF(AND($B35="",$C35="",$D35="",$G35="",$H35="",$E35="",$F35=""),"",IF($B35="","Falta código",IF($C35="","Falta actividad",IF($D35="","Falta responsable",IF($H35="","Falta estado",IF(COUNTIF($B$9:$B$68,$B35)&gt;1,"Código duplicado",IF(OR(NOT(ISNUMBER($G35)),$G35&lt;=0),"Duración inválida",IF(OR($E35=$B35,$F35=$B35),"Autodependencia",IF(AND($E35&lt;&gt;"",$F35&lt;&gt;"",$E35=$F35),"Predecesoras repetidas",IF(AND($E35&lt;&gt;"",COUNTIF($B$9:$B$34,$E35)&lt;&gt;1),"Predecesora 1 no válida",IF(AND($F35&lt;&gt;"",COUNTIF($B$9:$B$34,$F35)&lt;&gt;1),"Predecesora 2 no válida",IF(AND($E35&lt;&gt;"",IFERROR(INDEX($Q$9:$Q$34,MATCH($E35,$B$9:$B$34,0)),"")&lt;&gt;"OK"),"Predecesora 1 con error",IF(AND($F35&lt;&gt;"",IFERROR(INDEX($Q$9:$Q$34,MATCH($F35,$B$9:$B$34,0)),"")&lt;&gt;"OK"),"Predecesora 2 con error","OK")))))))))))))</f>
        <v/>
      </c>
      <c r="R35">
        <f t="shared" si="6"/>
        <v>27</v>
      </c>
    </row>
    <row r="36" spans="1:18" ht="22.35" customHeight="1">
      <c r="A36" s="2" t="str">
        <f t="shared" si="0"/>
        <v/>
      </c>
      <c r="B36" s="15"/>
      <c r="C36" s="15"/>
      <c r="D36" s="15"/>
      <c r="E36" s="15"/>
      <c r="F36" s="15"/>
      <c r="G36" s="16"/>
      <c r="H36" s="15"/>
      <c r="I36" s="15"/>
      <c r="J36" s="6" t="str">
        <f>IF($Q36&lt;&gt;"OK","",MAX(IF($E36="",0,INDEX($K$9:$K$35,MATCH($E36,$B$9:$B$35,0))),IF($F36="",0,INDEX($K$9:$K$35,MATCH($F36,$B$9:$B$35,0)))))</f>
        <v/>
      </c>
      <c r="K36" s="6" t="str">
        <f t="shared" si="1"/>
        <v/>
      </c>
      <c r="L36" s="6" t="str">
        <f t="shared" si="2"/>
        <v/>
      </c>
      <c r="M36" s="6" t="str">
        <f>IF($Q36&lt;&gt;"OK","",IF(COUNTIF($E$37:$E$68,$B36)+COUNTIF($F$37:$F$68,$B36)=0,$H$3,MIN(IF(COUNTIF($E$37:$E$68,$B36)&gt;0,IFERROR(_xludf.MINIFS($R$37:$R$68,$E$37:$E$68,$B36),$H$3),$H$3),IF(COUNTIF($F$37:$F$68,$B36)&gt;0,IFERROR(_xludf.MINIFS($R$37:$R$68,$F$37:$F$68,$B36),$H$3),$H$3))))</f>
        <v/>
      </c>
      <c r="N36" s="6" t="str">
        <f t="shared" si="3"/>
        <v/>
      </c>
      <c r="O36" s="4" t="str">
        <f t="shared" si="4"/>
        <v/>
      </c>
      <c r="P36" s="3" t="str">
        <f t="shared" si="5"/>
        <v/>
      </c>
      <c r="Q36" s="7" t="str">
        <f>IF(AND($B36="",$C36="",$D36="",$G36="",$H36="",$E36="",$F36=""),"",IF($B36="","Falta código",IF($C36="","Falta actividad",IF($D36="","Falta responsable",IF($H36="","Falta estado",IF(COUNTIF($B$9:$B$68,$B36)&gt;1,"Código duplicado",IF(OR(NOT(ISNUMBER($G36)),$G36&lt;=0),"Duración inválida",IF(OR($E36=$B36,$F36=$B36),"Autodependencia",IF(AND($E36&lt;&gt;"",$F36&lt;&gt;"",$E36=$F36),"Predecesoras repetidas",IF(AND($E36&lt;&gt;"",COUNTIF($B$9:$B$35,$E36)&lt;&gt;1),"Predecesora 1 no válida",IF(AND($F36&lt;&gt;"",COUNTIF($B$9:$B$35,$F36)&lt;&gt;1),"Predecesora 2 no válida",IF(AND($E36&lt;&gt;"",IFERROR(INDEX($Q$9:$Q$35,MATCH($E36,$B$9:$B$35,0)),"")&lt;&gt;"OK"),"Predecesora 1 con error",IF(AND($F36&lt;&gt;"",IFERROR(INDEX($Q$9:$Q$35,MATCH($F36,$B$9:$B$35,0)),"")&lt;&gt;"OK"),"Predecesora 2 con error","OK")))))))))))))</f>
        <v/>
      </c>
      <c r="R36">
        <f t="shared" si="6"/>
        <v>27</v>
      </c>
    </row>
    <row r="37" spans="1:18" ht="22.35" customHeight="1">
      <c r="A37" s="2" t="str">
        <f t="shared" si="0"/>
        <v/>
      </c>
      <c r="B37" s="15"/>
      <c r="C37" s="15"/>
      <c r="D37" s="15"/>
      <c r="E37" s="15"/>
      <c r="F37" s="15"/>
      <c r="G37" s="16"/>
      <c r="H37" s="15"/>
      <c r="I37" s="15"/>
      <c r="J37" s="6" t="str">
        <f>IF($Q37&lt;&gt;"OK","",MAX(IF($E37="",0,INDEX($K$9:$K$36,MATCH($E37,$B$9:$B$36,0))),IF($F37="",0,INDEX($K$9:$K$36,MATCH($F37,$B$9:$B$36,0)))))</f>
        <v/>
      </c>
      <c r="K37" s="6" t="str">
        <f t="shared" si="1"/>
        <v/>
      </c>
      <c r="L37" s="6" t="str">
        <f t="shared" si="2"/>
        <v/>
      </c>
      <c r="M37" s="6" t="str">
        <f>IF($Q37&lt;&gt;"OK","",IF(COUNTIF($E$38:$E$68,$B37)+COUNTIF($F$38:$F$68,$B37)=0,$H$3,MIN(IF(COUNTIF($E$38:$E$68,$B37)&gt;0,IFERROR(_xludf.MINIFS($R$38:$R$68,$E$38:$E$68,$B37),$H$3),$H$3),IF(COUNTIF($F$38:$F$68,$B37)&gt;0,IFERROR(_xludf.MINIFS($R$38:$R$68,$F$38:$F$68,$B37),$H$3),$H$3))))</f>
        <v/>
      </c>
      <c r="N37" s="6" t="str">
        <f t="shared" si="3"/>
        <v/>
      </c>
      <c r="O37" s="4" t="str">
        <f t="shared" si="4"/>
        <v/>
      </c>
      <c r="P37" s="3" t="str">
        <f t="shared" si="5"/>
        <v/>
      </c>
      <c r="Q37" s="7" t="str">
        <f>IF(AND($B37="",$C37="",$D37="",$G37="",$H37="",$E37="",$F37=""),"",IF($B37="","Falta código",IF($C37="","Falta actividad",IF($D37="","Falta responsable",IF($H37="","Falta estado",IF(COUNTIF($B$9:$B$68,$B37)&gt;1,"Código duplicado",IF(OR(NOT(ISNUMBER($G37)),$G37&lt;=0),"Duración inválida",IF(OR($E37=$B37,$F37=$B37),"Autodependencia",IF(AND($E37&lt;&gt;"",$F37&lt;&gt;"",$E37=$F37),"Predecesoras repetidas",IF(AND($E37&lt;&gt;"",COUNTIF($B$9:$B$36,$E37)&lt;&gt;1),"Predecesora 1 no válida",IF(AND($F37&lt;&gt;"",COUNTIF($B$9:$B$36,$F37)&lt;&gt;1),"Predecesora 2 no válida",IF(AND($E37&lt;&gt;"",IFERROR(INDEX($Q$9:$Q$36,MATCH($E37,$B$9:$B$36,0)),"")&lt;&gt;"OK"),"Predecesora 1 con error",IF(AND($F37&lt;&gt;"",IFERROR(INDEX($Q$9:$Q$36,MATCH($F37,$B$9:$B$36,0)),"")&lt;&gt;"OK"),"Predecesora 2 con error","OK")))))))))))))</f>
        <v/>
      </c>
      <c r="R37">
        <f t="shared" si="6"/>
        <v>27</v>
      </c>
    </row>
    <row r="38" spans="1:18" ht="22.35" customHeight="1">
      <c r="A38" s="2" t="str">
        <f t="shared" si="0"/>
        <v/>
      </c>
      <c r="B38" s="15"/>
      <c r="C38" s="15"/>
      <c r="D38" s="15"/>
      <c r="E38" s="15"/>
      <c r="F38" s="15"/>
      <c r="G38" s="16"/>
      <c r="H38" s="15"/>
      <c r="I38" s="15"/>
      <c r="J38" s="6" t="str">
        <f>IF($Q38&lt;&gt;"OK","",MAX(IF($E38="",0,INDEX($K$9:$K$37,MATCH($E38,$B$9:$B$37,0))),IF($F38="",0,INDEX($K$9:$K$37,MATCH($F38,$B$9:$B$37,0)))))</f>
        <v/>
      </c>
      <c r="K38" s="6" t="str">
        <f t="shared" si="1"/>
        <v/>
      </c>
      <c r="L38" s="6" t="str">
        <f t="shared" si="2"/>
        <v/>
      </c>
      <c r="M38" s="6" t="str">
        <f>IF($Q38&lt;&gt;"OK","",IF(COUNTIF($E$39:$E$68,$B38)+COUNTIF($F$39:$F$68,$B38)=0,$H$3,MIN(IF(COUNTIF($E$39:$E$68,$B38)&gt;0,IFERROR(_xludf.MINIFS($R$39:$R$68,$E$39:$E$68,$B38),$H$3),$H$3),IF(COUNTIF($F$39:$F$68,$B38)&gt;0,IFERROR(_xludf.MINIFS($R$39:$R$68,$F$39:$F$68,$B38),$H$3),$H$3))))</f>
        <v/>
      </c>
      <c r="N38" s="6" t="str">
        <f t="shared" si="3"/>
        <v/>
      </c>
      <c r="O38" s="4" t="str">
        <f t="shared" si="4"/>
        <v/>
      </c>
      <c r="P38" s="3" t="str">
        <f t="shared" si="5"/>
        <v/>
      </c>
      <c r="Q38" s="7" t="str">
        <f>IF(AND($B38="",$C38="",$D38="",$G38="",$H38="",$E38="",$F38=""),"",IF($B38="","Falta código",IF($C38="","Falta actividad",IF($D38="","Falta responsable",IF($H38="","Falta estado",IF(COUNTIF($B$9:$B$68,$B38)&gt;1,"Código duplicado",IF(OR(NOT(ISNUMBER($G38)),$G38&lt;=0),"Duración inválida",IF(OR($E38=$B38,$F38=$B38),"Autodependencia",IF(AND($E38&lt;&gt;"",$F38&lt;&gt;"",$E38=$F38),"Predecesoras repetidas",IF(AND($E38&lt;&gt;"",COUNTIF($B$9:$B$37,$E38)&lt;&gt;1),"Predecesora 1 no válida",IF(AND($F38&lt;&gt;"",COUNTIF($B$9:$B$37,$F38)&lt;&gt;1),"Predecesora 2 no válida",IF(AND($E38&lt;&gt;"",IFERROR(INDEX($Q$9:$Q$37,MATCH($E38,$B$9:$B$37,0)),"")&lt;&gt;"OK"),"Predecesora 1 con error",IF(AND($F38&lt;&gt;"",IFERROR(INDEX($Q$9:$Q$37,MATCH($F38,$B$9:$B$37,0)),"")&lt;&gt;"OK"),"Predecesora 2 con error","OK")))))))))))))</f>
        <v/>
      </c>
      <c r="R38">
        <f t="shared" si="6"/>
        <v>27</v>
      </c>
    </row>
    <row r="39" spans="1:18" ht="22.35" customHeight="1">
      <c r="A39" s="2" t="str">
        <f t="shared" si="0"/>
        <v/>
      </c>
      <c r="B39" s="15"/>
      <c r="C39" s="15"/>
      <c r="D39" s="15"/>
      <c r="E39" s="15"/>
      <c r="F39" s="15"/>
      <c r="G39" s="16"/>
      <c r="H39" s="15"/>
      <c r="I39" s="15"/>
      <c r="J39" s="6" t="str">
        <f>IF($Q39&lt;&gt;"OK","",MAX(IF($E39="",0,INDEX($K$9:$K$38,MATCH($E39,$B$9:$B$38,0))),IF($F39="",0,INDEX($K$9:$K$38,MATCH($F39,$B$9:$B$38,0)))))</f>
        <v/>
      </c>
      <c r="K39" s="6" t="str">
        <f t="shared" si="1"/>
        <v/>
      </c>
      <c r="L39" s="6" t="str">
        <f t="shared" si="2"/>
        <v/>
      </c>
      <c r="M39" s="6" t="str">
        <f>IF($Q39&lt;&gt;"OK","",IF(COUNTIF($E$40:$E$68,$B39)+COUNTIF($F$40:$F$68,$B39)=0,$H$3,MIN(IF(COUNTIF($E$40:$E$68,$B39)&gt;0,IFERROR(_xludf.MINIFS($R$40:$R$68,$E$40:$E$68,$B39),$H$3),$H$3),IF(COUNTIF($F$40:$F$68,$B39)&gt;0,IFERROR(_xludf.MINIFS($R$40:$R$68,$F$40:$F$68,$B39),$H$3),$H$3))))</f>
        <v/>
      </c>
      <c r="N39" s="6" t="str">
        <f t="shared" si="3"/>
        <v/>
      </c>
      <c r="O39" s="4" t="str">
        <f t="shared" si="4"/>
        <v/>
      </c>
      <c r="P39" s="3" t="str">
        <f t="shared" si="5"/>
        <v/>
      </c>
      <c r="Q39" s="7" t="str">
        <f>IF(AND($B39="",$C39="",$D39="",$G39="",$H39="",$E39="",$F39=""),"",IF($B39="","Falta código",IF($C39="","Falta actividad",IF($D39="","Falta responsable",IF($H39="","Falta estado",IF(COUNTIF($B$9:$B$68,$B39)&gt;1,"Código duplicado",IF(OR(NOT(ISNUMBER($G39)),$G39&lt;=0),"Duración inválida",IF(OR($E39=$B39,$F39=$B39),"Autodependencia",IF(AND($E39&lt;&gt;"",$F39&lt;&gt;"",$E39=$F39),"Predecesoras repetidas",IF(AND($E39&lt;&gt;"",COUNTIF($B$9:$B$38,$E39)&lt;&gt;1),"Predecesora 1 no válida",IF(AND($F39&lt;&gt;"",COUNTIF($B$9:$B$38,$F39)&lt;&gt;1),"Predecesora 2 no válida",IF(AND($E39&lt;&gt;"",IFERROR(INDEX($Q$9:$Q$38,MATCH($E39,$B$9:$B$38,0)),"")&lt;&gt;"OK"),"Predecesora 1 con error",IF(AND($F39&lt;&gt;"",IFERROR(INDEX($Q$9:$Q$38,MATCH($F39,$B$9:$B$38,0)),"")&lt;&gt;"OK"),"Predecesora 2 con error","OK")))))))))))))</f>
        <v/>
      </c>
      <c r="R39">
        <f t="shared" si="6"/>
        <v>27</v>
      </c>
    </row>
    <row r="40" spans="1:18" ht="22.35" customHeight="1">
      <c r="A40" s="2" t="str">
        <f t="shared" si="0"/>
        <v/>
      </c>
      <c r="B40" s="15"/>
      <c r="C40" s="15"/>
      <c r="D40" s="15"/>
      <c r="E40" s="15"/>
      <c r="F40" s="15"/>
      <c r="G40" s="16"/>
      <c r="H40" s="15"/>
      <c r="I40" s="15"/>
      <c r="J40" s="6" t="str">
        <f>IF($Q40&lt;&gt;"OK","",MAX(IF($E40="",0,INDEX($K$9:$K$39,MATCH($E40,$B$9:$B$39,0))),IF($F40="",0,INDEX($K$9:$K$39,MATCH($F40,$B$9:$B$39,0)))))</f>
        <v/>
      </c>
      <c r="K40" s="6" t="str">
        <f t="shared" si="1"/>
        <v/>
      </c>
      <c r="L40" s="6" t="str">
        <f t="shared" si="2"/>
        <v/>
      </c>
      <c r="M40" s="6" t="str">
        <f>IF($Q40&lt;&gt;"OK","",IF(COUNTIF($E$41:$E$68,$B40)+COUNTIF($F$41:$F$68,$B40)=0,$H$3,MIN(IF(COUNTIF($E$41:$E$68,$B40)&gt;0,IFERROR(_xludf.MINIFS($R$41:$R$68,$E$41:$E$68,$B40),$H$3),$H$3),IF(COUNTIF($F$41:$F$68,$B40)&gt;0,IFERROR(_xludf.MINIFS($R$41:$R$68,$F$41:$F$68,$B40),$H$3),$H$3))))</f>
        <v/>
      </c>
      <c r="N40" s="6" t="str">
        <f t="shared" si="3"/>
        <v/>
      </c>
      <c r="O40" s="4" t="str">
        <f t="shared" si="4"/>
        <v/>
      </c>
      <c r="P40" s="3" t="str">
        <f t="shared" si="5"/>
        <v/>
      </c>
      <c r="Q40" s="7" t="str">
        <f>IF(AND($B40="",$C40="",$D40="",$G40="",$H40="",$E40="",$F40=""),"",IF($B40="","Falta código",IF($C40="","Falta actividad",IF($D40="","Falta responsable",IF($H40="","Falta estado",IF(COUNTIF($B$9:$B$68,$B40)&gt;1,"Código duplicado",IF(OR(NOT(ISNUMBER($G40)),$G40&lt;=0),"Duración inválida",IF(OR($E40=$B40,$F40=$B40),"Autodependencia",IF(AND($E40&lt;&gt;"",$F40&lt;&gt;"",$E40=$F40),"Predecesoras repetidas",IF(AND($E40&lt;&gt;"",COUNTIF($B$9:$B$39,$E40)&lt;&gt;1),"Predecesora 1 no válida",IF(AND($F40&lt;&gt;"",COUNTIF($B$9:$B$39,$F40)&lt;&gt;1),"Predecesora 2 no válida",IF(AND($E40&lt;&gt;"",IFERROR(INDEX($Q$9:$Q$39,MATCH($E40,$B$9:$B$39,0)),"")&lt;&gt;"OK"),"Predecesora 1 con error",IF(AND($F40&lt;&gt;"",IFERROR(INDEX($Q$9:$Q$39,MATCH($F40,$B$9:$B$39,0)),"")&lt;&gt;"OK"),"Predecesora 2 con error","OK")))))))))))))</f>
        <v/>
      </c>
      <c r="R40">
        <f t="shared" si="6"/>
        <v>27</v>
      </c>
    </row>
    <row r="41" spans="1:18" ht="22.35" customHeight="1">
      <c r="A41" s="2" t="str">
        <f t="shared" ref="A41:A68" si="7">IF($B41="","",ROW()-8)</f>
        <v/>
      </c>
      <c r="B41" s="15"/>
      <c r="C41" s="15"/>
      <c r="D41" s="15"/>
      <c r="E41" s="15"/>
      <c r="F41" s="15"/>
      <c r="G41" s="16"/>
      <c r="H41" s="15"/>
      <c r="I41" s="15"/>
      <c r="J41" s="6" t="str">
        <f>IF($Q41&lt;&gt;"OK","",MAX(IF($E41="",0,INDEX($K$9:$K$40,MATCH($E41,$B$9:$B$40,0))),IF($F41="",0,INDEX($K$9:$K$40,MATCH($F41,$B$9:$B$40,0)))))</f>
        <v/>
      </c>
      <c r="K41" s="6" t="str">
        <f t="shared" ref="K41:K68" si="8">IF($Q41&lt;&gt;"OK","",$J41+$G41)</f>
        <v/>
      </c>
      <c r="L41" s="6" t="str">
        <f t="shared" ref="L41:L68" si="9">IF($M41="","",$M41-$G41)</f>
        <v/>
      </c>
      <c r="M41" s="6" t="str">
        <f>IF($Q41&lt;&gt;"OK","",IF(COUNTIF($E$42:$E$68,$B41)+COUNTIF($F$42:$F$68,$B41)=0,$H$3,MIN(IF(COUNTIF($E$42:$E$68,$B41)&gt;0,IFERROR(_xludf.MINIFS($R$42:$R$68,$E$42:$E$68,$B41),$H$3),$H$3),IF(COUNTIF($F$42:$F$68,$B41)&gt;0,IFERROR(_xludf.MINIFS($R$42:$R$68,$F$42:$F$68,$B41),$H$3),$H$3))))</f>
        <v/>
      </c>
      <c r="N41" s="6" t="str">
        <f t="shared" ref="N41:N68" si="10">IF(AND(ISNUMBER($L41),ISNUMBER($J41)),$L41-$J41,"")</f>
        <v/>
      </c>
      <c r="O41" s="4" t="str">
        <f t="shared" ref="O41:O68" si="11">IF($K41="","",$D$3+$K41)</f>
        <v/>
      </c>
      <c r="P41" s="3" t="str">
        <f t="shared" ref="P41:P68" si="12">IF($Q41&lt;&gt;"OK","",IF($N41=0,"Sí","No"))</f>
        <v/>
      </c>
      <c r="Q41" s="7" t="str">
        <f>IF(AND($B41="",$C41="",$D41="",$G41="",$H41="",$E41="",$F41=""),"",IF($B41="","Falta código",IF($C41="","Falta actividad",IF($D41="","Falta responsable",IF($H41="","Falta estado",IF(COUNTIF($B$9:$B$68,$B41)&gt;1,"Código duplicado",IF(OR(NOT(ISNUMBER($G41)),$G41&lt;=0),"Duración inválida",IF(OR($E41=$B41,$F41=$B41),"Autodependencia",IF(AND($E41&lt;&gt;"",$F41&lt;&gt;"",$E41=$F41),"Predecesoras repetidas",IF(AND($E41&lt;&gt;"",COUNTIF($B$9:$B$40,$E41)&lt;&gt;1),"Predecesora 1 no válida",IF(AND($F41&lt;&gt;"",COUNTIF($B$9:$B$40,$F41)&lt;&gt;1),"Predecesora 2 no válida",IF(AND($E41&lt;&gt;"",IFERROR(INDEX($Q$9:$Q$40,MATCH($E41,$B$9:$B$40,0)),"")&lt;&gt;"OK"),"Predecesora 1 con error",IF(AND($F41&lt;&gt;"",IFERROR(INDEX($Q$9:$Q$40,MATCH($F41,$B$9:$B$40,0)),"")&lt;&gt;"OK"),"Predecesora 2 con error","OK")))))))))))))</f>
        <v/>
      </c>
      <c r="R41">
        <f t="shared" ref="R41:R68" si="13">IF(AND($B41&lt;&gt;"",$Q41="OK",ISNUMBER($L41)),$L41,$H$3)</f>
        <v>27</v>
      </c>
    </row>
    <row r="42" spans="1:18" ht="22.35" customHeight="1">
      <c r="A42" s="2" t="str">
        <f t="shared" si="7"/>
        <v/>
      </c>
      <c r="B42" s="15"/>
      <c r="C42" s="15"/>
      <c r="D42" s="15"/>
      <c r="E42" s="15"/>
      <c r="F42" s="15"/>
      <c r="G42" s="16"/>
      <c r="H42" s="15"/>
      <c r="I42" s="15"/>
      <c r="J42" s="6" t="str">
        <f>IF($Q42&lt;&gt;"OK","",MAX(IF($E42="",0,INDEX($K$9:$K$41,MATCH($E42,$B$9:$B$41,0))),IF($F42="",0,INDEX($K$9:$K$41,MATCH($F42,$B$9:$B$41,0)))))</f>
        <v/>
      </c>
      <c r="K42" s="6" t="str">
        <f t="shared" si="8"/>
        <v/>
      </c>
      <c r="L42" s="6" t="str">
        <f t="shared" si="9"/>
        <v/>
      </c>
      <c r="M42" s="6" t="str">
        <f>IF($Q42&lt;&gt;"OK","",IF(COUNTIF($E$43:$E$68,$B42)+COUNTIF($F$43:$F$68,$B42)=0,$H$3,MIN(IF(COUNTIF($E$43:$E$68,$B42)&gt;0,IFERROR(_xludf.MINIFS($R$43:$R$68,$E$43:$E$68,$B42),$H$3),$H$3),IF(COUNTIF($F$43:$F$68,$B42)&gt;0,IFERROR(_xludf.MINIFS($R$43:$R$68,$F$43:$F$68,$B42),$H$3),$H$3))))</f>
        <v/>
      </c>
      <c r="N42" s="6" t="str">
        <f t="shared" si="10"/>
        <v/>
      </c>
      <c r="O42" s="4" t="str">
        <f t="shared" si="11"/>
        <v/>
      </c>
      <c r="P42" s="3" t="str">
        <f t="shared" si="12"/>
        <v/>
      </c>
      <c r="Q42" s="7" t="str">
        <f>IF(AND($B42="",$C42="",$D42="",$G42="",$H42="",$E42="",$F42=""),"",IF($B42="","Falta código",IF($C42="","Falta actividad",IF($D42="","Falta responsable",IF($H42="","Falta estado",IF(COUNTIF($B$9:$B$68,$B42)&gt;1,"Código duplicado",IF(OR(NOT(ISNUMBER($G42)),$G42&lt;=0),"Duración inválida",IF(OR($E42=$B42,$F42=$B42),"Autodependencia",IF(AND($E42&lt;&gt;"",$F42&lt;&gt;"",$E42=$F42),"Predecesoras repetidas",IF(AND($E42&lt;&gt;"",COUNTIF($B$9:$B$41,$E42)&lt;&gt;1),"Predecesora 1 no válida",IF(AND($F42&lt;&gt;"",COUNTIF($B$9:$B$41,$F42)&lt;&gt;1),"Predecesora 2 no válida",IF(AND($E42&lt;&gt;"",IFERROR(INDEX($Q$9:$Q$41,MATCH($E42,$B$9:$B$41,0)),"")&lt;&gt;"OK"),"Predecesora 1 con error",IF(AND($F42&lt;&gt;"",IFERROR(INDEX($Q$9:$Q$41,MATCH($F42,$B$9:$B$41,0)),"")&lt;&gt;"OK"),"Predecesora 2 con error","OK")))))))))))))</f>
        <v/>
      </c>
      <c r="R42">
        <f t="shared" si="13"/>
        <v>27</v>
      </c>
    </row>
    <row r="43" spans="1:18" ht="22.35" customHeight="1">
      <c r="A43" s="2" t="str">
        <f t="shared" si="7"/>
        <v/>
      </c>
      <c r="B43" s="15"/>
      <c r="C43" s="15"/>
      <c r="D43" s="15"/>
      <c r="E43" s="15"/>
      <c r="F43" s="15"/>
      <c r="G43" s="16"/>
      <c r="H43" s="15"/>
      <c r="I43" s="15"/>
      <c r="J43" s="6" t="str">
        <f>IF($Q43&lt;&gt;"OK","",MAX(IF($E43="",0,INDEX($K$9:$K$42,MATCH($E43,$B$9:$B$42,0))),IF($F43="",0,INDEX($K$9:$K$42,MATCH($F43,$B$9:$B$42,0)))))</f>
        <v/>
      </c>
      <c r="K43" s="6" t="str">
        <f t="shared" si="8"/>
        <v/>
      </c>
      <c r="L43" s="6" t="str">
        <f t="shared" si="9"/>
        <v/>
      </c>
      <c r="M43" s="6" t="str">
        <f>IF($Q43&lt;&gt;"OK","",IF(COUNTIF($E$44:$E$68,$B43)+COUNTIF($F$44:$F$68,$B43)=0,$H$3,MIN(IF(COUNTIF($E$44:$E$68,$B43)&gt;0,IFERROR(_xludf.MINIFS($R$44:$R$68,$E$44:$E$68,$B43),$H$3),$H$3),IF(COUNTIF($F$44:$F$68,$B43)&gt;0,IFERROR(_xludf.MINIFS($R$44:$R$68,$F$44:$F$68,$B43),$H$3),$H$3))))</f>
        <v/>
      </c>
      <c r="N43" s="6" t="str">
        <f t="shared" si="10"/>
        <v/>
      </c>
      <c r="O43" s="4" t="str">
        <f t="shared" si="11"/>
        <v/>
      </c>
      <c r="P43" s="3" t="str">
        <f t="shared" si="12"/>
        <v/>
      </c>
      <c r="Q43" s="7" t="str">
        <f>IF(AND($B43="",$C43="",$D43="",$G43="",$H43="",$E43="",$F43=""),"",IF($B43="","Falta código",IF($C43="","Falta actividad",IF($D43="","Falta responsable",IF($H43="","Falta estado",IF(COUNTIF($B$9:$B$68,$B43)&gt;1,"Código duplicado",IF(OR(NOT(ISNUMBER($G43)),$G43&lt;=0),"Duración inválida",IF(OR($E43=$B43,$F43=$B43),"Autodependencia",IF(AND($E43&lt;&gt;"",$F43&lt;&gt;"",$E43=$F43),"Predecesoras repetidas",IF(AND($E43&lt;&gt;"",COUNTIF($B$9:$B$42,$E43)&lt;&gt;1),"Predecesora 1 no válida",IF(AND($F43&lt;&gt;"",COUNTIF($B$9:$B$42,$F43)&lt;&gt;1),"Predecesora 2 no válida",IF(AND($E43&lt;&gt;"",IFERROR(INDEX($Q$9:$Q$42,MATCH($E43,$B$9:$B$42,0)),"")&lt;&gt;"OK"),"Predecesora 1 con error",IF(AND($F43&lt;&gt;"",IFERROR(INDEX($Q$9:$Q$42,MATCH($F43,$B$9:$B$42,0)),"")&lt;&gt;"OK"),"Predecesora 2 con error","OK")))))))))))))</f>
        <v/>
      </c>
      <c r="R43">
        <f t="shared" si="13"/>
        <v>27</v>
      </c>
    </row>
    <row r="44" spans="1:18" ht="22.35" customHeight="1">
      <c r="A44" s="2" t="str">
        <f t="shared" si="7"/>
        <v/>
      </c>
      <c r="B44" s="15"/>
      <c r="C44" s="15"/>
      <c r="D44" s="15"/>
      <c r="E44" s="15"/>
      <c r="F44" s="15"/>
      <c r="G44" s="16"/>
      <c r="H44" s="15"/>
      <c r="I44" s="15"/>
      <c r="J44" s="6" t="str">
        <f>IF($Q44&lt;&gt;"OK","",MAX(IF($E44="",0,INDEX($K$9:$K$43,MATCH($E44,$B$9:$B$43,0))),IF($F44="",0,INDEX($K$9:$K$43,MATCH($F44,$B$9:$B$43,0)))))</f>
        <v/>
      </c>
      <c r="K44" s="6" t="str">
        <f t="shared" si="8"/>
        <v/>
      </c>
      <c r="L44" s="6" t="str">
        <f t="shared" si="9"/>
        <v/>
      </c>
      <c r="M44" s="6" t="str">
        <f>IF($Q44&lt;&gt;"OK","",IF(COUNTIF($E$45:$E$68,$B44)+COUNTIF($F$45:$F$68,$B44)=0,$H$3,MIN(IF(COUNTIF($E$45:$E$68,$B44)&gt;0,IFERROR(_xludf.MINIFS($R$45:$R$68,$E$45:$E$68,$B44),$H$3),$H$3),IF(COUNTIF($F$45:$F$68,$B44)&gt;0,IFERROR(_xludf.MINIFS($R$45:$R$68,$F$45:$F$68,$B44),$H$3),$H$3))))</f>
        <v/>
      </c>
      <c r="N44" s="6" t="str">
        <f t="shared" si="10"/>
        <v/>
      </c>
      <c r="O44" s="4" t="str">
        <f t="shared" si="11"/>
        <v/>
      </c>
      <c r="P44" s="3" t="str">
        <f t="shared" si="12"/>
        <v/>
      </c>
      <c r="Q44" s="7" t="str">
        <f>IF(AND($B44="",$C44="",$D44="",$G44="",$H44="",$E44="",$F44=""),"",IF($B44="","Falta código",IF($C44="","Falta actividad",IF($D44="","Falta responsable",IF($H44="","Falta estado",IF(COUNTIF($B$9:$B$68,$B44)&gt;1,"Código duplicado",IF(OR(NOT(ISNUMBER($G44)),$G44&lt;=0),"Duración inválida",IF(OR($E44=$B44,$F44=$B44),"Autodependencia",IF(AND($E44&lt;&gt;"",$F44&lt;&gt;"",$E44=$F44),"Predecesoras repetidas",IF(AND($E44&lt;&gt;"",COUNTIF($B$9:$B$43,$E44)&lt;&gt;1),"Predecesora 1 no válida",IF(AND($F44&lt;&gt;"",COUNTIF($B$9:$B$43,$F44)&lt;&gt;1),"Predecesora 2 no válida",IF(AND($E44&lt;&gt;"",IFERROR(INDEX($Q$9:$Q$43,MATCH($E44,$B$9:$B$43,0)),"")&lt;&gt;"OK"),"Predecesora 1 con error",IF(AND($F44&lt;&gt;"",IFERROR(INDEX($Q$9:$Q$43,MATCH($F44,$B$9:$B$43,0)),"")&lt;&gt;"OK"),"Predecesora 2 con error","OK")))))))))))))</f>
        <v/>
      </c>
      <c r="R44">
        <f t="shared" si="13"/>
        <v>27</v>
      </c>
    </row>
    <row r="45" spans="1:18" ht="22.35" customHeight="1">
      <c r="A45" s="2" t="str">
        <f t="shared" si="7"/>
        <v/>
      </c>
      <c r="B45" s="15"/>
      <c r="C45" s="15"/>
      <c r="D45" s="15"/>
      <c r="E45" s="15"/>
      <c r="F45" s="15"/>
      <c r="G45" s="16"/>
      <c r="H45" s="15"/>
      <c r="I45" s="15"/>
      <c r="J45" s="6" t="str">
        <f>IF($Q45&lt;&gt;"OK","",MAX(IF($E45="",0,INDEX($K$9:$K$44,MATCH($E45,$B$9:$B$44,0))),IF($F45="",0,INDEX($K$9:$K$44,MATCH($F45,$B$9:$B$44,0)))))</f>
        <v/>
      </c>
      <c r="K45" s="6" t="str">
        <f t="shared" si="8"/>
        <v/>
      </c>
      <c r="L45" s="6" t="str">
        <f t="shared" si="9"/>
        <v/>
      </c>
      <c r="M45" s="6" t="str">
        <f>IF($Q45&lt;&gt;"OK","",IF(COUNTIF($E$46:$E$68,$B45)+COUNTIF($F$46:$F$68,$B45)=0,$H$3,MIN(IF(COUNTIF($E$46:$E$68,$B45)&gt;0,IFERROR(_xludf.MINIFS($R$46:$R$68,$E$46:$E$68,$B45),$H$3),$H$3),IF(COUNTIF($F$46:$F$68,$B45)&gt;0,IFERROR(_xludf.MINIFS($R$46:$R$68,$F$46:$F$68,$B45),$H$3),$H$3))))</f>
        <v/>
      </c>
      <c r="N45" s="6" t="str">
        <f t="shared" si="10"/>
        <v/>
      </c>
      <c r="O45" s="4" t="str">
        <f t="shared" si="11"/>
        <v/>
      </c>
      <c r="P45" s="3" t="str">
        <f t="shared" si="12"/>
        <v/>
      </c>
      <c r="Q45" s="7" t="str">
        <f>IF(AND($B45="",$C45="",$D45="",$G45="",$H45="",$E45="",$F45=""),"",IF($B45="","Falta código",IF($C45="","Falta actividad",IF($D45="","Falta responsable",IF($H45="","Falta estado",IF(COUNTIF($B$9:$B$68,$B45)&gt;1,"Código duplicado",IF(OR(NOT(ISNUMBER($G45)),$G45&lt;=0),"Duración inválida",IF(OR($E45=$B45,$F45=$B45),"Autodependencia",IF(AND($E45&lt;&gt;"",$F45&lt;&gt;"",$E45=$F45),"Predecesoras repetidas",IF(AND($E45&lt;&gt;"",COUNTIF($B$9:$B$44,$E45)&lt;&gt;1),"Predecesora 1 no válida",IF(AND($F45&lt;&gt;"",COUNTIF($B$9:$B$44,$F45)&lt;&gt;1),"Predecesora 2 no válida",IF(AND($E45&lt;&gt;"",IFERROR(INDEX($Q$9:$Q$44,MATCH($E45,$B$9:$B$44,0)),"")&lt;&gt;"OK"),"Predecesora 1 con error",IF(AND($F45&lt;&gt;"",IFERROR(INDEX($Q$9:$Q$44,MATCH($F45,$B$9:$B$44,0)),"")&lt;&gt;"OK"),"Predecesora 2 con error","OK")))))))))))))</f>
        <v/>
      </c>
      <c r="R45">
        <f t="shared" si="13"/>
        <v>27</v>
      </c>
    </row>
    <row r="46" spans="1:18" ht="22.35" customHeight="1">
      <c r="A46" s="2" t="str">
        <f t="shared" si="7"/>
        <v/>
      </c>
      <c r="B46" s="15"/>
      <c r="C46" s="15"/>
      <c r="D46" s="15"/>
      <c r="E46" s="15"/>
      <c r="F46" s="15"/>
      <c r="G46" s="16"/>
      <c r="H46" s="15"/>
      <c r="I46" s="15"/>
      <c r="J46" s="6" t="str">
        <f>IF($Q46&lt;&gt;"OK","",MAX(IF($E46="",0,INDEX($K$9:$K$45,MATCH($E46,$B$9:$B$45,0))),IF($F46="",0,INDEX($K$9:$K$45,MATCH($F46,$B$9:$B$45,0)))))</f>
        <v/>
      </c>
      <c r="K46" s="6" t="str">
        <f t="shared" si="8"/>
        <v/>
      </c>
      <c r="L46" s="6" t="str">
        <f t="shared" si="9"/>
        <v/>
      </c>
      <c r="M46" s="6" t="str">
        <f>IF($Q46&lt;&gt;"OK","",IF(COUNTIF($E$47:$E$68,$B46)+COUNTIF($F$47:$F$68,$B46)=0,$H$3,MIN(IF(COUNTIF($E$47:$E$68,$B46)&gt;0,IFERROR(_xludf.MINIFS($R$47:$R$68,$E$47:$E$68,$B46),$H$3),$H$3),IF(COUNTIF($F$47:$F$68,$B46)&gt;0,IFERROR(_xludf.MINIFS($R$47:$R$68,$F$47:$F$68,$B46),$H$3),$H$3))))</f>
        <v/>
      </c>
      <c r="N46" s="6" t="str">
        <f t="shared" si="10"/>
        <v/>
      </c>
      <c r="O46" s="4" t="str">
        <f t="shared" si="11"/>
        <v/>
      </c>
      <c r="P46" s="3" t="str">
        <f t="shared" si="12"/>
        <v/>
      </c>
      <c r="Q46" s="7" t="str">
        <f>IF(AND($B46="",$C46="",$D46="",$G46="",$H46="",$E46="",$F46=""),"",IF($B46="","Falta código",IF($C46="","Falta actividad",IF($D46="","Falta responsable",IF($H46="","Falta estado",IF(COUNTIF($B$9:$B$68,$B46)&gt;1,"Código duplicado",IF(OR(NOT(ISNUMBER($G46)),$G46&lt;=0),"Duración inválida",IF(OR($E46=$B46,$F46=$B46),"Autodependencia",IF(AND($E46&lt;&gt;"",$F46&lt;&gt;"",$E46=$F46),"Predecesoras repetidas",IF(AND($E46&lt;&gt;"",COUNTIF($B$9:$B$45,$E46)&lt;&gt;1),"Predecesora 1 no válida",IF(AND($F46&lt;&gt;"",COUNTIF($B$9:$B$45,$F46)&lt;&gt;1),"Predecesora 2 no válida",IF(AND($E46&lt;&gt;"",IFERROR(INDEX($Q$9:$Q$45,MATCH($E46,$B$9:$B$45,0)),"")&lt;&gt;"OK"),"Predecesora 1 con error",IF(AND($F46&lt;&gt;"",IFERROR(INDEX($Q$9:$Q$45,MATCH($F46,$B$9:$B$45,0)),"")&lt;&gt;"OK"),"Predecesora 2 con error","OK")))))))))))))</f>
        <v/>
      </c>
      <c r="R46">
        <f t="shared" si="13"/>
        <v>27</v>
      </c>
    </row>
    <row r="47" spans="1:18" ht="22.35" customHeight="1">
      <c r="A47" s="2" t="str">
        <f t="shared" si="7"/>
        <v/>
      </c>
      <c r="B47" s="15"/>
      <c r="C47" s="15"/>
      <c r="D47" s="15"/>
      <c r="E47" s="15"/>
      <c r="F47" s="15"/>
      <c r="G47" s="16"/>
      <c r="H47" s="15"/>
      <c r="I47" s="15"/>
      <c r="J47" s="6" t="str">
        <f>IF($Q47&lt;&gt;"OK","",MAX(IF($E47="",0,INDEX($K$9:$K$46,MATCH($E47,$B$9:$B$46,0))),IF($F47="",0,INDEX($K$9:$K$46,MATCH($F47,$B$9:$B$46,0)))))</f>
        <v/>
      </c>
      <c r="K47" s="6" t="str">
        <f t="shared" si="8"/>
        <v/>
      </c>
      <c r="L47" s="6" t="str">
        <f t="shared" si="9"/>
        <v/>
      </c>
      <c r="M47" s="6" t="str">
        <f>IF($Q47&lt;&gt;"OK","",IF(COUNTIF($E$48:$E$68,$B47)+COUNTIF($F$48:$F$68,$B47)=0,$H$3,MIN(IF(COUNTIF($E$48:$E$68,$B47)&gt;0,IFERROR(_xludf.MINIFS($R$48:$R$68,$E$48:$E$68,$B47),$H$3),$H$3),IF(COUNTIF($F$48:$F$68,$B47)&gt;0,IFERROR(_xludf.MINIFS($R$48:$R$68,$F$48:$F$68,$B47),$H$3),$H$3))))</f>
        <v/>
      </c>
      <c r="N47" s="6" t="str">
        <f t="shared" si="10"/>
        <v/>
      </c>
      <c r="O47" s="4" t="str">
        <f t="shared" si="11"/>
        <v/>
      </c>
      <c r="P47" s="3" t="str">
        <f t="shared" si="12"/>
        <v/>
      </c>
      <c r="Q47" s="7" t="str">
        <f>IF(AND($B47="",$C47="",$D47="",$G47="",$H47="",$E47="",$F47=""),"",IF($B47="","Falta código",IF($C47="","Falta actividad",IF($D47="","Falta responsable",IF($H47="","Falta estado",IF(COUNTIF($B$9:$B$68,$B47)&gt;1,"Código duplicado",IF(OR(NOT(ISNUMBER($G47)),$G47&lt;=0),"Duración inválida",IF(OR($E47=$B47,$F47=$B47),"Autodependencia",IF(AND($E47&lt;&gt;"",$F47&lt;&gt;"",$E47=$F47),"Predecesoras repetidas",IF(AND($E47&lt;&gt;"",COUNTIF($B$9:$B$46,$E47)&lt;&gt;1),"Predecesora 1 no válida",IF(AND($F47&lt;&gt;"",COUNTIF($B$9:$B$46,$F47)&lt;&gt;1),"Predecesora 2 no válida",IF(AND($E47&lt;&gt;"",IFERROR(INDEX($Q$9:$Q$46,MATCH($E47,$B$9:$B$46,0)),"")&lt;&gt;"OK"),"Predecesora 1 con error",IF(AND($F47&lt;&gt;"",IFERROR(INDEX($Q$9:$Q$46,MATCH($F47,$B$9:$B$46,0)),"")&lt;&gt;"OK"),"Predecesora 2 con error","OK")))))))))))))</f>
        <v/>
      </c>
      <c r="R47">
        <f t="shared" si="13"/>
        <v>27</v>
      </c>
    </row>
    <row r="48" spans="1:18" ht="22.35" customHeight="1">
      <c r="A48" s="2" t="str">
        <f t="shared" si="7"/>
        <v/>
      </c>
      <c r="B48" s="15"/>
      <c r="C48" s="15"/>
      <c r="D48" s="15"/>
      <c r="E48" s="15"/>
      <c r="F48" s="15"/>
      <c r="G48" s="16"/>
      <c r="H48" s="15"/>
      <c r="I48" s="15"/>
      <c r="J48" s="6" t="str">
        <f>IF($Q48&lt;&gt;"OK","",MAX(IF($E48="",0,INDEX($K$9:$K$47,MATCH($E48,$B$9:$B$47,0))),IF($F48="",0,INDEX($K$9:$K$47,MATCH($F48,$B$9:$B$47,0)))))</f>
        <v/>
      </c>
      <c r="K48" s="6" t="str">
        <f t="shared" si="8"/>
        <v/>
      </c>
      <c r="L48" s="6" t="str">
        <f t="shared" si="9"/>
        <v/>
      </c>
      <c r="M48" s="6" t="str">
        <f>IF($Q48&lt;&gt;"OK","",IF(COUNTIF($E$49:$E$68,$B48)+COUNTIF($F$49:$F$68,$B48)=0,$H$3,MIN(IF(COUNTIF($E$49:$E$68,$B48)&gt;0,IFERROR(_xludf.MINIFS($R$49:$R$68,$E$49:$E$68,$B48),$H$3),$H$3),IF(COUNTIF($F$49:$F$68,$B48)&gt;0,IFERROR(_xludf.MINIFS($R$49:$R$68,$F$49:$F$68,$B48),$H$3),$H$3))))</f>
        <v/>
      </c>
      <c r="N48" s="6" t="str">
        <f t="shared" si="10"/>
        <v/>
      </c>
      <c r="O48" s="4" t="str">
        <f t="shared" si="11"/>
        <v/>
      </c>
      <c r="P48" s="3" t="str">
        <f t="shared" si="12"/>
        <v/>
      </c>
      <c r="Q48" s="7" t="str">
        <f>IF(AND($B48="",$C48="",$D48="",$G48="",$H48="",$E48="",$F48=""),"",IF($B48="","Falta código",IF($C48="","Falta actividad",IF($D48="","Falta responsable",IF($H48="","Falta estado",IF(COUNTIF($B$9:$B$68,$B48)&gt;1,"Código duplicado",IF(OR(NOT(ISNUMBER($G48)),$G48&lt;=0),"Duración inválida",IF(OR($E48=$B48,$F48=$B48),"Autodependencia",IF(AND($E48&lt;&gt;"",$F48&lt;&gt;"",$E48=$F48),"Predecesoras repetidas",IF(AND($E48&lt;&gt;"",COUNTIF($B$9:$B$47,$E48)&lt;&gt;1),"Predecesora 1 no válida",IF(AND($F48&lt;&gt;"",COUNTIF($B$9:$B$47,$F48)&lt;&gt;1),"Predecesora 2 no válida",IF(AND($E48&lt;&gt;"",IFERROR(INDEX($Q$9:$Q$47,MATCH($E48,$B$9:$B$47,0)),"")&lt;&gt;"OK"),"Predecesora 1 con error",IF(AND($F48&lt;&gt;"",IFERROR(INDEX($Q$9:$Q$47,MATCH($F48,$B$9:$B$47,0)),"")&lt;&gt;"OK"),"Predecesora 2 con error","OK")))))))))))))</f>
        <v/>
      </c>
      <c r="R48">
        <f t="shared" si="13"/>
        <v>27</v>
      </c>
    </row>
    <row r="49" spans="1:18" ht="22.35" customHeight="1">
      <c r="A49" s="2" t="str">
        <f t="shared" si="7"/>
        <v/>
      </c>
      <c r="B49" s="15"/>
      <c r="C49" s="15"/>
      <c r="D49" s="15"/>
      <c r="E49" s="15"/>
      <c r="F49" s="15"/>
      <c r="G49" s="16"/>
      <c r="H49" s="15"/>
      <c r="I49" s="15"/>
      <c r="J49" s="6" t="str">
        <f>IF($Q49&lt;&gt;"OK","",MAX(IF($E49="",0,INDEX($K$9:$K$48,MATCH($E49,$B$9:$B$48,0))),IF($F49="",0,INDEX($K$9:$K$48,MATCH($F49,$B$9:$B$48,0)))))</f>
        <v/>
      </c>
      <c r="K49" s="6" t="str">
        <f t="shared" si="8"/>
        <v/>
      </c>
      <c r="L49" s="6" t="str">
        <f t="shared" si="9"/>
        <v/>
      </c>
      <c r="M49" s="6" t="str">
        <f>IF($Q49&lt;&gt;"OK","",IF(COUNTIF($E$50:$E$68,$B49)+COUNTIF($F$50:$F$68,$B49)=0,$H$3,MIN(IF(COUNTIF($E$50:$E$68,$B49)&gt;0,IFERROR(_xludf.MINIFS($R$50:$R$68,$E$50:$E$68,$B49),$H$3),$H$3),IF(COUNTIF($F$50:$F$68,$B49)&gt;0,IFERROR(_xludf.MINIFS($R$50:$R$68,$F$50:$F$68,$B49),$H$3),$H$3))))</f>
        <v/>
      </c>
      <c r="N49" s="6" t="str">
        <f t="shared" si="10"/>
        <v/>
      </c>
      <c r="O49" s="4" t="str">
        <f t="shared" si="11"/>
        <v/>
      </c>
      <c r="P49" s="3" t="str">
        <f t="shared" si="12"/>
        <v/>
      </c>
      <c r="Q49" s="7" t="str">
        <f>IF(AND($B49="",$C49="",$D49="",$G49="",$H49="",$E49="",$F49=""),"",IF($B49="","Falta código",IF($C49="","Falta actividad",IF($D49="","Falta responsable",IF($H49="","Falta estado",IF(COUNTIF($B$9:$B$68,$B49)&gt;1,"Código duplicado",IF(OR(NOT(ISNUMBER($G49)),$G49&lt;=0),"Duración inválida",IF(OR($E49=$B49,$F49=$B49),"Autodependencia",IF(AND($E49&lt;&gt;"",$F49&lt;&gt;"",$E49=$F49),"Predecesoras repetidas",IF(AND($E49&lt;&gt;"",COUNTIF($B$9:$B$48,$E49)&lt;&gt;1),"Predecesora 1 no válida",IF(AND($F49&lt;&gt;"",COUNTIF($B$9:$B$48,$F49)&lt;&gt;1),"Predecesora 2 no válida",IF(AND($E49&lt;&gt;"",IFERROR(INDEX($Q$9:$Q$48,MATCH($E49,$B$9:$B$48,0)),"")&lt;&gt;"OK"),"Predecesora 1 con error",IF(AND($F49&lt;&gt;"",IFERROR(INDEX($Q$9:$Q$48,MATCH($F49,$B$9:$B$48,0)),"")&lt;&gt;"OK"),"Predecesora 2 con error","OK")))))))))))))</f>
        <v/>
      </c>
      <c r="R49">
        <f t="shared" si="13"/>
        <v>27</v>
      </c>
    </row>
    <row r="50" spans="1:18" ht="22.35" customHeight="1">
      <c r="A50" s="2" t="str">
        <f t="shared" si="7"/>
        <v/>
      </c>
      <c r="B50" s="15"/>
      <c r="C50" s="15"/>
      <c r="D50" s="15"/>
      <c r="E50" s="15"/>
      <c r="F50" s="15"/>
      <c r="G50" s="16"/>
      <c r="H50" s="15"/>
      <c r="I50" s="15"/>
      <c r="J50" s="6" t="str">
        <f>IF($Q50&lt;&gt;"OK","",MAX(IF($E50="",0,INDEX($K$9:$K$49,MATCH($E50,$B$9:$B$49,0))),IF($F50="",0,INDEX($K$9:$K$49,MATCH($F50,$B$9:$B$49,0)))))</f>
        <v/>
      </c>
      <c r="K50" s="6" t="str">
        <f t="shared" si="8"/>
        <v/>
      </c>
      <c r="L50" s="6" t="str">
        <f t="shared" si="9"/>
        <v/>
      </c>
      <c r="M50" s="6" t="str">
        <f>IF($Q50&lt;&gt;"OK","",IF(COUNTIF($E$51:$E$68,$B50)+COUNTIF($F$51:$F$68,$B50)=0,$H$3,MIN(IF(COUNTIF($E$51:$E$68,$B50)&gt;0,IFERROR(_xludf.MINIFS($R$51:$R$68,$E$51:$E$68,$B50),$H$3),$H$3),IF(COUNTIF($F$51:$F$68,$B50)&gt;0,IFERROR(_xludf.MINIFS($R$51:$R$68,$F$51:$F$68,$B50),$H$3),$H$3))))</f>
        <v/>
      </c>
      <c r="N50" s="6" t="str">
        <f t="shared" si="10"/>
        <v/>
      </c>
      <c r="O50" s="4" t="str">
        <f t="shared" si="11"/>
        <v/>
      </c>
      <c r="P50" s="3" t="str">
        <f t="shared" si="12"/>
        <v/>
      </c>
      <c r="Q50" s="7" t="str">
        <f>IF(AND($B50="",$C50="",$D50="",$G50="",$H50="",$E50="",$F50=""),"",IF($B50="","Falta código",IF($C50="","Falta actividad",IF($D50="","Falta responsable",IF($H50="","Falta estado",IF(COUNTIF($B$9:$B$68,$B50)&gt;1,"Código duplicado",IF(OR(NOT(ISNUMBER($G50)),$G50&lt;=0),"Duración inválida",IF(OR($E50=$B50,$F50=$B50),"Autodependencia",IF(AND($E50&lt;&gt;"",$F50&lt;&gt;"",$E50=$F50),"Predecesoras repetidas",IF(AND($E50&lt;&gt;"",COUNTIF($B$9:$B$49,$E50)&lt;&gt;1),"Predecesora 1 no válida",IF(AND($F50&lt;&gt;"",COUNTIF($B$9:$B$49,$F50)&lt;&gt;1),"Predecesora 2 no válida",IF(AND($E50&lt;&gt;"",IFERROR(INDEX($Q$9:$Q$49,MATCH($E50,$B$9:$B$49,0)),"")&lt;&gt;"OK"),"Predecesora 1 con error",IF(AND($F50&lt;&gt;"",IFERROR(INDEX($Q$9:$Q$49,MATCH($F50,$B$9:$B$49,0)),"")&lt;&gt;"OK"),"Predecesora 2 con error","OK")))))))))))))</f>
        <v/>
      </c>
      <c r="R50">
        <f t="shared" si="13"/>
        <v>27</v>
      </c>
    </row>
    <row r="51" spans="1:18" ht="22.35" customHeight="1">
      <c r="A51" s="2" t="str">
        <f t="shared" si="7"/>
        <v/>
      </c>
      <c r="B51" s="15"/>
      <c r="C51" s="15"/>
      <c r="D51" s="15"/>
      <c r="E51" s="15"/>
      <c r="F51" s="15"/>
      <c r="G51" s="16"/>
      <c r="H51" s="15"/>
      <c r="I51" s="15"/>
      <c r="J51" s="6" t="str">
        <f>IF($Q51&lt;&gt;"OK","",MAX(IF($E51="",0,INDEX($K$9:$K$50,MATCH($E51,$B$9:$B$50,0))),IF($F51="",0,INDEX($K$9:$K$50,MATCH($F51,$B$9:$B$50,0)))))</f>
        <v/>
      </c>
      <c r="K51" s="6" t="str">
        <f t="shared" si="8"/>
        <v/>
      </c>
      <c r="L51" s="6" t="str">
        <f t="shared" si="9"/>
        <v/>
      </c>
      <c r="M51" s="6" t="str">
        <f>IF($Q51&lt;&gt;"OK","",IF(COUNTIF($E$52:$E$68,$B51)+COUNTIF($F$52:$F$68,$B51)=0,$H$3,MIN(IF(COUNTIF($E$52:$E$68,$B51)&gt;0,IFERROR(_xludf.MINIFS($R$52:$R$68,$E$52:$E$68,$B51),$H$3),$H$3),IF(COUNTIF($F$52:$F$68,$B51)&gt;0,IFERROR(_xludf.MINIFS($R$52:$R$68,$F$52:$F$68,$B51),$H$3),$H$3))))</f>
        <v/>
      </c>
      <c r="N51" s="6" t="str">
        <f t="shared" si="10"/>
        <v/>
      </c>
      <c r="O51" s="4" t="str">
        <f t="shared" si="11"/>
        <v/>
      </c>
      <c r="P51" s="3" t="str">
        <f t="shared" si="12"/>
        <v/>
      </c>
      <c r="Q51" s="7" t="str">
        <f>IF(AND($B51="",$C51="",$D51="",$G51="",$H51="",$E51="",$F51=""),"",IF($B51="","Falta código",IF($C51="","Falta actividad",IF($D51="","Falta responsable",IF($H51="","Falta estado",IF(COUNTIF($B$9:$B$68,$B51)&gt;1,"Código duplicado",IF(OR(NOT(ISNUMBER($G51)),$G51&lt;=0),"Duración inválida",IF(OR($E51=$B51,$F51=$B51),"Autodependencia",IF(AND($E51&lt;&gt;"",$F51&lt;&gt;"",$E51=$F51),"Predecesoras repetidas",IF(AND($E51&lt;&gt;"",COUNTIF($B$9:$B$50,$E51)&lt;&gt;1),"Predecesora 1 no válida",IF(AND($F51&lt;&gt;"",COUNTIF($B$9:$B$50,$F51)&lt;&gt;1),"Predecesora 2 no válida",IF(AND($E51&lt;&gt;"",IFERROR(INDEX($Q$9:$Q$50,MATCH($E51,$B$9:$B$50,0)),"")&lt;&gt;"OK"),"Predecesora 1 con error",IF(AND($F51&lt;&gt;"",IFERROR(INDEX($Q$9:$Q$50,MATCH($F51,$B$9:$B$50,0)),"")&lt;&gt;"OK"),"Predecesora 2 con error","OK")))))))))))))</f>
        <v/>
      </c>
      <c r="R51">
        <f t="shared" si="13"/>
        <v>27</v>
      </c>
    </row>
    <row r="52" spans="1:18" ht="22.35" customHeight="1">
      <c r="A52" s="2" t="str">
        <f t="shared" si="7"/>
        <v/>
      </c>
      <c r="B52" s="15"/>
      <c r="C52" s="15"/>
      <c r="D52" s="15"/>
      <c r="E52" s="15"/>
      <c r="F52" s="15"/>
      <c r="G52" s="16"/>
      <c r="H52" s="15"/>
      <c r="I52" s="15"/>
      <c r="J52" s="6" t="str">
        <f>IF($Q52&lt;&gt;"OK","",MAX(IF($E52="",0,INDEX($K$9:$K$51,MATCH($E52,$B$9:$B$51,0))),IF($F52="",0,INDEX($K$9:$K$51,MATCH($F52,$B$9:$B$51,0)))))</f>
        <v/>
      </c>
      <c r="K52" s="6" t="str">
        <f t="shared" si="8"/>
        <v/>
      </c>
      <c r="L52" s="6" t="str">
        <f t="shared" si="9"/>
        <v/>
      </c>
      <c r="M52" s="6" t="str">
        <f>IF($Q52&lt;&gt;"OK","",IF(COUNTIF($E$53:$E$68,$B52)+COUNTIF($F$53:$F$68,$B52)=0,$H$3,MIN(IF(COUNTIF($E$53:$E$68,$B52)&gt;0,IFERROR(_xludf.MINIFS($R$53:$R$68,$E$53:$E$68,$B52),$H$3),$H$3),IF(COUNTIF($F$53:$F$68,$B52)&gt;0,IFERROR(_xludf.MINIFS($R$53:$R$68,$F$53:$F$68,$B52),$H$3),$H$3))))</f>
        <v/>
      </c>
      <c r="N52" s="6" t="str">
        <f t="shared" si="10"/>
        <v/>
      </c>
      <c r="O52" s="4" t="str">
        <f t="shared" si="11"/>
        <v/>
      </c>
      <c r="P52" s="3" t="str">
        <f t="shared" si="12"/>
        <v/>
      </c>
      <c r="Q52" s="7" t="str">
        <f>IF(AND($B52="",$C52="",$D52="",$G52="",$H52="",$E52="",$F52=""),"",IF($B52="","Falta código",IF($C52="","Falta actividad",IF($D52="","Falta responsable",IF($H52="","Falta estado",IF(COUNTIF($B$9:$B$68,$B52)&gt;1,"Código duplicado",IF(OR(NOT(ISNUMBER($G52)),$G52&lt;=0),"Duración inválida",IF(OR($E52=$B52,$F52=$B52),"Autodependencia",IF(AND($E52&lt;&gt;"",$F52&lt;&gt;"",$E52=$F52),"Predecesoras repetidas",IF(AND($E52&lt;&gt;"",COUNTIF($B$9:$B$51,$E52)&lt;&gt;1),"Predecesora 1 no válida",IF(AND($F52&lt;&gt;"",COUNTIF($B$9:$B$51,$F52)&lt;&gt;1),"Predecesora 2 no válida",IF(AND($E52&lt;&gt;"",IFERROR(INDEX($Q$9:$Q$51,MATCH($E52,$B$9:$B$51,0)),"")&lt;&gt;"OK"),"Predecesora 1 con error",IF(AND($F52&lt;&gt;"",IFERROR(INDEX($Q$9:$Q$51,MATCH($F52,$B$9:$B$51,0)),"")&lt;&gt;"OK"),"Predecesora 2 con error","OK")))))))))))))</f>
        <v/>
      </c>
      <c r="R52">
        <f t="shared" si="13"/>
        <v>27</v>
      </c>
    </row>
    <row r="53" spans="1:18" ht="22.35" customHeight="1">
      <c r="A53" s="2" t="str">
        <f t="shared" si="7"/>
        <v/>
      </c>
      <c r="B53" s="15"/>
      <c r="C53" s="15"/>
      <c r="D53" s="15"/>
      <c r="E53" s="15"/>
      <c r="F53" s="15"/>
      <c r="G53" s="16"/>
      <c r="H53" s="15"/>
      <c r="I53" s="15"/>
      <c r="J53" s="6" t="str">
        <f>IF($Q53&lt;&gt;"OK","",MAX(IF($E53="",0,INDEX($K$9:$K$52,MATCH($E53,$B$9:$B$52,0))),IF($F53="",0,INDEX($K$9:$K$52,MATCH($F53,$B$9:$B$52,0)))))</f>
        <v/>
      </c>
      <c r="K53" s="6" t="str">
        <f t="shared" si="8"/>
        <v/>
      </c>
      <c r="L53" s="6" t="str">
        <f t="shared" si="9"/>
        <v/>
      </c>
      <c r="M53" s="6" t="str">
        <f>IF($Q53&lt;&gt;"OK","",IF(COUNTIF($E$54:$E$68,$B53)+COUNTIF($F$54:$F$68,$B53)=0,$H$3,MIN(IF(COUNTIF($E$54:$E$68,$B53)&gt;0,IFERROR(_xludf.MINIFS($R$54:$R$68,$E$54:$E$68,$B53),$H$3),$H$3),IF(COUNTIF($F$54:$F$68,$B53)&gt;0,IFERROR(_xludf.MINIFS($R$54:$R$68,$F$54:$F$68,$B53),$H$3),$H$3))))</f>
        <v/>
      </c>
      <c r="N53" s="6" t="str">
        <f t="shared" si="10"/>
        <v/>
      </c>
      <c r="O53" s="4" t="str">
        <f t="shared" si="11"/>
        <v/>
      </c>
      <c r="P53" s="3" t="str">
        <f t="shared" si="12"/>
        <v/>
      </c>
      <c r="Q53" s="7" t="str">
        <f>IF(AND($B53="",$C53="",$D53="",$G53="",$H53="",$E53="",$F53=""),"",IF($B53="","Falta código",IF($C53="","Falta actividad",IF($D53="","Falta responsable",IF($H53="","Falta estado",IF(COUNTIF($B$9:$B$68,$B53)&gt;1,"Código duplicado",IF(OR(NOT(ISNUMBER($G53)),$G53&lt;=0),"Duración inválida",IF(OR($E53=$B53,$F53=$B53),"Autodependencia",IF(AND($E53&lt;&gt;"",$F53&lt;&gt;"",$E53=$F53),"Predecesoras repetidas",IF(AND($E53&lt;&gt;"",COUNTIF($B$9:$B$52,$E53)&lt;&gt;1),"Predecesora 1 no válida",IF(AND($F53&lt;&gt;"",COUNTIF($B$9:$B$52,$F53)&lt;&gt;1),"Predecesora 2 no válida",IF(AND($E53&lt;&gt;"",IFERROR(INDEX($Q$9:$Q$52,MATCH($E53,$B$9:$B$52,0)),"")&lt;&gt;"OK"),"Predecesora 1 con error",IF(AND($F53&lt;&gt;"",IFERROR(INDEX($Q$9:$Q$52,MATCH($F53,$B$9:$B$52,0)),"")&lt;&gt;"OK"),"Predecesora 2 con error","OK")))))))))))))</f>
        <v/>
      </c>
      <c r="R53">
        <f t="shared" si="13"/>
        <v>27</v>
      </c>
    </row>
    <row r="54" spans="1:18" ht="22.35" customHeight="1">
      <c r="A54" s="2" t="str">
        <f t="shared" si="7"/>
        <v/>
      </c>
      <c r="B54" s="15"/>
      <c r="C54" s="15"/>
      <c r="D54" s="15"/>
      <c r="E54" s="15"/>
      <c r="F54" s="15"/>
      <c r="G54" s="16"/>
      <c r="H54" s="15"/>
      <c r="I54" s="15"/>
      <c r="J54" s="6" t="str">
        <f>IF($Q54&lt;&gt;"OK","",MAX(IF($E54="",0,INDEX($K$9:$K$53,MATCH($E54,$B$9:$B$53,0))),IF($F54="",0,INDEX($K$9:$K$53,MATCH($F54,$B$9:$B$53,0)))))</f>
        <v/>
      </c>
      <c r="K54" s="6" t="str">
        <f t="shared" si="8"/>
        <v/>
      </c>
      <c r="L54" s="6" t="str">
        <f t="shared" si="9"/>
        <v/>
      </c>
      <c r="M54" s="6" t="str">
        <f>IF($Q54&lt;&gt;"OK","",IF(COUNTIF($E$55:$E$68,$B54)+COUNTIF($F$55:$F$68,$B54)=0,$H$3,MIN(IF(COUNTIF($E$55:$E$68,$B54)&gt;0,IFERROR(_xludf.MINIFS($R$55:$R$68,$E$55:$E$68,$B54),$H$3),$H$3),IF(COUNTIF($F$55:$F$68,$B54)&gt;0,IFERROR(_xludf.MINIFS($R$55:$R$68,$F$55:$F$68,$B54),$H$3),$H$3))))</f>
        <v/>
      </c>
      <c r="N54" s="6" t="str">
        <f t="shared" si="10"/>
        <v/>
      </c>
      <c r="O54" s="4" t="str">
        <f t="shared" si="11"/>
        <v/>
      </c>
      <c r="P54" s="3" t="str">
        <f t="shared" si="12"/>
        <v/>
      </c>
      <c r="Q54" s="7" t="str">
        <f>IF(AND($B54="",$C54="",$D54="",$G54="",$H54="",$E54="",$F54=""),"",IF($B54="","Falta código",IF($C54="","Falta actividad",IF($D54="","Falta responsable",IF($H54="","Falta estado",IF(COUNTIF($B$9:$B$68,$B54)&gt;1,"Código duplicado",IF(OR(NOT(ISNUMBER($G54)),$G54&lt;=0),"Duración inválida",IF(OR($E54=$B54,$F54=$B54),"Autodependencia",IF(AND($E54&lt;&gt;"",$F54&lt;&gt;"",$E54=$F54),"Predecesoras repetidas",IF(AND($E54&lt;&gt;"",COUNTIF($B$9:$B$53,$E54)&lt;&gt;1),"Predecesora 1 no válida",IF(AND($F54&lt;&gt;"",COUNTIF($B$9:$B$53,$F54)&lt;&gt;1),"Predecesora 2 no válida",IF(AND($E54&lt;&gt;"",IFERROR(INDEX($Q$9:$Q$53,MATCH($E54,$B$9:$B$53,0)),"")&lt;&gt;"OK"),"Predecesora 1 con error",IF(AND($F54&lt;&gt;"",IFERROR(INDEX($Q$9:$Q$53,MATCH($F54,$B$9:$B$53,0)),"")&lt;&gt;"OK"),"Predecesora 2 con error","OK")))))))))))))</f>
        <v/>
      </c>
      <c r="R54">
        <f t="shared" si="13"/>
        <v>27</v>
      </c>
    </row>
    <row r="55" spans="1:18" ht="22.35" customHeight="1">
      <c r="A55" s="2" t="str">
        <f t="shared" si="7"/>
        <v/>
      </c>
      <c r="B55" s="15"/>
      <c r="C55" s="15"/>
      <c r="D55" s="15"/>
      <c r="E55" s="15"/>
      <c r="F55" s="15"/>
      <c r="G55" s="16"/>
      <c r="H55" s="15"/>
      <c r="I55" s="15"/>
      <c r="J55" s="6" t="str">
        <f>IF($Q55&lt;&gt;"OK","",MAX(IF($E55="",0,INDEX($K$9:$K$54,MATCH($E55,$B$9:$B$54,0))),IF($F55="",0,INDEX($K$9:$K$54,MATCH($F55,$B$9:$B$54,0)))))</f>
        <v/>
      </c>
      <c r="K55" s="6" t="str">
        <f t="shared" si="8"/>
        <v/>
      </c>
      <c r="L55" s="6" t="str">
        <f t="shared" si="9"/>
        <v/>
      </c>
      <c r="M55" s="6" t="str">
        <f>IF($Q55&lt;&gt;"OK","",IF(COUNTIF($E$56:$E$68,$B55)+COUNTIF($F$56:$F$68,$B55)=0,$H$3,MIN(IF(COUNTIF($E$56:$E$68,$B55)&gt;0,IFERROR(_xludf.MINIFS($R$56:$R$68,$E$56:$E$68,$B55),$H$3),$H$3),IF(COUNTIF($F$56:$F$68,$B55)&gt;0,IFERROR(_xludf.MINIFS($R$56:$R$68,$F$56:$F$68,$B55),$H$3),$H$3))))</f>
        <v/>
      </c>
      <c r="N55" s="6" t="str">
        <f t="shared" si="10"/>
        <v/>
      </c>
      <c r="O55" s="4" t="str">
        <f t="shared" si="11"/>
        <v/>
      </c>
      <c r="P55" s="3" t="str">
        <f t="shared" si="12"/>
        <v/>
      </c>
      <c r="Q55" s="7" t="str">
        <f>IF(AND($B55="",$C55="",$D55="",$G55="",$H55="",$E55="",$F55=""),"",IF($B55="","Falta código",IF($C55="","Falta actividad",IF($D55="","Falta responsable",IF($H55="","Falta estado",IF(COUNTIF($B$9:$B$68,$B55)&gt;1,"Código duplicado",IF(OR(NOT(ISNUMBER($G55)),$G55&lt;=0),"Duración inválida",IF(OR($E55=$B55,$F55=$B55),"Autodependencia",IF(AND($E55&lt;&gt;"",$F55&lt;&gt;"",$E55=$F55),"Predecesoras repetidas",IF(AND($E55&lt;&gt;"",COUNTIF($B$9:$B$54,$E55)&lt;&gt;1),"Predecesora 1 no válida",IF(AND($F55&lt;&gt;"",COUNTIF($B$9:$B$54,$F55)&lt;&gt;1),"Predecesora 2 no válida",IF(AND($E55&lt;&gt;"",IFERROR(INDEX($Q$9:$Q$54,MATCH($E55,$B$9:$B$54,0)),"")&lt;&gt;"OK"),"Predecesora 1 con error",IF(AND($F55&lt;&gt;"",IFERROR(INDEX($Q$9:$Q$54,MATCH($F55,$B$9:$B$54,0)),"")&lt;&gt;"OK"),"Predecesora 2 con error","OK")))))))))))))</f>
        <v/>
      </c>
      <c r="R55">
        <f t="shared" si="13"/>
        <v>27</v>
      </c>
    </row>
    <row r="56" spans="1:18" ht="22.35" customHeight="1">
      <c r="A56" s="2" t="str">
        <f t="shared" si="7"/>
        <v/>
      </c>
      <c r="B56" s="15"/>
      <c r="C56" s="15"/>
      <c r="D56" s="15"/>
      <c r="E56" s="15"/>
      <c r="F56" s="15"/>
      <c r="G56" s="16"/>
      <c r="H56" s="15"/>
      <c r="I56" s="15"/>
      <c r="J56" s="6" t="str">
        <f>IF($Q56&lt;&gt;"OK","",MAX(IF($E56="",0,INDEX($K$9:$K$55,MATCH($E56,$B$9:$B$55,0))),IF($F56="",0,INDEX($K$9:$K$55,MATCH($F56,$B$9:$B$55,0)))))</f>
        <v/>
      </c>
      <c r="K56" s="6" t="str">
        <f t="shared" si="8"/>
        <v/>
      </c>
      <c r="L56" s="6" t="str">
        <f t="shared" si="9"/>
        <v/>
      </c>
      <c r="M56" s="6" t="str">
        <f>IF($Q56&lt;&gt;"OK","",IF(COUNTIF($E$57:$E$68,$B56)+COUNTIF($F$57:$F$68,$B56)=0,$H$3,MIN(IF(COUNTIF($E$57:$E$68,$B56)&gt;0,IFERROR(_xludf.MINIFS($R$57:$R$68,$E$57:$E$68,$B56),$H$3),$H$3),IF(COUNTIF($F$57:$F$68,$B56)&gt;0,IFERROR(_xludf.MINIFS($R$57:$R$68,$F$57:$F$68,$B56),$H$3),$H$3))))</f>
        <v/>
      </c>
      <c r="N56" s="6" t="str">
        <f t="shared" si="10"/>
        <v/>
      </c>
      <c r="O56" s="4" t="str">
        <f t="shared" si="11"/>
        <v/>
      </c>
      <c r="P56" s="3" t="str">
        <f t="shared" si="12"/>
        <v/>
      </c>
      <c r="Q56" s="7" t="str">
        <f>IF(AND($B56="",$C56="",$D56="",$G56="",$H56="",$E56="",$F56=""),"",IF($B56="","Falta código",IF($C56="","Falta actividad",IF($D56="","Falta responsable",IF($H56="","Falta estado",IF(COUNTIF($B$9:$B$68,$B56)&gt;1,"Código duplicado",IF(OR(NOT(ISNUMBER($G56)),$G56&lt;=0),"Duración inválida",IF(OR($E56=$B56,$F56=$B56),"Autodependencia",IF(AND($E56&lt;&gt;"",$F56&lt;&gt;"",$E56=$F56),"Predecesoras repetidas",IF(AND($E56&lt;&gt;"",COUNTIF($B$9:$B$55,$E56)&lt;&gt;1),"Predecesora 1 no válida",IF(AND($F56&lt;&gt;"",COUNTIF($B$9:$B$55,$F56)&lt;&gt;1),"Predecesora 2 no válida",IF(AND($E56&lt;&gt;"",IFERROR(INDEX($Q$9:$Q$55,MATCH($E56,$B$9:$B$55,0)),"")&lt;&gt;"OK"),"Predecesora 1 con error",IF(AND($F56&lt;&gt;"",IFERROR(INDEX($Q$9:$Q$55,MATCH($F56,$B$9:$B$55,0)),"")&lt;&gt;"OK"),"Predecesora 2 con error","OK")))))))))))))</f>
        <v/>
      </c>
      <c r="R56">
        <f t="shared" si="13"/>
        <v>27</v>
      </c>
    </row>
    <row r="57" spans="1:18" ht="22.35" customHeight="1">
      <c r="A57" s="2" t="str">
        <f t="shared" si="7"/>
        <v/>
      </c>
      <c r="B57" s="15"/>
      <c r="C57" s="15"/>
      <c r="D57" s="15"/>
      <c r="E57" s="15"/>
      <c r="F57" s="15"/>
      <c r="G57" s="16"/>
      <c r="H57" s="15"/>
      <c r="I57" s="15"/>
      <c r="J57" s="6" t="str">
        <f>IF($Q57&lt;&gt;"OK","",MAX(IF($E57="",0,INDEX($K$9:$K$56,MATCH($E57,$B$9:$B$56,0))),IF($F57="",0,INDEX($K$9:$K$56,MATCH($F57,$B$9:$B$56,0)))))</f>
        <v/>
      </c>
      <c r="K57" s="6" t="str">
        <f t="shared" si="8"/>
        <v/>
      </c>
      <c r="L57" s="6" t="str">
        <f t="shared" si="9"/>
        <v/>
      </c>
      <c r="M57" s="6" t="str">
        <f>IF($Q57&lt;&gt;"OK","",IF(COUNTIF($E$58:$E$68,$B57)+COUNTIF($F$58:$F$68,$B57)=0,$H$3,MIN(IF(COUNTIF($E$58:$E$68,$B57)&gt;0,IFERROR(_xludf.MINIFS($R$58:$R$68,$E$58:$E$68,$B57),$H$3),$H$3),IF(COUNTIF($F$58:$F$68,$B57)&gt;0,IFERROR(_xludf.MINIFS($R$58:$R$68,$F$58:$F$68,$B57),$H$3),$H$3))))</f>
        <v/>
      </c>
      <c r="N57" s="6" t="str">
        <f t="shared" si="10"/>
        <v/>
      </c>
      <c r="O57" s="4" t="str">
        <f t="shared" si="11"/>
        <v/>
      </c>
      <c r="P57" s="3" t="str">
        <f t="shared" si="12"/>
        <v/>
      </c>
      <c r="Q57" s="7" t="str">
        <f>IF(AND($B57="",$C57="",$D57="",$G57="",$H57="",$E57="",$F57=""),"",IF($B57="","Falta código",IF($C57="","Falta actividad",IF($D57="","Falta responsable",IF($H57="","Falta estado",IF(COUNTIF($B$9:$B$68,$B57)&gt;1,"Código duplicado",IF(OR(NOT(ISNUMBER($G57)),$G57&lt;=0),"Duración inválida",IF(OR($E57=$B57,$F57=$B57),"Autodependencia",IF(AND($E57&lt;&gt;"",$F57&lt;&gt;"",$E57=$F57),"Predecesoras repetidas",IF(AND($E57&lt;&gt;"",COUNTIF($B$9:$B$56,$E57)&lt;&gt;1),"Predecesora 1 no válida",IF(AND($F57&lt;&gt;"",COUNTIF($B$9:$B$56,$F57)&lt;&gt;1),"Predecesora 2 no válida",IF(AND($E57&lt;&gt;"",IFERROR(INDEX($Q$9:$Q$56,MATCH($E57,$B$9:$B$56,0)),"")&lt;&gt;"OK"),"Predecesora 1 con error",IF(AND($F57&lt;&gt;"",IFERROR(INDEX($Q$9:$Q$56,MATCH($F57,$B$9:$B$56,0)),"")&lt;&gt;"OK"),"Predecesora 2 con error","OK")))))))))))))</f>
        <v/>
      </c>
      <c r="R57">
        <f t="shared" si="13"/>
        <v>27</v>
      </c>
    </row>
    <row r="58" spans="1:18" ht="22.35" customHeight="1">
      <c r="A58" s="2" t="str">
        <f t="shared" si="7"/>
        <v/>
      </c>
      <c r="B58" s="15"/>
      <c r="C58" s="15"/>
      <c r="D58" s="15"/>
      <c r="E58" s="15"/>
      <c r="F58" s="15"/>
      <c r="G58" s="16"/>
      <c r="H58" s="15"/>
      <c r="I58" s="15"/>
      <c r="J58" s="6" t="str">
        <f>IF($Q58&lt;&gt;"OK","",MAX(IF($E58="",0,INDEX($K$9:$K$57,MATCH($E58,$B$9:$B$57,0))),IF($F58="",0,INDEX($K$9:$K$57,MATCH($F58,$B$9:$B$57,0)))))</f>
        <v/>
      </c>
      <c r="K58" s="6" t="str">
        <f t="shared" si="8"/>
        <v/>
      </c>
      <c r="L58" s="6" t="str">
        <f t="shared" si="9"/>
        <v/>
      </c>
      <c r="M58" s="6" t="str">
        <f>IF($Q58&lt;&gt;"OK","",IF(COUNTIF($E$59:$E$68,$B58)+COUNTIF($F$59:$F$68,$B58)=0,$H$3,MIN(IF(COUNTIF($E$59:$E$68,$B58)&gt;0,IFERROR(_xludf.MINIFS($R$59:$R$68,$E$59:$E$68,$B58),$H$3),$H$3),IF(COUNTIF($F$59:$F$68,$B58)&gt;0,IFERROR(_xludf.MINIFS($R$59:$R$68,$F$59:$F$68,$B58),$H$3),$H$3))))</f>
        <v/>
      </c>
      <c r="N58" s="6" t="str">
        <f t="shared" si="10"/>
        <v/>
      </c>
      <c r="O58" s="4" t="str">
        <f t="shared" si="11"/>
        <v/>
      </c>
      <c r="P58" s="3" t="str">
        <f t="shared" si="12"/>
        <v/>
      </c>
      <c r="Q58" s="7" t="str">
        <f>IF(AND($B58="",$C58="",$D58="",$G58="",$H58="",$E58="",$F58=""),"",IF($B58="","Falta código",IF($C58="","Falta actividad",IF($D58="","Falta responsable",IF($H58="","Falta estado",IF(COUNTIF($B$9:$B$68,$B58)&gt;1,"Código duplicado",IF(OR(NOT(ISNUMBER($G58)),$G58&lt;=0),"Duración inválida",IF(OR($E58=$B58,$F58=$B58),"Autodependencia",IF(AND($E58&lt;&gt;"",$F58&lt;&gt;"",$E58=$F58),"Predecesoras repetidas",IF(AND($E58&lt;&gt;"",COUNTIF($B$9:$B$57,$E58)&lt;&gt;1),"Predecesora 1 no válida",IF(AND($F58&lt;&gt;"",COUNTIF($B$9:$B$57,$F58)&lt;&gt;1),"Predecesora 2 no válida",IF(AND($E58&lt;&gt;"",IFERROR(INDEX($Q$9:$Q$57,MATCH($E58,$B$9:$B$57,0)),"")&lt;&gt;"OK"),"Predecesora 1 con error",IF(AND($F58&lt;&gt;"",IFERROR(INDEX($Q$9:$Q$57,MATCH($F58,$B$9:$B$57,0)),"")&lt;&gt;"OK"),"Predecesora 2 con error","OK")))))))))))))</f>
        <v/>
      </c>
      <c r="R58">
        <f t="shared" si="13"/>
        <v>27</v>
      </c>
    </row>
    <row r="59" spans="1:18" ht="22.35" customHeight="1">
      <c r="A59" s="2" t="str">
        <f t="shared" si="7"/>
        <v/>
      </c>
      <c r="B59" s="15"/>
      <c r="C59" s="15"/>
      <c r="D59" s="15"/>
      <c r="E59" s="15"/>
      <c r="F59" s="15"/>
      <c r="G59" s="16"/>
      <c r="H59" s="15"/>
      <c r="I59" s="15"/>
      <c r="J59" s="6" t="str">
        <f>IF($Q59&lt;&gt;"OK","",MAX(IF($E59="",0,INDEX($K$9:$K$58,MATCH($E59,$B$9:$B$58,0))),IF($F59="",0,INDEX($K$9:$K$58,MATCH($F59,$B$9:$B$58,0)))))</f>
        <v/>
      </c>
      <c r="K59" s="6" t="str">
        <f t="shared" si="8"/>
        <v/>
      </c>
      <c r="L59" s="6" t="str">
        <f t="shared" si="9"/>
        <v/>
      </c>
      <c r="M59" s="6" t="str">
        <f>IF($Q59&lt;&gt;"OK","",IF(COUNTIF($E$60:$E$68,$B59)+COUNTIF($F$60:$F$68,$B59)=0,$H$3,MIN(IF(COUNTIF($E$60:$E$68,$B59)&gt;0,IFERROR(_xludf.MINIFS($R$60:$R$68,$E$60:$E$68,$B59),$H$3),$H$3),IF(COUNTIF($F$60:$F$68,$B59)&gt;0,IFERROR(_xludf.MINIFS($R$60:$R$68,$F$60:$F$68,$B59),$H$3),$H$3))))</f>
        <v/>
      </c>
      <c r="N59" s="6" t="str">
        <f t="shared" si="10"/>
        <v/>
      </c>
      <c r="O59" s="4" t="str">
        <f t="shared" si="11"/>
        <v/>
      </c>
      <c r="P59" s="3" t="str">
        <f t="shared" si="12"/>
        <v/>
      </c>
      <c r="Q59" s="7" t="str">
        <f>IF(AND($B59="",$C59="",$D59="",$G59="",$H59="",$E59="",$F59=""),"",IF($B59="","Falta código",IF($C59="","Falta actividad",IF($D59="","Falta responsable",IF($H59="","Falta estado",IF(COUNTIF($B$9:$B$68,$B59)&gt;1,"Código duplicado",IF(OR(NOT(ISNUMBER($G59)),$G59&lt;=0),"Duración inválida",IF(OR($E59=$B59,$F59=$B59),"Autodependencia",IF(AND($E59&lt;&gt;"",$F59&lt;&gt;"",$E59=$F59),"Predecesoras repetidas",IF(AND($E59&lt;&gt;"",COUNTIF($B$9:$B$58,$E59)&lt;&gt;1),"Predecesora 1 no válida",IF(AND($F59&lt;&gt;"",COUNTIF($B$9:$B$58,$F59)&lt;&gt;1),"Predecesora 2 no válida",IF(AND($E59&lt;&gt;"",IFERROR(INDEX($Q$9:$Q$58,MATCH($E59,$B$9:$B$58,0)),"")&lt;&gt;"OK"),"Predecesora 1 con error",IF(AND($F59&lt;&gt;"",IFERROR(INDEX($Q$9:$Q$58,MATCH($F59,$B$9:$B$58,0)),"")&lt;&gt;"OK"),"Predecesora 2 con error","OK")))))))))))))</f>
        <v/>
      </c>
      <c r="R59">
        <f t="shared" si="13"/>
        <v>27</v>
      </c>
    </row>
    <row r="60" spans="1:18" ht="22.35" customHeight="1">
      <c r="A60" s="2" t="str">
        <f t="shared" si="7"/>
        <v/>
      </c>
      <c r="B60" s="15"/>
      <c r="C60" s="15"/>
      <c r="D60" s="15"/>
      <c r="E60" s="15"/>
      <c r="F60" s="15"/>
      <c r="G60" s="16"/>
      <c r="H60" s="15"/>
      <c r="I60" s="15"/>
      <c r="J60" s="6" t="str">
        <f>IF($Q60&lt;&gt;"OK","",MAX(IF($E60="",0,INDEX($K$9:$K$59,MATCH($E60,$B$9:$B$59,0))),IF($F60="",0,INDEX($K$9:$K$59,MATCH($F60,$B$9:$B$59,0)))))</f>
        <v/>
      </c>
      <c r="K60" s="6" t="str">
        <f t="shared" si="8"/>
        <v/>
      </c>
      <c r="L60" s="6" t="str">
        <f t="shared" si="9"/>
        <v/>
      </c>
      <c r="M60" s="6" t="str">
        <f>IF($Q60&lt;&gt;"OK","",IF(COUNTIF($E$61:$E$68,$B60)+COUNTIF($F$61:$F$68,$B60)=0,$H$3,MIN(IF(COUNTIF($E$61:$E$68,$B60)&gt;0,IFERROR(_xludf.MINIFS($R$61:$R$68,$E$61:$E$68,$B60),$H$3),$H$3),IF(COUNTIF($F$61:$F$68,$B60)&gt;0,IFERROR(_xludf.MINIFS($R$61:$R$68,$F$61:$F$68,$B60),$H$3),$H$3))))</f>
        <v/>
      </c>
      <c r="N60" s="6" t="str">
        <f t="shared" si="10"/>
        <v/>
      </c>
      <c r="O60" s="4" t="str">
        <f t="shared" si="11"/>
        <v/>
      </c>
      <c r="P60" s="3" t="str">
        <f t="shared" si="12"/>
        <v/>
      </c>
      <c r="Q60" s="7" t="str">
        <f>IF(AND($B60="",$C60="",$D60="",$G60="",$H60="",$E60="",$F60=""),"",IF($B60="","Falta código",IF($C60="","Falta actividad",IF($D60="","Falta responsable",IF($H60="","Falta estado",IF(COUNTIF($B$9:$B$68,$B60)&gt;1,"Código duplicado",IF(OR(NOT(ISNUMBER($G60)),$G60&lt;=0),"Duración inválida",IF(OR($E60=$B60,$F60=$B60),"Autodependencia",IF(AND($E60&lt;&gt;"",$F60&lt;&gt;"",$E60=$F60),"Predecesoras repetidas",IF(AND($E60&lt;&gt;"",COUNTIF($B$9:$B$59,$E60)&lt;&gt;1),"Predecesora 1 no válida",IF(AND($F60&lt;&gt;"",COUNTIF($B$9:$B$59,$F60)&lt;&gt;1),"Predecesora 2 no válida",IF(AND($E60&lt;&gt;"",IFERROR(INDEX($Q$9:$Q$59,MATCH($E60,$B$9:$B$59,0)),"")&lt;&gt;"OK"),"Predecesora 1 con error",IF(AND($F60&lt;&gt;"",IFERROR(INDEX($Q$9:$Q$59,MATCH($F60,$B$9:$B$59,0)),"")&lt;&gt;"OK"),"Predecesora 2 con error","OK")))))))))))))</f>
        <v/>
      </c>
      <c r="R60">
        <f t="shared" si="13"/>
        <v>27</v>
      </c>
    </row>
    <row r="61" spans="1:18" ht="22.35" customHeight="1">
      <c r="A61" s="2" t="str">
        <f t="shared" si="7"/>
        <v/>
      </c>
      <c r="B61" s="15"/>
      <c r="C61" s="15"/>
      <c r="D61" s="15"/>
      <c r="E61" s="15"/>
      <c r="F61" s="15"/>
      <c r="G61" s="16"/>
      <c r="H61" s="15"/>
      <c r="I61" s="15"/>
      <c r="J61" s="6" t="str">
        <f>IF($Q61&lt;&gt;"OK","",MAX(IF($E61="",0,INDEX($K$9:$K$60,MATCH($E61,$B$9:$B$60,0))),IF($F61="",0,INDEX($K$9:$K$60,MATCH($F61,$B$9:$B$60,0)))))</f>
        <v/>
      </c>
      <c r="K61" s="6" t="str">
        <f t="shared" si="8"/>
        <v/>
      </c>
      <c r="L61" s="6" t="str">
        <f t="shared" si="9"/>
        <v/>
      </c>
      <c r="M61" s="6" t="str">
        <f>IF($Q61&lt;&gt;"OK","",IF(COUNTIF($E$62:$E$68,$B61)+COUNTIF($F$62:$F$68,$B61)=0,$H$3,MIN(IF(COUNTIF($E$62:$E$68,$B61)&gt;0,IFERROR(_xludf.MINIFS($R$62:$R$68,$E$62:$E$68,$B61),$H$3),$H$3),IF(COUNTIF($F$62:$F$68,$B61)&gt;0,IFERROR(_xludf.MINIFS($R$62:$R$68,$F$62:$F$68,$B61),$H$3),$H$3))))</f>
        <v/>
      </c>
      <c r="N61" s="6" t="str">
        <f t="shared" si="10"/>
        <v/>
      </c>
      <c r="O61" s="4" t="str">
        <f t="shared" si="11"/>
        <v/>
      </c>
      <c r="P61" s="3" t="str">
        <f t="shared" si="12"/>
        <v/>
      </c>
      <c r="Q61" s="7" t="str">
        <f>IF(AND($B61="",$C61="",$D61="",$G61="",$H61="",$E61="",$F61=""),"",IF($B61="","Falta código",IF($C61="","Falta actividad",IF($D61="","Falta responsable",IF($H61="","Falta estado",IF(COUNTIF($B$9:$B$68,$B61)&gt;1,"Código duplicado",IF(OR(NOT(ISNUMBER($G61)),$G61&lt;=0),"Duración inválida",IF(OR($E61=$B61,$F61=$B61),"Autodependencia",IF(AND($E61&lt;&gt;"",$F61&lt;&gt;"",$E61=$F61),"Predecesoras repetidas",IF(AND($E61&lt;&gt;"",COUNTIF($B$9:$B$60,$E61)&lt;&gt;1),"Predecesora 1 no válida",IF(AND($F61&lt;&gt;"",COUNTIF($B$9:$B$60,$F61)&lt;&gt;1),"Predecesora 2 no válida",IF(AND($E61&lt;&gt;"",IFERROR(INDEX($Q$9:$Q$60,MATCH($E61,$B$9:$B$60,0)),"")&lt;&gt;"OK"),"Predecesora 1 con error",IF(AND($F61&lt;&gt;"",IFERROR(INDEX($Q$9:$Q$60,MATCH($F61,$B$9:$B$60,0)),"")&lt;&gt;"OK"),"Predecesora 2 con error","OK")))))))))))))</f>
        <v/>
      </c>
      <c r="R61">
        <f t="shared" si="13"/>
        <v>27</v>
      </c>
    </row>
    <row r="62" spans="1:18" ht="22.35" customHeight="1">
      <c r="A62" s="2" t="str">
        <f t="shared" si="7"/>
        <v/>
      </c>
      <c r="B62" s="15"/>
      <c r="C62" s="15"/>
      <c r="D62" s="15"/>
      <c r="E62" s="15"/>
      <c r="F62" s="15"/>
      <c r="G62" s="16"/>
      <c r="H62" s="15"/>
      <c r="I62" s="15"/>
      <c r="J62" s="6" t="str">
        <f>IF($Q62&lt;&gt;"OK","",MAX(IF($E62="",0,INDEX($K$9:$K$61,MATCH($E62,$B$9:$B$61,0))),IF($F62="",0,INDEX($K$9:$K$61,MATCH($F62,$B$9:$B$61,0)))))</f>
        <v/>
      </c>
      <c r="K62" s="6" t="str">
        <f t="shared" si="8"/>
        <v/>
      </c>
      <c r="L62" s="6" t="str">
        <f t="shared" si="9"/>
        <v/>
      </c>
      <c r="M62" s="6" t="str">
        <f>IF($Q62&lt;&gt;"OK","",IF(COUNTIF($E$63:$E$68,$B62)+COUNTIF($F$63:$F$68,$B62)=0,$H$3,MIN(IF(COUNTIF($E$63:$E$68,$B62)&gt;0,IFERROR(_xludf.MINIFS($R$63:$R$68,$E$63:$E$68,$B62),$H$3),$H$3),IF(COUNTIF($F$63:$F$68,$B62)&gt;0,IFERROR(_xludf.MINIFS($R$63:$R$68,$F$63:$F$68,$B62),$H$3),$H$3))))</f>
        <v/>
      </c>
      <c r="N62" s="6" t="str">
        <f t="shared" si="10"/>
        <v/>
      </c>
      <c r="O62" s="4" t="str">
        <f t="shared" si="11"/>
        <v/>
      </c>
      <c r="P62" s="3" t="str">
        <f t="shared" si="12"/>
        <v/>
      </c>
      <c r="Q62" s="7" t="str">
        <f>IF(AND($B62="",$C62="",$D62="",$G62="",$H62="",$E62="",$F62=""),"",IF($B62="","Falta código",IF($C62="","Falta actividad",IF($D62="","Falta responsable",IF($H62="","Falta estado",IF(COUNTIF($B$9:$B$68,$B62)&gt;1,"Código duplicado",IF(OR(NOT(ISNUMBER($G62)),$G62&lt;=0),"Duración inválida",IF(OR($E62=$B62,$F62=$B62),"Autodependencia",IF(AND($E62&lt;&gt;"",$F62&lt;&gt;"",$E62=$F62),"Predecesoras repetidas",IF(AND($E62&lt;&gt;"",COUNTIF($B$9:$B$61,$E62)&lt;&gt;1),"Predecesora 1 no válida",IF(AND($F62&lt;&gt;"",COUNTIF($B$9:$B$61,$F62)&lt;&gt;1),"Predecesora 2 no válida",IF(AND($E62&lt;&gt;"",IFERROR(INDEX($Q$9:$Q$61,MATCH($E62,$B$9:$B$61,0)),"")&lt;&gt;"OK"),"Predecesora 1 con error",IF(AND($F62&lt;&gt;"",IFERROR(INDEX($Q$9:$Q$61,MATCH($F62,$B$9:$B$61,0)),"")&lt;&gt;"OK"),"Predecesora 2 con error","OK")))))))))))))</f>
        <v/>
      </c>
      <c r="R62">
        <f t="shared" si="13"/>
        <v>27</v>
      </c>
    </row>
    <row r="63" spans="1:18" ht="22.35" customHeight="1">
      <c r="A63" s="2" t="str">
        <f t="shared" si="7"/>
        <v/>
      </c>
      <c r="B63" s="15"/>
      <c r="C63" s="15"/>
      <c r="D63" s="15"/>
      <c r="E63" s="15"/>
      <c r="F63" s="15"/>
      <c r="G63" s="16"/>
      <c r="H63" s="15"/>
      <c r="I63" s="15"/>
      <c r="J63" s="6" t="str">
        <f>IF($Q63&lt;&gt;"OK","",MAX(IF($E63="",0,INDEX($K$9:$K$62,MATCH($E63,$B$9:$B$62,0))),IF($F63="",0,INDEX($K$9:$K$62,MATCH($F63,$B$9:$B$62,0)))))</f>
        <v/>
      </c>
      <c r="K63" s="6" t="str">
        <f t="shared" si="8"/>
        <v/>
      </c>
      <c r="L63" s="6" t="str">
        <f t="shared" si="9"/>
        <v/>
      </c>
      <c r="M63" s="6" t="str">
        <f>IF($Q63&lt;&gt;"OK","",IF(COUNTIF($E$64:$E$68,$B63)+COUNTIF($F$64:$F$68,$B63)=0,$H$3,MIN(IF(COUNTIF($E$64:$E$68,$B63)&gt;0,IFERROR(_xludf.MINIFS($R$64:$R$68,$E$64:$E$68,$B63),$H$3),$H$3),IF(COUNTIF($F$64:$F$68,$B63)&gt;0,IFERROR(_xludf.MINIFS($R$64:$R$68,$F$64:$F$68,$B63),$H$3),$H$3))))</f>
        <v/>
      </c>
      <c r="N63" s="6" t="str">
        <f t="shared" si="10"/>
        <v/>
      </c>
      <c r="O63" s="4" t="str">
        <f t="shared" si="11"/>
        <v/>
      </c>
      <c r="P63" s="3" t="str">
        <f t="shared" si="12"/>
        <v/>
      </c>
      <c r="Q63" s="7" t="str">
        <f>IF(AND($B63="",$C63="",$D63="",$G63="",$H63="",$E63="",$F63=""),"",IF($B63="","Falta código",IF($C63="","Falta actividad",IF($D63="","Falta responsable",IF($H63="","Falta estado",IF(COUNTIF($B$9:$B$68,$B63)&gt;1,"Código duplicado",IF(OR(NOT(ISNUMBER($G63)),$G63&lt;=0),"Duración inválida",IF(OR($E63=$B63,$F63=$B63),"Autodependencia",IF(AND($E63&lt;&gt;"",$F63&lt;&gt;"",$E63=$F63),"Predecesoras repetidas",IF(AND($E63&lt;&gt;"",COUNTIF($B$9:$B$62,$E63)&lt;&gt;1),"Predecesora 1 no válida",IF(AND($F63&lt;&gt;"",COUNTIF($B$9:$B$62,$F63)&lt;&gt;1),"Predecesora 2 no válida",IF(AND($E63&lt;&gt;"",IFERROR(INDEX($Q$9:$Q$62,MATCH($E63,$B$9:$B$62,0)),"")&lt;&gt;"OK"),"Predecesora 1 con error",IF(AND($F63&lt;&gt;"",IFERROR(INDEX($Q$9:$Q$62,MATCH($F63,$B$9:$B$62,0)),"")&lt;&gt;"OK"),"Predecesora 2 con error","OK")))))))))))))</f>
        <v/>
      </c>
      <c r="R63">
        <f t="shared" si="13"/>
        <v>27</v>
      </c>
    </row>
    <row r="64" spans="1:18" ht="22.35" customHeight="1">
      <c r="A64" s="2" t="str">
        <f t="shared" si="7"/>
        <v/>
      </c>
      <c r="B64" s="15"/>
      <c r="C64" s="15"/>
      <c r="D64" s="15"/>
      <c r="E64" s="15"/>
      <c r="F64" s="15"/>
      <c r="G64" s="16"/>
      <c r="H64" s="15"/>
      <c r="I64" s="15"/>
      <c r="J64" s="6" t="str">
        <f>IF($Q64&lt;&gt;"OK","",MAX(IF($E64="",0,INDEX($K$9:$K$63,MATCH($E64,$B$9:$B$63,0))),IF($F64="",0,INDEX($K$9:$K$63,MATCH($F64,$B$9:$B$63,0)))))</f>
        <v/>
      </c>
      <c r="K64" s="6" t="str">
        <f t="shared" si="8"/>
        <v/>
      </c>
      <c r="L64" s="6" t="str">
        <f t="shared" si="9"/>
        <v/>
      </c>
      <c r="M64" s="6" t="str">
        <f>IF($Q64&lt;&gt;"OK","",IF(COUNTIF($E$65:$E$68,$B64)+COUNTIF($F$65:$F$68,$B64)=0,$H$3,MIN(IF(COUNTIF($E$65:$E$68,$B64)&gt;0,IFERROR(_xludf.MINIFS($R$65:$R$68,$E$65:$E$68,$B64),$H$3),$H$3),IF(COUNTIF($F$65:$F$68,$B64)&gt;0,IFERROR(_xludf.MINIFS($R$65:$R$68,$F$65:$F$68,$B64),$H$3),$H$3))))</f>
        <v/>
      </c>
      <c r="N64" s="6" t="str">
        <f t="shared" si="10"/>
        <v/>
      </c>
      <c r="O64" s="4" t="str">
        <f t="shared" si="11"/>
        <v/>
      </c>
      <c r="P64" s="3" t="str">
        <f t="shared" si="12"/>
        <v/>
      </c>
      <c r="Q64" s="7" t="str">
        <f>IF(AND($B64="",$C64="",$D64="",$G64="",$H64="",$E64="",$F64=""),"",IF($B64="","Falta código",IF($C64="","Falta actividad",IF($D64="","Falta responsable",IF($H64="","Falta estado",IF(COUNTIF($B$9:$B$68,$B64)&gt;1,"Código duplicado",IF(OR(NOT(ISNUMBER($G64)),$G64&lt;=0),"Duración inválida",IF(OR($E64=$B64,$F64=$B64),"Autodependencia",IF(AND($E64&lt;&gt;"",$F64&lt;&gt;"",$E64=$F64),"Predecesoras repetidas",IF(AND($E64&lt;&gt;"",COUNTIF($B$9:$B$63,$E64)&lt;&gt;1),"Predecesora 1 no válida",IF(AND($F64&lt;&gt;"",COUNTIF($B$9:$B$63,$F64)&lt;&gt;1),"Predecesora 2 no válida",IF(AND($E64&lt;&gt;"",IFERROR(INDEX($Q$9:$Q$63,MATCH($E64,$B$9:$B$63,0)),"")&lt;&gt;"OK"),"Predecesora 1 con error",IF(AND($F64&lt;&gt;"",IFERROR(INDEX($Q$9:$Q$63,MATCH($F64,$B$9:$B$63,0)),"")&lt;&gt;"OK"),"Predecesora 2 con error","OK")))))))))))))</f>
        <v/>
      </c>
      <c r="R64">
        <f t="shared" si="13"/>
        <v>27</v>
      </c>
    </row>
    <row r="65" spans="1:18" ht="22.35" customHeight="1">
      <c r="A65" s="2" t="str">
        <f t="shared" si="7"/>
        <v/>
      </c>
      <c r="B65" s="15"/>
      <c r="C65" s="15"/>
      <c r="D65" s="15"/>
      <c r="E65" s="15"/>
      <c r="F65" s="15"/>
      <c r="G65" s="16"/>
      <c r="H65" s="15"/>
      <c r="I65" s="15"/>
      <c r="J65" s="6" t="str">
        <f>IF($Q65&lt;&gt;"OK","",MAX(IF($E65="",0,INDEX($K$9:$K$64,MATCH($E65,$B$9:$B$64,0))),IF($F65="",0,INDEX($K$9:$K$64,MATCH($F65,$B$9:$B$64,0)))))</f>
        <v/>
      </c>
      <c r="K65" s="6" t="str">
        <f t="shared" si="8"/>
        <v/>
      </c>
      <c r="L65" s="6" t="str">
        <f t="shared" si="9"/>
        <v/>
      </c>
      <c r="M65" s="6" t="str">
        <f>IF($Q65&lt;&gt;"OK","",IF(COUNTIF($E$66:$E$68,$B65)+COUNTIF($F$66:$F$68,$B65)=0,$H$3,MIN(IF(COUNTIF($E$66:$E$68,$B65)&gt;0,IFERROR(_xludf.MINIFS($R$66:$R$68,$E$66:$E$68,$B65),$H$3),$H$3),IF(COUNTIF($F$66:$F$68,$B65)&gt;0,IFERROR(_xludf.MINIFS($R$66:$R$68,$F$66:$F$68,$B65),$H$3),$H$3))))</f>
        <v/>
      </c>
      <c r="N65" s="6" t="str">
        <f t="shared" si="10"/>
        <v/>
      </c>
      <c r="O65" s="4" t="str">
        <f t="shared" si="11"/>
        <v/>
      </c>
      <c r="P65" s="3" t="str">
        <f t="shared" si="12"/>
        <v/>
      </c>
      <c r="Q65" s="7" t="str">
        <f>IF(AND($B65="",$C65="",$D65="",$G65="",$H65="",$E65="",$F65=""),"",IF($B65="","Falta código",IF($C65="","Falta actividad",IF($D65="","Falta responsable",IF($H65="","Falta estado",IF(COUNTIF($B$9:$B$68,$B65)&gt;1,"Código duplicado",IF(OR(NOT(ISNUMBER($G65)),$G65&lt;=0),"Duración inválida",IF(OR($E65=$B65,$F65=$B65),"Autodependencia",IF(AND($E65&lt;&gt;"",$F65&lt;&gt;"",$E65=$F65),"Predecesoras repetidas",IF(AND($E65&lt;&gt;"",COUNTIF($B$9:$B$64,$E65)&lt;&gt;1),"Predecesora 1 no válida",IF(AND($F65&lt;&gt;"",COUNTIF($B$9:$B$64,$F65)&lt;&gt;1),"Predecesora 2 no válida",IF(AND($E65&lt;&gt;"",IFERROR(INDEX($Q$9:$Q$64,MATCH($E65,$B$9:$B$64,0)),"")&lt;&gt;"OK"),"Predecesora 1 con error",IF(AND($F65&lt;&gt;"",IFERROR(INDEX($Q$9:$Q$64,MATCH($F65,$B$9:$B$64,0)),"")&lt;&gt;"OK"),"Predecesora 2 con error","OK")))))))))))))</f>
        <v/>
      </c>
      <c r="R65">
        <f t="shared" si="13"/>
        <v>27</v>
      </c>
    </row>
    <row r="66" spans="1:18" ht="22.35" customHeight="1">
      <c r="A66" s="2" t="str">
        <f t="shared" si="7"/>
        <v/>
      </c>
      <c r="B66" s="15"/>
      <c r="C66" s="15"/>
      <c r="D66" s="15"/>
      <c r="E66" s="15"/>
      <c r="F66" s="15"/>
      <c r="G66" s="16"/>
      <c r="H66" s="15"/>
      <c r="I66" s="15"/>
      <c r="J66" s="6" t="str">
        <f>IF($Q66&lt;&gt;"OK","",MAX(IF($E66="",0,INDEX($K$9:$K$65,MATCH($E66,$B$9:$B$65,0))),IF($F66="",0,INDEX($K$9:$K$65,MATCH($F66,$B$9:$B$65,0)))))</f>
        <v/>
      </c>
      <c r="K66" s="6" t="str">
        <f t="shared" si="8"/>
        <v/>
      </c>
      <c r="L66" s="6" t="str">
        <f t="shared" si="9"/>
        <v/>
      </c>
      <c r="M66" s="6" t="str">
        <f>IF($Q66&lt;&gt;"OK","",IF(COUNTIF($E$67:$E$68,$B66)+COUNTIF($F$67:$F$68,$B66)=0,$H$3,MIN(IF(COUNTIF($E$67:$E$68,$B66)&gt;0,IFERROR(_xludf.MINIFS($R$67:$R$68,$E$67:$E$68,$B66),$H$3),$H$3),IF(COUNTIF($F$67:$F$68,$B66)&gt;0,IFERROR(_xludf.MINIFS($R$67:$R$68,$F$67:$F$68,$B66),$H$3),$H$3))))</f>
        <v/>
      </c>
      <c r="N66" s="6" t="str">
        <f t="shared" si="10"/>
        <v/>
      </c>
      <c r="O66" s="4" t="str">
        <f t="shared" si="11"/>
        <v/>
      </c>
      <c r="P66" s="3" t="str">
        <f t="shared" si="12"/>
        <v/>
      </c>
      <c r="Q66" s="7" t="str">
        <f>IF(AND($B66="",$C66="",$D66="",$G66="",$H66="",$E66="",$F66=""),"",IF($B66="","Falta código",IF($C66="","Falta actividad",IF($D66="","Falta responsable",IF($H66="","Falta estado",IF(COUNTIF($B$9:$B$68,$B66)&gt;1,"Código duplicado",IF(OR(NOT(ISNUMBER($G66)),$G66&lt;=0),"Duración inválida",IF(OR($E66=$B66,$F66=$B66),"Autodependencia",IF(AND($E66&lt;&gt;"",$F66&lt;&gt;"",$E66=$F66),"Predecesoras repetidas",IF(AND($E66&lt;&gt;"",COUNTIF($B$9:$B$65,$E66)&lt;&gt;1),"Predecesora 1 no válida",IF(AND($F66&lt;&gt;"",COUNTIF($B$9:$B$65,$F66)&lt;&gt;1),"Predecesora 2 no válida",IF(AND($E66&lt;&gt;"",IFERROR(INDEX($Q$9:$Q$65,MATCH($E66,$B$9:$B$65,0)),"")&lt;&gt;"OK"),"Predecesora 1 con error",IF(AND($F66&lt;&gt;"",IFERROR(INDEX($Q$9:$Q$65,MATCH($F66,$B$9:$B$65,0)),"")&lt;&gt;"OK"),"Predecesora 2 con error","OK")))))))))))))</f>
        <v/>
      </c>
      <c r="R66">
        <f t="shared" si="13"/>
        <v>27</v>
      </c>
    </row>
    <row r="67" spans="1:18" ht="22.35" customHeight="1">
      <c r="A67" s="2" t="str">
        <f t="shared" si="7"/>
        <v/>
      </c>
      <c r="B67" s="15"/>
      <c r="C67" s="15"/>
      <c r="D67" s="15"/>
      <c r="E67" s="15"/>
      <c r="F67" s="15"/>
      <c r="G67" s="16"/>
      <c r="H67" s="15"/>
      <c r="I67" s="15"/>
      <c r="J67" s="6" t="str">
        <f>IF($Q67&lt;&gt;"OK","",MAX(IF($E67="",0,INDEX($K$9:$K$66,MATCH($E67,$B$9:$B$66,0))),IF($F67="",0,INDEX($K$9:$K$66,MATCH($F67,$B$9:$B$66,0)))))</f>
        <v/>
      </c>
      <c r="K67" s="6" t="str">
        <f t="shared" si="8"/>
        <v/>
      </c>
      <c r="L67" s="6" t="str">
        <f t="shared" si="9"/>
        <v/>
      </c>
      <c r="M67" s="6" t="str">
        <f>IF($Q67&lt;&gt;"OK","",IF(COUNTIF($E$68:$E$68,$B67)+COUNTIF($F$68:$F$68,$B67)=0,$H$3,MIN(IF(COUNTIF($E$68:$E$68,$B67)&gt;0,IFERROR(_xludf.MINIFS($R$68:$R$68,$E$68:$E$68,$B67),$H$3),$H$3),IF(COUNTIF($F$68:$F$68,$B67)&gt;0,IFERROR(_xludf.MINIFS($R$68:$R$68,$F$68:$F$68,$B67),$H$3),$H$3))))</f>
        <v/>
      </c>
      <c r="N67" s="6" t="str">
        <f t="shared" si="10"/>
        <v/>
      </c>
      <c r="O67" s="4" t="str">
        <f t="shared" si="11"/>
        <v/>
      </c>
      <c r="P67" s="3" t="str">
        <f t="shared" si="12"/>
        <v/>
      </c>
      <c r="Q67" s="7" t="str">
        <f>IF(AND($B67="",$C67="",$D67="",$G67="",$H67="",$E67="",$F67=""),"",IF($B67="","Falta código",IF($C67="","Falta actividad",IF($D67="","Falta responsable",IF($H67="","Falta estado",IF(COUNTIF($B$9:$B$68,$B67)&gt;1,"Código duplicado",IF(OR(NOT(ISNUMBER($G67)),$G67&lt;=0),"Duración inválida",IF(OR($E67=$B67,$F67=$B67),"Autodependencia",IF(AND($E67&lt;&gt;"",$F67&lt;&gt;"",$E67=$F67),"Predecesoras repetidas",IF(AND($E67&lt;&gt;"",COUNTIF($B$9:$B$66,$E67)&lt;&gt;1),"Predecesora 1 no válida",IF(AND($F67&lt;&gt;"",COUNTIF($B$9:$B$66,$F67)&lt;&gt;1),"Predecesora 2 no válida",IF(AND($E67&lt;&gt;"",IFERROR(INDEX($Q$9:$Q$66,MATCH($E67,$B$9:$B$66,0)),"")&lt;&gt;"OK"),"Predecesora 1 con error",IF(AND($F67&lt;&gt;"",IFERROR(INDEX($Q$9:$Q$66,MATCH($F67,$B$9:$B$66,0)),"")&lt;&gt;"OK"),"Predecesora 2 con error","OK")))))))))))))</f>
        <v/>
      </c>
      <c r="R67">
        <f t="shared" si="13"/>
        <v>27</v>
      </c>
    </row>
    <row r="68" spans="1:18" ht="22.35" customHeight="1">
      <c r="A68" s="2" t="str">
        <f t="shared" si="7"/>
        <v/>
      </c>
      <c r="B68" s="15"/>
      <c r="C68" s="15"/>
      <c r="D68" s="15"/>
      <c r="E68" s="15"/>
      <c r="F68" s="15"/>
      <c r="G68" s="16"/>
      <c r="H68" s="15"/>
      <c r="I68" s="15"/>
      <c r="J68" s="6" t="str">
        <f>IF($Q68&lt;&gt;"OK","",MAX(IF($E68="",0,INDEX($K$9:$K$67,MATCH($E68,$B$9:$B$67,0))),IF($F68="",0,INDEX($K$9:$K$67,MATCH($F68,$B$9:$B$67,0)))))</f>
        <v/>
      </c>
      <c r="K68" s="6" t="str">
        <f t="shared" si="8"/>
        <v/>
      </c>
      <c r="L68" s="6" t="str">
        <f t="shared" si="9"/>
        <v/>
      </c>
      <c r="M68" s="6" t="str">
        <f>IF($Q68&lt;&gt;"OK","",$H$3)</f>
        <v/>
      </c>
      <c r="N68" s="6" t="str">
        <f t="shared" si="10"/>
        <v/>
      </c>
      <c r="O68" s="4" t="str">
        <f t="shared" si="11"/>
        <v/>
      </c>
      <c r="P68" s="3" t="str">
        <f t="shared" si="12"/>
        <v/>
      </c>
      <c r="Q68" s="7" t="str">
        <f>IF(AND($B68="",$C68="",$D68="",$G68="",$H68="",$E68="",$F68=""),"",IF($B68="","Falta código",IF($C68="","Falta actividad",IF($D68="","Falta responsable",IF($H68="","Falta estado",IF(COUNTIF($B$9:$B$68,$B68)&gt;1,"Código duplicado",IF(OR(NOT(ISNUMBER($G68)),$G68&lt;=0),"Duración inválida",IF(OR($E68=$B68,$F68=$B68),"Autodependencia",IF(AND($E68&lt;&gt;"",$F68&lt;&gt;"",$E68=$F68),"Predecesoras repetidas",IF(AND($E68&lt;&gt;"",COUNTIF($B$9:$B$67,$E68)&lt;&gt;1),"Predecesora 1 no válida",IF(AND($F68&lt;&gt;"",COUNTIF($B$9:$B$67,$F68)&lt;&gt;1),"Predecesora 2 no válida",IF(AND($E68&lt;&gt;"",IFERROR(INDEX($Q$9:$Q$67,MATCH($E68,$B$9:$B$67,0)),"")&lt;&gt;"OK"),"Predecesora 1 con error",IF(AND($F68&lt;&gt;"",IFERROR(INDEX($Q$9:$Q$67,MATCH($F68,$B$9:$B$67,0)),"")&lt;&gt;"OK"),"Predecesora 2 con error","OK")))))))))))))</f>
        <v/>
      </c>
      <c r="R68">
        <f t="shared" si="13"/>
        <v>27</v>
      </c>
    </row>
    <row r="70" spans="1:18" ht="19.2" customHeight="1">
      <c r="A70" s="18" t="s">
        <v>131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</sheetData>
  <sheetProtection algorithmName="SHA-512" hashValue="SxzeZZ9rHT1DUyrytSHRLh/9PqWjVofzBAx4v6//LKthhUx5v2mfD9Hd2BcNEboXa/1pcjEkXSDQErxvelsGJQ==" saltValue="1k6gBxDzLGHtoQ5KMRPeMA==" spinCount="100000" sheet="1" objects="1" scenarios="1" formatCells="0" formatColumns="0" formatRows="0" insertColumns="0" sort="0" autoFilter="0" pivotTables="0"/>
  <mergeCells count="13">
    <mergeCell ref="A1:Q1"/>
    <mergeCell ref="A2:Q2"/>
    <mergeCell ref="A3:C3"/>
    <mergeCell ref="E3:G3"/>
    <mergeCell ref="I3:K3"/>
    <mergeCell ref="M3:O3"/>
    <mergeCell ref="A70:Q70"/>
    <mergeCell ref="A7:Q7"/>
    <mergeCell ref="A4:C4"/>
    <mergeCell ref="E4:G4"/>
    <mergeCell ref="I4:K4"/>
    <mergeCell ref="L4:Q4"/>
    <mergeCell ref="A6:Q6"/>
  </mergeCells>
  <conditionalFormatting sqref="H9:H68">
    <cfRule type="expression" dxfId="7" priority="12">
      <formula>$H9="Bloqueada"</formula>
    </cfRule>
  </conditionalFormatting>
  <conditionalFormatting sqref="L4:Q4">
    <cfRule type="expression" dxfId="6" priority="14">
      <formula>$L$4="PLAN VÁLIDO"</formula>
    </cfRule>
    <cfRule type="expression" dxfId="5" priority="15">
      <formula>$L$4="REVISAR VALIDACIONES"</formula>
    </cfRule>
  </conditionalFormatting>
  <conditionalFormatting sqref="N9:N68">
    <cfRule type="expression" dxfId="4" priority="13">
      <formula>AND(ISNUMBER($N9),$N9&gt;0,$N9&lt;=2)</formula>
    </cfRule>
  </conditionalFormatting>
  <conditionalFormatting sqref="P9:P68">
    <cfRule type="expression" dxfId="3" priority="8">
      <formula>$P9="Sí"</formula>
    </cfRule>
    <cfRule type="expression" dxfId="2" priority="9">
      <formula>$P9="No"</formula>
    </cfRule>
  </conditionalFormatting>
  <conditionalFormatting sqref="Q9:Q68">
    <cfRule type="expression" dxfId="1" priority="10">
      <formula>AND($Q9&lt;&gt;"",$Q9&lt;&gt;"OK")</formula>
    </cfRule>
    <cfRule type="expression" dxfId="0" priority="11">
      <formula>$Q9="OK"</formula>
    </cfRule>
  </conditionalFormatting>
  <dataValidations count="4">
    <dataValidation type="date" showErrorMessage="1" errorTitle="Fecha inválida" error="Ingresa una fecha válida entre 2020 y 2100." sqref="D3" xr:uid="{00000000-0002-0000-0200-000000000000}">
      <formula1>DATE(2020,1,1)</formula1>
      <formula2>DATE(2100,12,31)</formula2>
    </dataValidation>
    <dataValidation type="whole" allowBlank="1" showErrorMessage="1" errorTitle="Duración inválida" error="Ingresa un número entero entre 1 y 3650 días." sqref="G9:G68" xr:uid="{00000000-0002-0000-0200-000001000000}">
      <formula1>1</formula1>
      <formula2>3650</formula2>
    </dataValidation>
    <dataValidation type="list" allowBlank="1" showErrorMessage="1" errorTitle="Estado inválido" error="Selecciona Pendiente, En curso, Bloqueada o Completada." sqref="H9:H68" xr:uid="{00000000-0002-0000-0200-000002000000}">
      <formula1>"Pendiente,En curso,Bloqueada,Completada"</formula1>
    </dataValidation>
    <dataValidation type="list" errorStyle="warning" allowBlank="1" showErrorMessage="1" errorTitle="Revisa la predecesora" error="Selecciona una actividad ya registrada en una fila anterior." sqref="E9:F68" xr:uid="{00000000-0002-0000-0200-000003000000}">
      <formula1>$B$9:$B$68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Plan del Proyecto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2026-08-19T22:42:40Z</dcterms:modified>
</cp:coreProperties>
</file>