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EA8959A-5001-40D8-9BA8-16408C6E6B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Plantilla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3" l="1"/>
  <c r="Q116" i="3" l="1"/>
  <c r="P116" i="3"/>
  <c r="N116" i="3"/>
  <c r="M116" i="3"/>
  <c r="O116" i="3" s="1"/>
  <c r="L116" i="3"/>
  <c r="Q115" i="3"/>
  <c r="P115" i="3"/>
  <c r="N115" i="3"/>
  <c r="L115" i="3"/>
  <c r="M115" i="3" s="1"/>
  <c r="Q114" i="3"/>
  <c r="P114" i="3"/>
  <c r="N114" i="3"/>
  <c r="L114" i="3"/>
  <c r="M114" i="3" s="1"/>
  <c r="Q113" i="3"/>
  <c r="P113" i="3"/>
  <c r="O113" i="3"/>
  <c r="N113" i="3"/>
  <c r="M113" i="3"/>
  <c r="T113" i="3" s="1"/>
  <c r="L113" i="3"/>
  <c r="T112" i="3"/>
  <c r="Q112" i="3"/>
  <c r="P112" i="3"/>
  <c r="N112" i="3"/>
  <c r="M112" i="3"/>
  <c r="O112" i="3" s="1"/>
  <c r="L112" i="3"/>
  <c r="Q111" i="3"/>
  <c r="P111" i="3"/>
  <c r="N111" i="3"/>
  <c r="L111" i="3"/>
  <c r="M111" i="3" s="1"/>
  <c r="Q110" i="3"/>
  <c r="P110" i="3"/>
  <c r="N110" i="3"/>
  <c r="L110" i="3"/>
  <c r="M110" i="3" s="1"/>
  <c r="T109" i="3"/>
  <c r="Q109" i="3"/>
  <c r="P109" i="3"/>
  <c r="O109" i="3"/>
  <c r="N109" i="3"/>
  <c r="M109" i="3"/>
  <c r="L109" i="3"/>
  <c r="Q108" i="3"/>
  <c r="P108" i="3"/>
  <c r="N108" i="3"/>
  <c r="M108" i="3"/>
  <c r="T108" i="3" s="1"/>
  <c r="L108" i="3"/>
  <c r="T107" i="3"/>
  <c r="Q107" i="3"/>
  <c r="P107" i="3"/>
  <c r="N107" i="3"/>
  <c r="M107" i="3"/>
  <c r="O107" i="3" s="1"/>
  <c r="L107" i="3"/>
  <c r="Q106" i="3"/>
  <c r="P106" i="3"/>
  <c r="N106" i="3"/>
  <c r="L106" i="3"/>
  <c r="M106" i="3" s="1"/>
  <c r="T105" i="3"/>
  <c r="Q105" i="3"/>
  <c r="P105" i="3"/>
  <c r="O105" i="3"/>
  <c r="N105" i="3"/>
  <c r="M105" i="3"/>
  <c r="L105" i="3"/>
  <c r="Q104" i="3"/>
  <c r="P104" i="3"/>
  <c r="N104" i="3"/>
  <c r="M104" i="3"/>
  <c r="O104" i="3" s="1"/>
  <c r="L104" i="3"/>
  <c r="Q103" i="3"/>
  <c r="P103" i="3"/>
  <c r="N103" i="3"/>
  <c r="L103" i="3"/>
  <c r="M103" i="3" s="1"/>
  <c r="Q102" i="3"/>
  <c r="P102" i="3"/>
  <c r="N102" i="3"/>
  <c r="L102" i="3"/>
  <c r="M102" i="3" s="1"/>
  <c r="Q101" i="3"/>
  <c r="P101" i="3"/>
  <c r="O101" i="3"/>
  <c r="N101" i="3"/>
  <c r="M101" i="3"/>
  <c r="T101" i="3" s="1"/>
  <c r="L101" i="3"/>
  <c r="T100" i="3"/>
  <c r="Q100" i="3"/>
  <c r="P100" i="3"/>
  <c r="N100" i="3"/>
  <c r="M100" i="3"/>
  <c r="O100" i="3" s="1"/>
  <c r="L100" i="3"/>
  <c r="Q99" i="3"/>
  <c r="P99" i="3"/>
  <c r="N99" i="3"/>
  <c r="L99" i="3"/>
  <c r="M99" i="3" s="1"/>
  <c r="Q98" i="3"/>
  <c r="P98" i="3"/>
  <c r="N98" i="3"/>
  <c r="L98" i="3"/>
  <c r="M98" i="3" s="1"/>
  <c r="T97" i="3"/>
  <c r="Q97" i="3"/>
  <c r="P97" i="3"/>
  <c r="O97" i="3"/>
  <c r="N97" i="3"/>
  <c r="M97" i="3"/>
  <c r="L97" i="3"/>
  <c r="Q96" i="3"/>
  <c r="P96" i="3"/>
  <c r="N96" i="3"/>
  <c r="M96" i="3"/>
  <c r="T96" i="3" s="1"/>
  <c r="L96" i="3"/>
  <c r="T95" i="3"/>
  <c r="Q95" i="3"/>
  <c r="P95" i="3"/>
  <c r="N95" i="3"/>
  <c r="M95" i="3"/>
  <c r="O95" i="3" s="1"/>
  <c r="L95" i="3"/>
  <c r="Q94" i="3"/>
  <c r="P94" i="3"/>
  <c r="N94" i="3"/>
  <c r="L94" i="3"/>
  <c r="M94" i="3" s="1"/>
  <c r="Q93" i="3"/>
  <c r="P93" i="3"/>
  <c r="N93" i="3"/>
  <c r="L93" i="3"/>
  <c r="M93" i="3" s="1"/>
  <c r="Q92" i="3"/>
  <c r="P92" i="3"/>
  <c r="N92" i="3"/>
  <c r="M92" i="3"/>
  <c r="O92" i="3" s="1"/>
  <c r="L92" i="3"/>
  <c r="Q91" i="3"/>
  <c r="P91" i="3"/>
  <c r="N91" i="3"/>
  <c r="L91" i="3"/>
  <c r="M91" i="3" s="1"/>
  <c r="Q90" i="3"/>
  <c r="P90" i="3"/>
  <c r="N90" i="3"/>
  <c r="L90" i="3"/>
  <c r="M90" i="3" s="1"/>
  <c r="Q89" i="3"/>
  <c r="P89" i="3"/>
  <c r="O89" i="3"/>
  <c r="N89" i="3"/>
  <c r="M89" i="3"/>
  <c r="T89" i="3" s="1"/>
  <c r="L89" i="3"/>
  <c r="Q88" i="3"/>
  <c r="P88" i="3"/>
  <c r="N88" i="3"/>
  <c r="L88" i="3"/>
  <c r="M88" i="3" s="1"/>
  <c r="Q87" i="3"/>
  <c r="P87" i="3"/>
  <c r="N87" i="3"/>
  <c r="L87" i="3"/>
  <c r="M87" i="3" s="1"/>
  <c r="Q86" i="3"/>
  <c r="P86" i="3"/>
  <c r="N86" i="3"/>
  <c r="L86" i="3"/>
  <c r="M86" i="3" s="1"/>
  <c r="T85" i="3"/>
  <c r="Q85" i="3"/>
  <c r="P85" i="3"/>
  <c r="O85" i="3"/>
  <c r="N85" i="3"/>
  <c r="M85" i="3"/>
  <c r="L85" i="3"/>
  <c r="Q84" i="3"/>
  <c r="P84" i="3"/>
  <c r="N84" i="3"/>
  <c r="M84" i="3"/>
  <c r="T84" i="3" s="1"/>
  <c r="L84" i="3"/>
  <c r="T83" i="3"/>
  <c r="Q83" i="3"/>
  <c r="P83" i="3"/>
  <c r="N83" i="3"/>
  <c r="M83" i="3"/>
  <c r="O83" i="3" s="1"/>
  <c r="L83" i="3"/>
  <c r="Q82" i="3"/>
  <c r="P82" i="3"/>
  <c r="N82" i="3"/>
  <c r="L82" i="3"/>
  <c r="M82" i="3" s="1"/>
  <c r="Q81" i="3"/>
  <c r="P81" i="3"/>
  <c r="N81" i="3"/>
  <c r="L81" i="3"/>
  <c r="M81" i="3" s="1"/>
  <c r="Q80" i="3"/>
  <c r="P80" i="3"/>
  <c r="N80" i="3"/>
  <c r="M80" i="3"/>
  <c r="O80" i="3" s="1"/>
  <c r="L80" i="3"/>
  <c r="Q79" i="3"/>
  <c r="P79" i="3"/>
  <c r="N79" i="3"/>
  <c r="L79" i="3"/>
  <c r="M79" i="3" s="1"/>
  <c r="Q78" i="3"/>
  <c r="P78" i="3"/>
  <c r="N78" i="3"/>
  <c r="L78" i="3"/>
  <c r="M78" i="3" s="1"/>
  <c r="Q77" i="3"/>
  <c r="P77" i="3"/>
  <c r="O77" i="3"/>
  <c r="N77" i="3"/>
  <c r="M77" i="3"/>
  <c r="T77" i="3" s="1"/>
  <c r="L77" i="3"/>
  <c r="Q76" i="3"/>
  <c r="P76" i="3"/>
  <c r="N76" i="3"/>
  <c r="L76" i="3"/>
  <c r="M76" i="3" s="1"/>
  <c r="Q75" i="3"/>
  <c r="P75" i="3"/>
  <c r="N75" i="3"/>
  <c r="L75" i="3"/>
  <c r="M75" i="3" s="1"/>
  <c r="Q74" i="3"/>
  <c r="P74" i="3"/>
  <c r="N74" i="3"/>
  <c r="L74" i="3"/>
  <c r="M74" i="3" s="1"/>
  <c r="T73" i="3"/>
  <c r="Q73" i="3"/>
  <c r="P73" i="3"/>
  <c r="O73" i="3"/>
  <c r="N73" i="3"/>
  <c r="M73" i="3"/>
  <c r="L73" i="3"/>
  <c r="Q72" i="3"/>
  <c r="P72" i="3"/>
  <c r="N72" i="3"/>
  <c r="M72" i="3"/>
  <c r="T72" i="3" s="1"/>
  <c r="L72" i="3"/>
  <c r="T71" i="3"/>
  <c r="Q71" i="3"/>
  <c r="P71" i="3"/>
  <c r="N71" i="3"/>
  <c r="M71" i="3"/>
  <c r="O71" i="3" s="1"/>
  <c r="L71" i="3"/>
  <c r="Q70" i="3"/>
  <c r="P70" i="3"/>
  <c r="N70" i="3"/>
  <c r="L70" i="3"/>
  <c r="M70" i="3" s="1"/>
  <c r="T69" i="3"/>
  <c r="Q69" i="3"/>
  <c r="P69" i="3"/>
  <c r="O69" i="3"/>
  <c r="N69" i="3"/>
  <c r="M69" i="3"/>
  <c r="L69" i="3"/>
  <c r="Q68" i="3"/>
  <c r="P68" i="3"/>
  <c r="N68" i="3"/>
  <c r="M68" i="3"/>
  <c r="O68" i="3" s="1"/>
  <c r="L68" i="3"/>
  <c r="Q67" i="3"/>
  <c r="P67" i="3"/>
  <c r="N67" i="3"/>
  <c r="L67" i="3"/>
  <c r="M67" i="3" s="1"/>
  <c r="Q66" i="3"/>
  <c r="P66" i="3"/>
  <c r="N66" i="3"/>
  <c r="L66" i="3"/>
  <c r="M66" i="3" s="1"/>
  <c r="Q65" i="3"/>
  <c r="P65" i="3"/>
  <c r="O65" i="3"/>
  <c r="N65" i="3"/>
  <c r="M65" i="3"/>
  <c r="T65" i="3" s="1"/>
  <c r="L65" i="3"/>
  <c r="T64" i="3"/>
  <c r="Q64" i="3"/>
  <c r="P64" i="3"/>
  <c r="N64" i="3"/>
  <c r="M64" i="3"/>
  <c r="O64" i="3" s="1"/>
  <c r="L64" i="3"/>
  <c r="Q63" i="3"/>
  <c r="P63" i="3"/>
  <c r="N63" i="3"/>
  <c r="L63" i="3"/>
  <c r="M63" i="3" s="1"/>
  <c r="Q62" i="3"/>
  <c r="P62" i="3"/>
  <c r="N62" i="3"/>
  <c r="L62" i="3"/>
  <c r="M62" i="3" s="1"/>
  <c r="T61" i="3"/>
  <c r="Q61" i="3"/>
  <c r="P61" i="3"/>
  <c r="O61" i="3"/>
  <c r="N61" i="3"/>
  <c r="M61" i="3"/>
  <c r="L61" i="3"/>
  <c r="Q60" i="3"/>
  <c r="P60" i="3"/>
  <c r="N60" i="3"/>
  <c r="M60" i="3"/>
  <c r="T60" i="3" s="1"/>
  <c r="L60" i="3"/>
  <c r="T59" i="3"/>
  <c r="Q59" i="3"/>
  <c r="P59" i="3"/>
  <c r="N59" i="3"/>
  <c r="M59" i="3"/>
  <c r="O59" i="3" s="1"/>
  <c r="L59" i="3"/>
  <c r="Q58" i="3"/>
  <c r="P58" i="3"/>
  <c r="N58" i="3"/>
  <c r="L58" i="3"/>
  <c r="M58" i="3" s="1"/>
  <c r="Q57" i="3"/>
  <c r="P57" i="3"/>
  <c r="N57" i="3"/>
  <c r="L57" i="3"/>
  <c r="M57" i="3" s="1"/>
  <c r="Q56" i="3"/>
  <c r="P56" i="3"/>
  <c r="N56" i="3"/>
  <c r="M56" i="3"/>
  <c r="O56" i="3" s="1"/>
  <c r="L56" i="3"/>
  <c r="Q55" i="3"/>
  <c r="P55" i="3"/>
  <c r="N55" i="3"/>
  <c r="L55" i="3"/>
  <c r="M55" i="3" s="1"/>
  <c r="Q54" i="3"/>
  <c r="P54" i="3"/>
  <c r="N54" i="3"/>
  <c r="L54" i="3"/>
  <c r="M54" i="3" s="1"/>
  <c r="Q53" i="3"/>
  <c r="P53" i="3"/>
  <c r="O53" i="3"/>
  <c r="N53" i="3"/>
  <c r="M53" i="3"/>
  <c r="T53" i="3" s="1"/>
  <c r="L53" i="3"/>
  <c r="Q52" i="3"/>
  <c r="P52" i="3"/>
  <c r="N52" i="3"/>
  <c r="L52" i="3"/>
  <c r="M52" i="3" s="1"/>
  <c r="Q51" i="3"/>
  <c r="P51" i="3"/>
  <c r="N51" i="3"/>
  <c r="L51" i="3"/>
  <c r="M51" i="3" s="1"/>
  <c r="Q50" i="3"/>
  <c r="P50" i="3"/>
  <c r="N50" i="3"/>
  <c r="L50" i="3"/>
  <c r="M50" i="3" s="1"/>
  <c r="T49" i="3"/>
  <c r="Q49" i="3"/>
  <c r="P49" i="3"/>
  <c r="O49" i="3"/>
  <c r="N49" i="3"/>
  <c r="M49" i="3"/>
  <c r="L49" i="3"/>
  <c r="Q48" i="3"/>
  <c r="P48" i="3"/>
  <c r="N48" i="3"/>
  <c r="M48" i="3"/>
  <c r="T48" i="3" s="1"/>
  <c r="L48" i="3"/>
  <c r="T47" i="3"/>
  <c r="Q47" i="3"/>
  <c r="P47" i="3"/>
  <c r="N47" i="3"/>
  <c r="M47" i="3"/>
  <c r="O47" i="3" s="1"/>
  <c r="L47" i="3"/>
  <c r="Q46" i="3"/>
  <c r="P46" i="3"/>
  <c r="N46" i="3"/>
  <c r="L46" i="3"/>
  <c r="M46" i="3" s="1"/>
  <c r="Q45" i="3"/>
  <c r="P45" i="3"/>
  <c r="N45" i="3"/>
  <c r="L45" i="3"/>
  <c r="M45" i="3" s="1"/>
  <c r="Q44" i="3"/>
  <c r="P44" i="3"/>
  <c r="N44" i="3"/>
  <c r="M44" i="3"/>
  <c r="O44" i="3" s="1"/>
  <c r="L44" i="3"/>
  <c r="Q43" i="3"/>
  <c r="P43" i="3"/>
  <c r="N43" i="3"/>
  <c r="L43" i="3"/>
  <c r="M43" i="3" s="1"/>
  <c r="Q42" i="3"/>
  <c r="P42" i="3"/>
  <c r="N42" i="3"/>
  <c r="L42" i="3"/>
  <c r="M42" i="3" s="1"/>
  <c r="Q41" i="3"/>
  <c r="P41" i="3"/>
  <c r="O41" i="3"/>
  <c r="N41" i="3"/>
  <c r="M41" i="3"/>
  <c r="T41" i="3" s="1"/>
  <c r="L41" i="3"/>
  <c r="T40" i="3"/>
  <c r="Q40" i="3"/>
  <c r="P40" i="3"/>
  <c r="N40" i="3"/>
  <c r="M40" i="3"/>
  <c r="O40" i="3" s="1"/>
  <c r="L40" i="3"/>
  <c r="Q39" i="3"/>
  <c r="P39" i="3"/>
  <c r="N39" i="3"/>
  <c r="L39" i="3"/>
  <c r="M39" i="3" s="1"/>
  <c r="Q38" i="3"/>
  <c r="P38" i="3"/>
  <c r="N38" i="3"/>
  <c r="L38" i="3"/>
  <c r="M38" i="3" s="1"/>
  <c r="T37" i="3"/>
  <c r="Q37" i="3"/>
  <c r="P37" i="3"/>
  <c r="O37" i="3"/>
  <c r="N37" i="3"/>
  <c r="M37" i="3"/>
  <c r="L37" i="3"/>
  <c r="Q36" i="3"/>
  <c r="P36" i="3"/>
  <c r="N36" i="3"/>
  <c r="M36" i="3"/>
  <c r="T36" i="3" s="1"/>
  <c r="L36" i="3"/>
  <c r="T35" i="3"/>
  <c r="Q35" i="3"/>
  <c r="P35" i="3"/>
  <c r="N35" i="3"/>
  <c r="M35" i="3"/>
  <c r="O35" i="3" s="1"/>
  <c r="L35" i="3"/>
  <c r="Q34" i="3"/>
  <c r="P34" i="3"/>
  <c r="N34" i="3"/>
  <c r="L34" i="3"/>
  <c r="M34" i="3" s="1"/>
  <c r="Q33" i="3"/>
  <c r="P33" i="3"/>
  <c r="N33" i="3"/>
  <c r="L33" i="3"/>
  <c r="M33" i="3" s="1"/>
  <c r="Q32" i="3"/>
  <c r="P32" i="3"/>
  <c r="N32" i="3"/>
  <c r="M32" i="3"/>
  <c r="O32" i="3" s="1"/>
  <c r="L32" i="3"/>
  <c r="Q31" i="3"/>
  <c r="P31" i="3"/>
  <c r="N31" i="3"/>
  <c r="L31" i="3"/>
  <c r="M31" i="3" s="1"/>
  <c r="Q30" i="3"/>
  <c r="P30" i="3"/>
  <c r="N30" i="3"/>
  <c r="L30" i="3"/>
  <c r="M30" i="3" s="1"/>
  <c r="Q29" i="3"/>
  <c r="P29" i="3"/>
  <c r="O29" i="3"/>
  <c r="N29" i="3"/>
  <c r="M29" i="3"/>
  <c r="T29" i="3" s="1"/>
  <c r="L29" i="3"/>
  <c r="Q28" i="3"/>
  <c r="P28" i="3"/>
  <c r="N28" i="3"/>
  <c r="L28" i="3"/>
  <c r="M28" i="3" s="1"/>
  <c r="Q27" i="3"/>
  <c r="P27" i="3"/>
  <c r="N27" i="3"/>
  <c r="L27" i="3"/>
  <c r="M27" i="3" s="1"/>
  <c r="Q26" i="3"/>
  <c r="P26" i="3"/>
  <c r="N26" i="3"/>
  <c r="L26" i="3"/>
  <c r="M26" i="3" s="1"/>
  <c r="T25" i="3"/>
  <c r="Q25" i="3"/>
  <c r="P25" i="3"/>
  <c r="O25" i="3"/>
  <c r="N25" i="3"/>
  <c r="M25" i="3"/>
  <c r="L25" i="3"/>
  <c r="Q24" i="3"/>
  <c r="P24" i="3"/>
  <c r="N24" i="3"/>
  <c r="M24" i="3"/>
  <c r="T24" i="3" s="1"/>
  <c r="L24" i="3"/>
  <c r="T23" i="3"/>
  <c r="Q23" i="3"/>
  <c r="N23" i="3"/>
  <c r="M23" i="3"/>
  <c r="L23" i="3"/>
  <c r="Q22" i="3"/>
  <c r="N22" i="3"/>
  <c r="L22" i="3"/>
  <c r="M22" i="3" s="1"/>
  <c r="Q21" i="3"/>
  <c r="N21" i="3"/>
  <c r="L21" i="3"/>
  <c r="M21" i="3" s="1"/>
  <c r="Q20" i="3"/>
  <c r="Q5" i="3" s="1"/>
  <c r="G9" i="3" s="1"/>
  <c r="N20" i="3"/>
  <c r="M20" i="3"/>
  <c r="C13" i="3" s="1"/>
  <c r="L20" i="3"/>
  <c r="Q19" i="3"/>
  <c r="N19" i="3"/>
  <c r="L19" i="3"/>
  <c r="M19" i="3" s="1"/>
  <c r="T18" i="3"/>
  <c r="Q18" i="3"/>
  <c r="N18" i="3"/>
  <c r="O18" i="3" s="1"/>
  <c r="P18" i="3" s="1"/>
  <c r="D11" i="3" s="1"/>
  <c r="M18" i="3"/>
  <c r="C11" i="3" s="1"/>
  <c r="L18" i="3"/>
  <c r="Q17" i="3"/>
  <c r="N17" i="3"/>
  <c r="O17" i="3" s="1"/>
  <c r="M17" i="3"/>
  <c r="T17" i="3" s="1"/>
  <c r="L17" i="3"/>
  <c r="E15" i="3"/>
  <c r="D15" i="3"/>
  <c r="C15" i="3"/>
  <c r="B15" i="3"/>
  <c r="E14" i="3"/>
  <c r="B14" i="3"/>
  <c r="E13" i="3"/>
  <c r="B13" i="3"/>
  <c r="E12" i="3"/>
  <c r="B12" i="3"/>
  <c r="E11" i="3"/>
  <c r="B11" i="3"/>
  <c r="E10" i="3"/>
  <c r="B10" i="3"/>
  <c r="M5" i="3"/>
  <c r="A5" i="3"/>
  <c r="O23" i="3" l="1"/>
  <c r="P23" i="3" s="1"/>
  <c r="T26" i="3"/>
  <c r="O26" i="3"/>
  <c r="T98" i="3"/>
  <c r="O98" i="3"/>
  <c r="T110" i="3"/>
  <c r="O110" i="3"/>
  <c r="T57" i="3"/>
  <c r="O57" i="3"/>
  <c r="T76" i="3"/>
  <c r="O76" i="3"/>
  <c r="T94" i="3"/>
  <c r="O94" i="3"/>
  <c r="T115" i="3"/>
  <c r="O115" i="3"/>
  <c r="T22" i="3"/>
  <c r="O22" i="3"/>
  <c r="P22" i="3" s="1"/>
  <c r="O27" i="3"/>
  <c r="T27" i="3"/>
  <c r="O52" i="3"/>
  <c r="T52" i="3"/>
  <c r="T86" i="3"/>
  <c r="O86" i="3"/>
  <c r="O51" i="3"/>
  <c r="T51" i="3"/>
  <c r="O39" i="3"/>
  <c r="T39" i="3"/>
  <c r="T91" i="3"/>
  <c r="O91" i="3"/>
  <c r="O106" i="3"/>
  <c r="T106" i="3"/>
  <c r="T78" i="3"/>
  <c r="O78" i="3"/>
  <c r="T62" i="3"/>
  <c r="O62" i="3"/>
  <c r="T67" i="3"/>
  <c r="O67" i="3"/>
  <c r="T79" i="3"/>
  <c r="O79" i="3"/>
  <c r="O99" i="3"/>
  <c r="T99" i="3"/>
  <c r="C12" i="3"/>
  <c r="T19" i="3"/>
  <c r="O19" i="3"/>
  <c r="P19" i="3" s="1"/>
  <c r="T30" i="3"/>
  <c r="O30" i="3"/>
  <c r="T45" i="3"/>
  <c r="O45" i="3"/>
  <c r="T55" i="3"/>
  <c r="O55" i="3"/>
  <c r="O82" i="3"/>
  <c r="T82" i="3"/>
  <c r="T103" i="3"/>
  <c r="O103" i="3"/>
  <c r="O111" i="3"/>
  <c r="T111" i="3"/>
  <c r="T54" i="3"/>
  <c r="O54" i="3"/>
  <c r="T28" i="3"/>
  <c r="O28" i="3"/>
  <c r="T50" i="3"/>
  <c r="O50" i="3"/>
  <c r="O87" i="3"/>
  <c r="T87" i="3"/>
  <c r="T21" i="3"/>
  <c r="O21" i="3"/>
  <c r="P21" i="3" s="1"/>
  <c r="D14" i="3" s="1"/>
  <c r="C14" i="3"/>
  <c r="O33" i="3"/>
  <c r="T33" i="3"/>
  <c r="O58" i="3"/>
  <c r="T58" i="3"/>
  <c r="T74" i="3"/>
  <c r="O74" i="3"/>
  <c r="T38" i="3"/>
  <c r="O38" i="3"/>
  <c r="T43" i="3"/>
  <c r="O43" i="3"/>
  <c r="O63" i="3"/>
  <c r="T63" i="3"/>
  <c r="O70" i="3"/>
  <c r="T70" i="3"/>
  <c r="T102" i="3"/>
  <c r="O102" i="3"/>
  <c r="T88" i="3"/>
  <c r="O88" i="3"/>
  <c r="T66" i="3"/>
  <c r="O66" i="3"/>
  <c r="T81" i="3"/>
  <c r="O81" i="3"/>
  <c r="T42" i="3"/>
  <c r="O42" i="3"/>
  <c r="P17" i="3"/>
  <c r="T90" i="3"/>
  <c r="O90" i="3"/>
  <c r="T31" i="3"/>
  <c r="O31" i="3"/>
  <c r="O46" i="3"/>
  <c r="T46" i="3"/>
  <c r="O34" i="3"/>
  <c r="T34" i="3"/>
  <c r="O75" i="3"/>
  <c r="T75" i="3"/>
  <c r="T93" i="3"/>
  <c r="O93" i="3"/>
  <c r="T114" i="3"/>
  <c r="O114" i="3"/>
  <c r="O24" i="3"/>
  <c r="O36" i="3"/>
  <c r="O48" i="3"/>
  <c r="O60" i="3"/>
  <c r="O72" i="3"/>
  <c r="O84" i="3"/>
  <c r="O96" i="3"/>
  <c r="O108" i="3"/>
  <c r="T44" i="3"/>
  <c r="T56" i="3"/>
  <c r="T92" i="3"/>
  <c r="T68" i="3"/>
  <c r="T80" i="3"/>
  <c r="T104" i="3"/>
  <c r="T116" i="3"/>
  <c r="E5" i="3"/>
  <c r="T20" i="3"/>
  <c r="T32" i="3"/>
  <c r="O20" i="3"/>
  <c r="P20" i="3" s="1"/>
  <c r="D13" i="3" s="1"/>
  <c r="D12" i="3" l="1"/>
  <c r="U5" i="3"/>
  <c r="I5" i="3"/>
  <c r="D10" i="3"/>
</calcChain>
</file>

<file path=xl/sharedStrings.xml><?xml version="1.0" encoding="utf-8"?>
<sst xmlns="http://schemas.openxmlformats.org/spreadsheetml/2006/main" count="281" uniqueCount="219">
  <si>
    <t>Plantilla de depreciación de activos</t>
  </si>
  <si>
    <t>Objetivo: registrar máquinas, equipos, mobiliario o tecnología; calcular depreciación anual y mensual; y planear reemplazos sin fórmulas complejas.</t>
  </si>
  <si>
    <t>Objetivo: registrar máquinas, equipos, mobiliario o tecnología; calcular depreciación anual/mensual; y anticipar reemplazos.</t>
  </si>
  <si>
    <t>Paso</t>
  </si>
  <si>
    <t>Qué hacer</t>
  </si>
  <si>
    <t>Dónde</t>
  </si>
  <si>
    <t>Consejo práctico</t>
  </si>
  <si>
    <t>1</t>
  </si>
  <si>
    <t>Lee el glosario para entender cada campo antes de editar.</t>
  </si>
  <si>
    <t>Hoja 2: Glosario</t>
  </si>
  <si>
    <t>Esto evita confundir costo de compra, valor residual, vida útil y valor en libros.</t>
  </si>
  <si>
    <t>2</t>
  </si>
  <si>
    <t>Entra a la hoja Plantilla y revisa el ejemplo cargado.</t>
  </si>
  <si>
    <t>Hoja 3: Plantilla</t>
  </si>
  <si>
    <t>El ejemplo es de un negocio con equipos de cocina, atención y tecnología.</t>
  </si>
  <si>
    <t>3</t>
  </si>
  <si>
    <t>Reemplaza o borra los datos de ejemplo sin eliminar la estructura de la tabla.</t>
  </si>
  <si>
    <t>Hoja 3, filas 17 a 23</t>
  </si>
  <si>
    <t>Conserva encabezados, indicadores y columnas calculadas para no romper los resultados.</t>
  </si>
  <si>
    <t>4</t>
  </si>
  <si>
    <t>Registra tus activos uno por uno.</t>
  </si>
  <si>
    <t>Columnas A:K, R:S y U:V</t>
  </si>
  <si>
    <t>Completa los campos azules. Las columnas L:Q y T se actualizan automáticamente.</t>
  </si>
  <si>
    <t>5</t>
  </si>
  <si>
    <t>Revisa los indicadores superiores y el resumen por categoría.</t>
  </si>
  <si>
    <t>Hoja 3, filas 4 a 15</t>
  </si>
  <si>
    <t>Úsalos para ver costo, depreciación mensual, valor pendiente y alertas de reemplazo.</t>
  </si>
  <si>
    <t>6</t>
  </si>
  <si>
    <t>Actualiza el estado de cada activo cuando se compre, entre a mantenimiento, se reemplace o se retire.</t>
  </si>
  <si>
    <t>Hoja 3</t>
  </si>
  <si>
    <t>Los indicadores excluyen los activos retirados para mostrar la operación actual.</t>
  </si>
  <si>
    <t>Reglas de uso importantes</t>
  </si>
  <si>
    <t>Regla</t>
  </si>
  <si>
    <t>Qué debes hacer y por qué importa</t>
  </si>
  <si>
    <t>No borres fórmulas</t>
  </si>
  <si>
    <t>Reemplaza o borra solo los datos de ejemplo en los campos azules. Conserva la tabla y sus columnas calculadas para evitar errores en los resultados.</t>
  </si>
  <si>
    <t>Valida datos clave</t>
  </si>
  <si>
    <t>El costo de compra debe ser igual o mayor al valor residual; la vida útil debe ser mayor que cero y las fechas deben ser válidas.</t>
  </si>
  <si>
    <t>Usa los menús</t>
  </si>
  <si>
    <t>Selecciona categoría, método, estado y unidad de uso desde las listas desplegables. Esto mantiene el resumen ordenado y comparable.</t>
  </si>
  <si>
    <t>Actualiza el estado</t>
  </si>
  <si>
    <t>Marca “Retirado” cuando el activo ya no forme parte de la operación. Los indicadores lo excluyen de los totales actuales.</t>
  </si>
  <si>
    <t>Cómo interpretar los resultados</t>
  </si>
  <si>
    <t>Indicador</t>
  </si>
  <si>
    <t>Cómo leerlo</t>
  </si>
  <si>
    <t>Depreciación mensual</t>
  </si>
  <si>
    <t>Estimación del valor que consume el negocio por usar sus activos cada mes. No es una salida de caja mensual.</t>
  </si>
  <si>
    <t>Valor en libros</t>
  </si>
  <si>
    <t>Costo pendiente estimado después de restar la depreciación acumulada. Ayuda a entender cuánto valor queda por consumir.</t>
  </si>
  <si>
    <t>Fecha estimada de reemplazo</t>
  </si>
  <si>
    <t>Fecha aproximada para revisar compra, financiación o renovación del activo antes de que afecte la operación.</t>
  </si>
  <si>
    <t>Depreciación por unidad</t>
  </si>
  <si>
    <t>Costo estimado del activo por servicio, hora o unidad producida. Útil para fijar precios y revisar margen.</t>
  </si>
  <si>
    <t>Glosario de términos usados en la plantilla</t>
  </si>
  <si>
    <t>Consulta esta hoja cuando tengas dudas sobre un campo, fórmula o indicador.</t>
  </si>
  <si>
    <t>Término</t>
  </si>
  <si>
    <t>Definición simple</t>
  </si>
  <si>
    <t>Dónde aparece</t>
  </si>
  <si>
    <t>Ejemplo</t>
  </si>
  <si>
    <t>Uso en la decisión</t>
  </si>
  <si>
    <t>Activo</t>
  </si>
  <si>
    <t>Bien que el negocio usa para operar, producir, vender o atender clientes durante varios períodos.</t>
  </si>
  <si>
    <t>Plantilla, columna B</t>
  </si>
  <si>
    <t>Horno industrial</t>
  </si>
  <si>
    <t>Identificar qué equipos deben controlarse.</t>
  </si>
  <si>
    <t>Categoría</t>
  </si>
  <si>
    <t>Grupo al que pertenece el activo.</t>
  </si>
  <si>
    <t>Columna C</t>
  </si>
  <si>
    <t>Cocina, Tecnología, Mobiliario</t>
  </si>
  <si>
    <t>Agrupar activos para analizar inversión y depreciación.</t>
  </si>
  <si>
    <t>Área</t>
  </si>
  <si>
    <t>Lugar o proceso donde se usa el activo.</t>
  </si>
  <si>
    <t>Columna D</t>
  </si>
  <si>
    <t>Producción, Punto de venta</t>
  </si>
  <si>
    <t>Asignar responsabilidad y entender impacto operativo.</t>
  </si>
  <si>
    <t>Fecha de compra</t>
  </si>
  <si>
    <t>Día en que se adquirió el activo.</t>
  </si>
  <si>
    <t>Columna E</t>
  </si>
  <si>
    <t>2026-01-15</t>
  </si>
  <si>
    <t>Ubicar antigüedad y trazabilidad.</t>
  </si>
  <si>
    <t>Costo de compra</t>
  </si>
  <si>
    <t>Valor invertido para adquirir y poner el activo en operación.</t>
  </si>
  <si>
    <t>Columna F</t>
  </si>
  <si>
    <t>$18.000.000</t>
  </si>
  <si>
    <t>Base para calcular la depreciación.</t>
  </si>
  <si>
    <t>Valor residual</t>
  </si>
  <si>
    <t>Valor estimado que el activo podría conservar al final de su vida útil.</t>
  </si>
  <si>
    <t>Columna G</t>
  </si>
  <si>
    <t>$3.000.000</t>
  </si>
  <si>
    <t>Evita depreciar un valor que probablemente se recuperará.</t>
  </si>
  <si>
    <t>Vida útil</t>
  </si>
  <si>
    <t>Tiempo estimado durante el cual el activo será útil para el negocio.</t>
  </si>
  <si>
    <t>Columna H</t>
  </si>
  <si>
    <t>5 años</t>
  </si>
  <si>
    <t>Define en cuántos años se reparte el costo depreciable.</t>
  </si>
  <si>
    <t>Método</t>
  </si>
  <si>
    <t>Forma de calcular la depreciación.</t>
  </si>
  <si>
    <t>Columna I</t>
  </si>
  <si>
    <t>Línea recta</t>
  </si>
  <si>
    <t>Esta plantilla usa línea recta para mantener simplicidad.</t>
  </si>
  <si>
    <t>Estado</t>
  </si>
  <si>
    <t>Situación operativa actual del activo.</t>
  </si>
  <si>
    <t>Columna J</t>
  </si>
  <si>
    <t>En uso, En mantenimiento, Reemplazar</t>
  </si>
  <si>
    <t>Permite priorizar seguimiento y decisiones.</t>
  </si>
  <si>
    <t>Fecha de inicio de uso</t>
  </si>
  <si>
    <t>Fecha desde la cual el activo empezó a generar utilidad en el negocio.</t>
  </si>
  <si>
    <t>Columna K</t>
  </si>
  <si>
    <t>2026-02-01</t>
  </si>
  <si>
    <t>Calcula meses transcurridos de uso.</t>
  </si>
  <si>
    <t>Depreciación anual</t>
  </si>
  <si>
    <t>Valor estimado que el activo consume cada año.</t>
  </si>
  <si>
    <t>Columna L</t>
  </si>
  <si>
    <t>Ayuda a analizar costo anual de operar con el activo.</t>
  </si>
  <si>
    <t>Valor estimado que el activo consume cada mes.</t>
  </si>
  <si>
    <t>Columna M</t>
  </si>
  <si>
    <t>$250.000</t>
  </si>
  <si>
    <t>Útil para revisar costos mensuales y precios.</t>
  </si>
  <si>
    <t>Meses transcurridos</t>
  </si>
  <si>
    <t>Cantidad aproximada de meses desde el inicio de uso hasta hoy.</t>
  </si>
  <si>
    <t>Columna N</t>
  </si>
  <si>
    <t>8 meses</t>
  </si>
  <si>
    <t>Calcula depreciación acumulada.</t>
  </si>
  <si>
    <t>Depreciación acumulada</t>
  </si>
  <si>
    <t>Suma del valor depreciado desde el inicio de uso.</t>
  </si>
  <si>
    <t>Columna O</t>
  </si>
  <si>
    <t>$2.000.000</t>
  </si>
  <si>
    <t>Muestra cuánto valor ya se consumió.</t>
  </si>
  <si>
    <t>Valor pendiente estimado del activo después de la depreciación acumulada.</t>
  </si>
  <si>
    <t>Columna P</t>
  </si>
  <si>
    <t>$16.000.000</t>
  </si>
  <si>
    <t>Ayuda a decidir reemplazo, venta o análisis financiero.</t>
  </si>
  <si>
    <t>Fecha aproximada en la que el activo debería evaluarse para reemplazo.</t>
  </si>
  <si>
    <t>Columna Q</t>
  </si>
  <si>
    <t>2031-02-01</t>
  </si>
  <si>
    <t>Permite planear inversión futura.</t>
  </si>
  <si>
    <t>Uso mensual estimado</t>
  </si>
  <si>
    <t>Cantidad de servicios, horas o unidades que el activo soporta cada mes.</t>
  </si>
  <si>
    <t>Columna R</t>
  </si>
  <si>
    <t>80 sesiones</t>
  </si>
  <si>
    <t>Permite calcular depreciación por unidad de uso.</t>
  </si>
  <si>
    <t>Unidad de uso</t>
  </si>
  <si>
    <t>Medida usada para repartir el costo del activo.</t>
  </si>
  <si>
    <t>Columna S</t>
  </si>
  <si>
    <t>Sesiones, horas, unidades</t>
  </si>
  <si>
    <t>Sirve para comparar costo por servicio o producto.</t>
  </si>
  <si>
    <t>Depreciación mensual dividida entre el uso mensual estimado.</t>
  </si>
  <si>
    <t>Columna T</t>
  </si>
  <si>
    <t>$5.000 por sesión</t>
  </si>
  <si>
    <t>Ayuda a fijar precios y revisar margen.</t>
  </si>
  <si>
    <t>Responsable</t>
  </si>
  <si>
    <t>Persona o cargo encargado de controlar el activo.</t>
  </si>
  <si>
    <t>Columna U</t>
  </si>
  <si>
    <t>Administrador</t>
  </si>
  <si>
    <t>Define seguimiento y mantenimiento.</t>
  </si>
  <si>
    <t>Observaciones</t>
  </si>
  <si>
    <t>Notas sobre garantía, mantenimiento, fallas o decisiones pendientes.</t>
  </si>
  <si>
    <t>Columna V</t>
  </si>
  <si>
    <t>Revisar garantía en junio</t>
  </si>
  <si>
    <t>Mantiene contexto operativo.</t>
  </si>
  <si>
    <t>Registra tus activos en los campos azules. L:Q y T se calculan automáticamente. Reemplaza los datos de ejemplo sin eliminar la tabla.</t>
  </si>
  <si>
    <t>Costo activos no retirados</t>
  </si>
  <si>
    <t>Valor en libros actual</t>
  </si>
  <si>
    <t>Activos en uso</t>
  </si>
  <si>
    <t>Reemplazo próximos 12 meses</t>
  </si>
  <si>
    <t>% valor consumido</t>
  </si>
  <si>
    <t>Resumen por categoría</t>
  </si>
  <si>
    <t>Alertas operativas</t>
  </si>
  <si>
    <t>Costo total</t>
  </si>
  <si>
    <t>Activos</t>
  </si>
  <si>
    <t>Cocina</t>
  </si>
  <si>
    <t>Atención</t>
  </si>
  <si>
    <t>Tecnología</t>
  </si>
  <si>
    <t>Mobiliario</t>
  </si>
  <si>
    <t>Transporte</t>
  </si>
  <si>
    <t>Otro</t>
  </si>
  <si>
    <t>ID</t>
  </si>
  <si>
    <t>Vida útil (años)</t>
  </si>
  <si>
    <t>Fecha inicio uso</t>
  </si>
  <si>
    <t>Fecha estimada reemplazo</t>
  </si>
  <si>
    <t>ACT-001</t>
  </si>
  <si>
    <t>Producción</t>
  </si>
  <si>
    <t>En uso</t>
  </si>
  <si>
    <t>Unidades</t>
  </si>
  <si>
    <t>Jefe de cocina</t>
  </si>
  <si>
    <t>Equipo crítico para producción diaria.</t>
  </si>
  <si>
    <t>ACT-002</t>
  </si>
  <si>
    <t>Vitrina refrigerada</t>
  </si>
  <si>
    <t>Punto de venta</t>
  </si>
  <si>
    <t>Reemplazar</t>
  </si>
  <si>
    <t>Días</t>
  </si>
  <si>
    <t>Equipo próximo a reemplazo; preparar presupuesto y comparar alternativas.</t>
  </si>
  <si>
    <t>ACT-003</t>
  </si>
  <si>
    <t>Computador administrativo</t>
  </si>
  <si>
    <t>Administración</t>
  </si>
  <si>
    <t>Horas</t>
  </si>
  <si>
    <t>Usado para caja, reportes y compras.</t>
  </si>
  <si>
    <t>ACT-004</t>
  </si>
  <si>
    <t>Mesa de acero inoxidable</t>
  </si>
  <si>
    <t>Limpieza y mantenimiento semanal.</t>
  </si>
  <si>
    <t>ACT-005</t>
  </si>
  <si>
    <t>Moto de reparto</t>
  </si>
  <si>
    <t>Domicilios</t>
  </si>
  <si>
    <t>En mantenimiento</t>
  </si>
  <si>
    <t>Kilómetros</t>
  </si>
  <si>
    <t>Operaciones</t>
  </si>
  <si>
    <t>Controlar mantenimiento preventivo.</t>
  </si>
  <si>
    <t>ACT-006</t>
  </si>
  <si>
    <t>Cafetera profesional</t>
  </si>
  <si>
    <t>Barra</t>
  </si>
  <si>
    <t>Servicios</t>
  </si>
  <si>
    <t>Encargado de barra</t>
  </si>
  <si>
    <t>Equipo clave para ventas de bebidas.</t>
  </si>
  <si>
    <t>ACT-007</t>
  </si>
  <si>
    <t>Sistema POS</t>
  </si>
  <si>
    <t>Caja</t>
  </si>
  <si>
    <t>Incluye terminal y lector.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</si>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</sst>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\ #,##0"/>
    <numFmt numFmtId="165" formatCode="yyyy\-mm\-dd"/>
    <numFmt numFmtId="166" formatCode="\$\ #,##0.00"/>
  </numFmts>
  <fonts count="15">
    <font>
      <sz val="11"/>
      <name val="Carlito"/>
    </font>
    <font>
      <b/>
      <sz val="11"/>
      <color rgb="FF1F2937"/>
      <name val="Carlito"/>
    </font>
    <font>
      <b/>
      <sz val="11"/>
      <color rgb="FFFFFFFF"/>
      <name val="Carlito"/>
    </font>
    <font>
      <sz val="10"/>
      <color rgb="FF1F2937"/>
      <name val="Carlito"/>
    </font>
    <font>
      <b/>
      <sz val="13"/>
      <color rgb="FFFFFFFF"/>
      <name val="Carlito"/>
    </font>
    <font>
      <b/>
      <sz val="14"/>
      <color rgb="FF1F2937"/>
      <name val="Carlito"/>
    </font>
    <font>
      <sz val="10"/>
      <color rgb="FF1F2937"/>
      <name val="Calibri"/>
    </font>
    <font>
      <b/>
      <sz val="18"/>
      <color rgb="FFFFFFFF"/>
      <name val="Calibri"/>
    </font>
    <font>
      <b/>
      <sz val="10"/>
      <color rgb="FFFFFFFF"/>
      <name val="Carlito"/>
    </font>
    <font>
      <b/>
      <sz val="10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6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AF1F8"/>
      </patternFill>
    </fill>
    <fill>
      <patternFill patternType="solid">
        <fgColor rgb="FF102A4C"/>
      </patternFill>
    </fill>
    <fill>
      <patternFill patternType="solid">
        <fgColor rgb="FFF3F6FA"/>
      </patternFill>
    </fill>
    <fill>
      <patternFill patternType="solid">
        <fgColor rgb="FFFFF4D6"/>
      </patternFill>
    </fill>
    <fill>
      <patternFill patternType="solid">
        <fgColor rgb="FFEAF1F8"/>
      </patternFill>
    </fill>
    <fill>
      <patternFill patternType="solid">
        <fgColor rgb="FFFFFFFF"/>
      </patternFill>
    </fill>
    <fill>
      <patternFill patternType="solid">
        <fgColor rgb="FFF3F6FA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1F8"/>
        <bgColor indexed="64"/>
      </patternFill>
    </fill>
    <fill>
      <patternFill patternType="solid">
        <fgColor rgb="FF102A4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64" fontId="3" fillId="0" borderId="0" xfId="0" applyNumberFormat="1" applyFont="1" applyAlignment="1">
      <alignment vertical="top" wrapText="1"/>
    </xf>
    <xf numFmtId="1" fontId="3" fillId="0" borderId="0" xfId="0" applyNumberFormat="1" applyFont="1" applyAlignment="1">
      <alignment vertical="top" wrapText="1"/>
    </xf>
    <xf numFmtId="0" fontId="6" fillId="0" borderId="0" xfId="0" applyFont="1"/>
    <xf numFmtId="0" fontId="1" fillId="6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vertical="top" wrapText="1"/>
    </xf>
    <xf numFmtId="165" fontId="3" fillId="7" borderId="0" xfId="0" applyNumberFormat="1" applyFont="1" applyFill="1" applyAlignment="1">
      <alignment vertical="top" wrapText="1"/>
    </xf>
    <xf numFmtId="164" fontId="3" fillId="7" borderId="0" xfId="0" applyNumberFormat="1" applyFont="1" applyFill="1" applyAlignment="1">
      <alignment vertical="top" wrapText="1"/>
    </xf>
    <xf numFmtId="1" fontId="3" fillId="7" borderId="0" xfId="0" applyNumberFormat="1" applyFont="1" applyFill="1" applyAlignment="1">
      <alignment vertical="top" wrapText="1"/>
    </xf>
    <xf numFmtId="3" fontId="3" fillId="7" borderId="0" xfId="0" applyNumberFormat="1" applyFont="1" applyFill="1" applyAlignment="1">
      <alignment vertical="top" wrapText="1"/>
    </xf>
    <xf numFmtId="164" fontId="3" fillId="9" borderId="0" xfId="0" applyNumberFormat="1" applyFont="1" applyFill="1" applyAlignment="1">
      <alignment vertical="top" wrapText="1"/>
    </xf>
    <xf numFmtId="1" fontId="3" fillId="9" borderId="0" xfId="0" applyNumberFormat="1" applyFont="1" applyFill="1" applyAlignment="1">
      <alignment vertical="top" wrapText="1"/>
    </xf>
    <xf numFmtId="165" fontId="3" fillId="9" borderId="0" xfId="0" applyNumberFormat="1" applyFont="1" applyFill="1" applyAlignment="1">
      <alignment vertical="top" wrapText="1"/>
    </xf>
    <xf numFmtId="166" fontId="3" fillId="9" borderId="0" xfId="0" applyNumberFormat="1" applyFont="1" applyFill="1" applyAlignment="1">
      <alignment vertical="top" wrapText="1"/>
    </xf>
    <xf numFmtId="0" fontId="9" fillId="7" borderId="0" xfId="0" applyFont="1" applyFill="1" applyAlignment="1">
      <alignment horizontal="left" vertical="center" wrapText="1"/>
    </xf>
    <xf numFmtId="0" fontId="9" fillId="8" borderId="0" xfId="0" applyFont="1" applyFill="1" applyAlignment="1">
      <alignment horizontal="left" vertical="center" wrapText="1"/>
    </xf>
    <xf numFmtId="0" fontId="6" fillId="11" borderId="0" xfId="0" applyFont="1" applyFill="1"/>
    <xf numFmtId="0" fontId="0" fillId="11" borderId="0" xfId="0" applyFill="1"/>
    <xf numFmtId="0" fontId="2" fillId="10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vertical="top" wrapText="1"/>
    </xf>
    <xf numFmtId="0" fontId="8" fillId="10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center"/>
    </xf>
    <xf numFmtId="0" fontId="1" fillId="3" borderId="0" xfId="0" applyFont="1" applyFill="1" applyAlignment="1">
      <alignment wrapText="1"/>
    </xf>
    <xf numFmtId="0" fontId="7" fillId="10" borderId="0" xfId="0" applyFont="1" applyFill="1" applyAlignment="1">
      <alignment horizontal="left" vertical="center"/>
    </xf>
    <xf numFmtId="0" fontId="1" fillId="12" borderId="0" xfId="0" applyFont="1" applyFill="1" applyAlignment="1">
      <alignment wrapText="1"/>
    </xf>
    <xf numFmtId="0" fontId="4" fillId="13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center" vertical="center" wrapText="1"/>
    </xf>
    <xf numFmtId="0" fontId="3" fillId="14" borderId="0" xfId="0" applyFont="1" applyFill="1" applyAlignment="1">
      <alignment vertical="top" wrapText="1"/>
    </xf>
    <xf numFmtId="0" fontId="3" fillId="6" borderId="0" xfId="0" applyFont="1" applyFill="1" applyAlignment="1">
      <alignment vertical="top" wrapText="1"/>
    </xf>
    <xf numFmtId="0" fontId="4" fillId="4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4" fontId="5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9" fontId="5" fillId="5" borderId="0" xfId="0" applyNumberFormat="1" applyFont="1" applyFill="1" applyAlignment="1">
      <alignment horizontal="center"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4" fillId="11" borderId="2" xfId="1" applyFont="1" applyFill="1" applyBorder="1" applyAlignment="1">
      <alignment horizontal="center" vertical="center"/>
    </xf>
    <xf numFmtId="0" fontId="14" fillId="11" borderId="3" xfId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5">
    <dxf>
      <font>
        <b/>
        <color rgb="FF7C4A03"/>
      </font>
      <fill>
        <patternFill>
          <bgColor rgb="FFFFF4D6"/>
        </patternFill>
      </fill>
    </dxf>
    <dxf>
      <font>
        <b/>
        <color rgb="FF7C2D12"/>
      </font>
      <fill>
        <patternFill>
          <bgColor rgb="FFFCE5CD"/>
        </patternFill>
      </fill>
    </dxf>
    <dxf>
      <font>
        <b/>
        <color rgb="FF7F1D1D"/>
      </font>
      <fill>
        <patternFill>
          <bgColor rgb="FFF4CCCC"/>
        </patternFill>
      </fill>
    </dxf>
    <dxf>
      <font>
        <b/>
        <color rgb="FFB91C1C"/>
      </font>
      <fill>
        <patternFill>
          <bgColor rgb="FFFDE68A"/>
        </patternFill>
      </fill>
    </dxf>
    <dxf>
      <font>
        <b/>
        <color rgb="FFB91C1C"/>
      </font>
      <fill>
        <patternFill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114592</xdr:colOff>
      <xdr:row>2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DF9940-2579-4CF4-B637-FB273A99B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35275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0</xdr:row>
      <xdr:rowOff>9525</xdr:rowOff>
    </xdr:from>
    <xdr:to>
      <xdr:col>8</xdr:col>
      <xdr:colOff>228892</xdr:colOff>
      <xdr:row>2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3FA68C-C9F4-4841-A9FD-7CD3DBFE8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63475" y="9525"/>
          <a:ext cx="2114842" cy="5905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losarioTabla" displayName="GlosarioTabla" ref="A4:E26">
  <tableColumns count="5">
    <tableColumn id="1" xr3:uid="{00000000-0010-0000-0000-000001000000}" name="Término"/>
    <tableColumn id="2" xr3:uid="{00000000-0010-0000-0000-000002000000}" name="Definición simple"/>
    <tableColumn id="3" xr3:uid="{00000000-0010-0000-0000-000003000000}" name="Dónde aparece"/>
    <tableColumn id="4" xr3:uid="{00000000-0010-0000-0000-000004000000}" name="Ejemplo"/>
    <tableColumn id="5" xr3:uid="{00000000-0010-0000-0000-000005000000}" name="Uso en la decisió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ctivosDepreciacion" displayName="ActivosDepreciacion" ref="A16:V116">
  <tableColumns count="22">
    <tableColumn id="1" xr3:uid="{00000000-0010-0000-0100-000001000000}" name="ID"/>
    <tableColumn id="2" xr3:uid="{00000000-0010-0000-0100-000002000000}" name="Activo"/>
    <tableColumn id="3" xr3:uid="{00000000-0010-0000-0100-000003000000}" name="Categoría"/>
    <tableColumn id="4" xr3:uid="{00000000-0010-0000-0100-000004000000}" name="Área"/>
    <tableColumn id="5" xr3:uid="{00000000-0010-0000-0100-000005000000}" name="Fecha de compra"/>
    <tableColumn id="6" xr3:uid="{00000000-0010-0000-0100-000006000000}" name="Costo de compra"/>
    <tableColumn id="7" xr3:uid="{00000000-0010-0000-0100-000007000000}" name="Valor residual"/>
    <tableColumn id="8" xr3:uid="{00000000-0010-0000-0100-000008000000}" name="Vida útil (años)"/>
    <tableColumn id="9" xr3:uid="{00000000-0010-0000-0100-000009000000}" name="Método"/>
    <tableColumn id="10" xr3:uid="{00000000-0010-0000-0100-00000A000000}" name="Estado"/>
    <tableColumn id="11" xr3:uid="{00000000-0010-0000-0100-00000B000000}" name="Fecha inicio uso"/>
    <tableColumn id="12" xr3:uid="{00000000-0010-0000-0100-00000C000000}" name="Depreciación anual"/>
    <tableColumn id="13" xr3:uid="{00000000-0010-0000-0100-00000D000000}" name="Depreciación mensual"/>
    <tableColumn id="14" xr3:uid="{00000000-0010-0000-0100-00000E000000}" name="Meses transcurridos"/>
    <tableColumn id="15" xr3:uid="{00000000-0010-0000-0100-00000F000000}" name="Depreciación acumulada"/>
    <tableColumn id="16" xr3:uid="{00000000-0010-0000-0100-000010000000}" name="Valor en libros"/>
    <tableColumn id="17" xr3:uid="{00000000-0010-0000-0100-000011000000}" name="Fecha estimada reemplazo"/>
    <tableColumn id="18" xr3:uid="{00000000-0010-0000-0100-000012000000}" name="Uso mensual estimado"/>
    <tableColumn id="19" xr3:uid="{00000000-0010-0000-0100-000013000000}" name="Unidad de uso"/>
    <tableColumn id="20" xr3:uid="{00000000-0010-0000-0100-000014000000}" name="Depreciación por unidad"/>
    <tableColumn id="21" xr3:uid="{00000000-0010-0000-0100-000015000000}" name="Responsable"/>
    <tableColumn id="22" xr3:uid="{00000000-0010-0000-0100-000016000000}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workbookViewId="0">
      <selection activeCell="C27" sqref="C27"/>
    </sheetView>
  </sheetViews>
  <sheetFormatPr baseColWidth="10" defaultColWidth="8.796875" defaultRowHeight="13.8"/>
  <cols>
    <col min="1" max="1" width="23" style="22" bestFit="1" customWidth="1"/>
    <col min="2" max="2" width="93.09765625" style="22" bestFit="1" customWidth="1"/>
    <col min="3" max="3" width="19.8984375" style="22" bestFit="1" customWidth="1"/>
    <col min="4" max="4" width="67.8984375" style="22" bestFit="1" customWidth="1"/>
    <col min="5" max="16384" width="8.796875" style="22"/>
  </cols>
  <sheetData>
    <row r="1" spans="1:20" ht="23.4">
      <c r="A1" s="29" t="s">
        <v>0</v>
      </c>
      <c r="B1" s="29"/>
      <c r="C1" s="29"/>
      <c r="D1" s="29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>
      <c r="A2" s="30" t="s">
        <v>1</v>
      </c>
      <c r="B2" s="30" t="s">
        <v>2</v>
      </c>
      <c r="C2" s="30" t="s">
        <v>2</v>
      </c>
      <c r="D2" s="30" t="s">
        <v>2</v>
      </c>
    </row>
    <row r="4" spans="1:20">
      <c r="A4" s="23" t="s">
        <v>3</v>
      </c>
      <c r="B4" s="23" t="s">
        <v>4</v>
      </c>
      <c r="C4" s="23" t="s">
        <v>5</v>
      </c>
      <c r="D4" s="23" t="s">
        <v>6</v>
      </c>
    </row>
    <row r="5" spans="1:20">
      <c r="A5" s="24" t="s">
        <v>7</v>
      </c>
      <c r="B5" s="24" t="s">
        <v>8</v>
      </c>
      <c r="C5" s="24" t="s">
        <v>9</v>
      </c>
      <c r="D5" s="24" t="s">
        <v>10</v>
      </c>
    </row>
    <row r="6" spans="1:20">
      <c r="A6" s="24" t="s">
        <v>11</v>
      </c>
      <c r="B6" s="24" t="s">
        <v>12</v>
      </c>
      <c r="C6" s="24" t="s">
        <v>13</v>
      </c>
      <c r="D6" s="24" t="s">
        <v>14</v>
      </c>
    </row>
    <row r="7" spans="1:20" ht="26.4">
      <c r="A7" s="24" t="s">
        <v>15</v>
      </c>
      <c r="B7" s="24" t="s">
        <v>16</v>
      </c>
      <c r="C7" s="24" t="s">
        <v>17</v>
      </c>
      <c r="D7" s="24" t="s">
        <v>18</v>
      </c>
    </row>
    <row r="8" spans="1:20">
      <c r="A8" s="24" t="s">
        <v>19</v>
      </c>
      <c r="B8" s="24" t="s">
        <v>20</v>
      </c>
      <c r="C8" s="24" t="s">
        <v>21</v>
      </c>
      <c r="D8" s="24" t="s">
        <v>22</v>
      </c>
    </row>
    <row r="9" spans="1:20">
      <c r="A9" s="24" t="s">
        <v>23</v>
      </c>
      <c r="B9" s="24" t="s">
        <v>24</v>
      </c>
      <c r="C9" s="24" t="s">
        <v>25</v>
      </c>
      <c r="D9" s="24" t="s">
        <v>26</v>
      </c>
    </row>
    <row r="10" spans="1:20">
      <c r="A10" s="24" t="s">
        <v>27</v>
      </c>
      <c r="B10" s="24" t="s">
        <v>28</v>
      </c>
      <c r="C10" s="24" t="s">
        <v>29</v>
      </c>
      <c r="D10" s="24" t="s">
        <v>30</v>
      </c>
    </row>
    <row r="12" spans="1:20" ht="16.8">
      <c r="A12" s="31" t="s">
        <v>31</v>
      </c>
      <c r="B12" s="31"/>
      <c r="C12" s="31"/>
      <c r="D12" s="31"/>
    </row>
    <row r="14" spans="1:20">
      <c r="A14" s="25" t="s">
        <v>32</v>
      </c>
      <c r="B14" s="32" t="s">
        <v>33</v>
      </c>
      <c r="C14" s="32"/>
      <c r="D14" s="32"/>
    </row>
    <row r="15" spans="1:20">
      <c r="A15" s="26" t="s">
        <v>34</v>
      </c>
      <c r="B15" s="33" t="s">
        <v>35</v>
      </c>
      <c r="C15" s="33"/>
      <c r="D15" s="33"/>
    </row>
    <row r="16" spans="1:20">
      <c r="A16" s="26" t="s">
        <v>36</v>
      </c>
      <c r="B16" s="33" t="s">
        <v>37</v>
      </c>
      <c r="C16" s="33"/>
      <c r="D16" s="33"/>
    </row>
    <row r="17" spans="1:4">
      <c r="A17" s="26" t="s">
        <v>38</v>
      </c>
      <c r="B17" s="33" t="s">
        <v>39</v>
      </c>
      <c r="C17" s="33"/>
      <c r="D17" s="33"/>
    </row>
    <row r="18" spans="1:4">
      <c r="A18" s="26" t="s">
        <v>40</v>
      </c>
      <c r="B18" s="33" t="s">
        <v>41</v>
      </c>
      <c r="C18" s="33"/>
      <c r="D18" s="33"/>
    </row>
    <row r="20" spans="1:4" ht="16.8">
      <c r="A20" s="31" t="s">
        <v>42</v>
      </c>
      <c r="B20" s="31"/>
      <c r="C20" s="31"/>
      <c r="D20" s="31"/>
    </row>
    <row r="22" spans="1:4">
      <c r="A22" s="23" t="s">
        <v>43</v>
      </c>
      <c r="B22" s="23" t="s">
        <v>44</v>
      </c>
    </row>
    <row r="23" spans="1:4">
      <c r="A23" s="24" t="s">
        <v>45</v>
      </c>
      <c r="B23" s="24" t="s">
        <v>46</v>
      </c>
    </row>
    <row r="24" spans="1:4" ht="26.4">
      <c r="A24" s="24" t="s">
        <v>47</v>
      </c>
      <c r="B24" s="24" t="s">
        <v>48</v>
      </c>
    </row>
    <row r="25" spans="1:4" ht="26.4">
      <c r="A25" s="24" t="s">
        <v>49</v>
      </c>
      <c r="B25" s="24" t="s">
        <v>50</v>
      </c>
    </row>
    <row r="26" spans="1:4">
      <c r="A26" s="24" t="s">
        <v>51</v>
      </c>
      <c r="B26" s="24" t="s">
        <v>52</v>
      </c>
    </row>
    <row r="27" spans="1:4" ht="14.4" thickBot="1"/>
    <row r="28" spans="1:4" ht="61.2" customHeight="1" thickBot="1">
      <c r="A28" s="41" t="s">
        <v>217</v>
      </c>
      <c r="B28" s="42"/>
      <c r="C28" s="43" t="s">
        <v>218</v>
      </c>
      <c r="D28" s="44"/>
    </row>
  </sheetData>
  <sheetProtection algorithmName="SHA-512" hashValue="5tsMT7KxKnywJ51G6RJb9FeryODU10Ljj0iABZDYJxTVVt3cKyaDDS2bs2TpEGeG7WS4U7W/IdPrRNJG/U2LWA==" saltValue="yTt668ur8D36Dg2p7daqzg==" spinCount="100000" sheet="1" objects="1" scenarios="1" formatCells="0" formatColumns="0" formatRows="0" sort="0" autoFilter="0" pivotTables="0"/>
  <mergeCells count="11">
    <mergeCell ref="A28:B28"/>
    <mergeCell ref="C28:D28"/>
    <mergeCell ref="A1:D1"/>
    <mergeCell ref="A2:D2"/>
    <mergeCell ref="A12:D12"/>
    <mergeCell ref="A20:D20"/>
    <mergeCell ref="B14:D14"/>
    <mergeCell ref="B15:D15"/>
    <mergeCell ref="B16:D16"/>
    <mergeCell ref="B17:D17"/>
    <mergeCell ref="B18:D18"/>
  </mergeCells>
  <hyperlinks>
    <hyperlink ref="C28" r:id="rId1" xr:uid="{33F49D8B-919F-4B48-8669-9434BF4755C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0"/>
  <sheetViews>
    <sheetView topLeftCell="A7" workbookViewId="0">
      <selection activeCell="C29" sqref="A29:E29"/>
    </sheetView>
  </sheetViews>
  <sheetFormatPr baseColWidth="10" defaultColWidth="8.796875" defaultRowHeight="13.8"/>
  <cols>
    <col min="1" max="1" width="22" style="22" customWidth="1"/>
    <col min="2" max="2" width="42" style="22" customWidth="1"/>
    <col min="3" max="4" width="26" style="22" customWidth="1"/>
    <col min="5" max="5" width="47.3984375" style="22" customWidth="1"/>
    <col min="6" max="16384" width="8.796875" style="22"/>
  </cols>
  <sheetData>
    <row r="1" spans="1:26" ht="19.95" customHeight="1">
      <c r="A1" s="27" t="s">
        <v>53</v>
      </c>
      <c r="B1" s="27"/>
      <c r="C1" s="27"/>
      <c r="D1" s="27"/>
      <c r="E1" s="27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9.95" customHeight="1">
      <c r="A2" s="28" t="s">
        <v>54</v>
      </c>
      <c r="B2" s="28" t="s">
        <v>54</v>
      </c>
      <c r="C2" s="28" t="s">
        <v>54</v>
      </c>
      <c r="D2" s="28" t="s">
        <v>54</v>
      </c>
      <c r="E2" s="28" t="s">
        <v>54</v>
      </c>
    </row>
    <row r="3" spans="1:26" ht="19.95" customHeight="1">
      <c r="A3"/>
      <c r="B3"/>
      <c r="C3"/>
      <c r="D3"/>
      <c r="E3"/>
    </row>
    <row r="4" spans="1:26" ht="19.95" customHeight="1">
      <c r="A4" s="1" t="s">
        <v>55</v>
      </c>
      <c r="B4" s="1" t="s">
        <v>56</v>
      </c>
      <c r="C4" s="1" t="s">
        <v>57</v>
      </c>
      <c r="D4" s="1" t="s">
        <v>58</v>
      </c>
      <c r="E4" s="1" t="s">
        <v>59</v>
      </c>
    </row>
    <row r="5" spans="1:26" ht="19.95" customHeight="1">
      <c r="A5" s="2" t="s">
        <v>60</v>
      </c>
      <c r="B5" s="2" t="s">
        <v>61</v>
      </c>
      <c r="C5" s="2" t="s">
        <v>62</v>
      </c>
      <c r="D5" s="2" t="s">
        <v>63</v>
      </c>
      <c r="E5" s="2" t="s">
        <v>64</v>
      </c>
    </row>
    <row r="6" spans="1:26" ht="19.95" customHeight="1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</row>
    <row r="7" spans="1:26" ht="19.95" customHeight="1">
      <c r="A7" s="2" t="s">
        <v>70</v>
      </c>
      <c r="B7" s="2" t="s">
        <v>71</v>
      </c>
      <c r="C7" s="2" t="s">
        <v>72</v>
      </c>
      <c r="D7" s="2" t="s">
        <v>73</v>
      </c>
      <c r="E7" s="2" t="s">
        <v>74</v>
      </c>
    </row>
    <row r="8" spans="1:26" ht="19.95" customHeight="1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</row>
    <row r="9" spans="1:26" ht="19.95" customHeight="1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</row>
    <row r="10" spans="1:26" ht="19.95" customHeight="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</row>
    <row r="11" spans="1:26" ht="19.95" customHeight="1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</row>
    <row r="12" spans="1:26" ht="19.95" customHeight="1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99</v>
      </c>
    </row>
    <row r="13" spans="1:26" ht="19.95" customHeight="1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</row>
    <row r="14" spans="1:26" ht="19.95" customHeight="1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</row>
    <row r="15" spans="1:26" ht="19.95" customHeight="1">
      <c r="A15" s="2" t="s">
        <v>110</v>
      </c>
      <c r="B15" s="2" t="s">
        <v>111</v>
      </c>
      <c r="C15" s="2" t="s">
        <v>112</v>
      </c>
      <c r="D15" s="2" t="s">
        <v>88</v>
      </c>
      <c r="E15" s="2" t="s">
        <v>113</v>
      </c>
    </row>
    <row r="16" spans="1:26" ht="19.95" customHeight="1">
      <c r="A16" s="2" t="s">
        <v>45</v>
      </c>
      <c r="B16" s="2" t="s">
        <v>114</v>
      </c>
      <c r="C16" s="2" t="s">
        <v>115</v>
      </c>
      <c r="D16" s="2" t="s">
        <v>116</v>
      </c>
      <c r="E16" s="2" t="s">
        <v>117</v>
      </c>
    </row>
    <row r="17" spans="1:5" ht="19.95" customHeight="1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</row>
    <row r="18" spans="1:5" ht="19.95" customHeight="1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</row>
    <row r="19" spans="1:5" ht="19.95" customHeight="1">
      <c r="A19" s="2" t="s">
        <v>47</v>
      </c>
      <c r="B19" s="2" t="s">
        <v>128</v>
      </c>
      <c r="C19" s="2" t="s">
        <v>129</v>
      </c>
      <c r="D19" s="2" t="s">
        <v>130</v>
      </c>
      <c r="E19" s="2" t="s">
        <v>131</v>
      </c>
    </row>
    <row r="20" spans="1:5" ht="19.95" customHeight="1">
      <c r="A20" s="2" t="s">
        <v>49</v>
      </c>
      <c r="B20" s="2" t="s">
        <v>132</v>
      </c>
      <c r="C20" s="2" t="s">
        <v>133</v>
      </c>
      <c r="D20" s="2" t="s">
        <v>134</v>
      </c>
      <c r="E20" s="2" t="s">
        <v>135</v>
      </c>
    </row>
    <row r="21" spans="1:5" ht="19.95" customHeight="1">
      <c r="A21" s="2" t="s">
        <v>136</v>
      </c>
      <c r="B21" s="2" t="s">
        <v>137</v>
      </c>
      <c r="C21" s="2" t="s">
        <v>138</v>
      </c>
      <c r="D21" s="2" t="s">
        <v>139</v>
      </c>
      <c r="E21" s="2" t="s">
        <v>140</v>
      </c>
    </row>
    <row r="22" spans="1:5" ht="19.95" customHeight="1">
      <c r="A22" s="2" t="s">
        <v>141</v>
      </c>
      <c r="B22" s="2" t="s">
        <v>142</v>
      </c>
      <c r="C22" s="2" t="s">
        <v>143</v>
      </c>
      <c r="D22" s="2" t="s">
        <v>144</v>
      </c>
      <c r="E22" s="2" t="s">
        <v>145</v>
      </c>
    </row>
    <row r="23" spans="1:5" ht="19.95" customHeight="1">
      <c r="A23" s="2" t="s">
        <v>51</v>
      </c>
      <c r="B23" s="2" t="s">
        <v>146</v>
      </c>
      <c r="C23" s="2" t="s">
        <v>147</v>
      </c>
      <c r="D23" s="2" t="s">
        <v>148</v>
      </c>
      <c r="E23" s="2" t="s">
        <v>149</v>
      </c>
    </row>
    <row r="24" spans="1:5" ht="19.95" customHeight="1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</row>
    <row r="25" spans="1:5" ht="19.95" customHeight="1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</row>
    <row r="26" spans="1:5" ht="19.95" customHeight="1">
      <c r="A26" s="2"/>
      <c r="B26" s="2"/>
      <c r="C26" s="2"/>
      <c r="D26" s="2"/>
      <c r="E26" s="2"/>
    </row>
    <row r="27" spans="1:5" ht="19.95" customHeight="1"/>
    <row r="28" spans="1:5" ht="19.95" customHeight="1" thickBot="1"/>
    <row r="29" spans="1:5" ht="73.2" customHeight="1" thickBot="1">
      <c r="A29" s="41" t="s">
        <v>217</v>
      </c>
      <c r="B29" s="42"/>
      <c r="C29" s="43" t="s">
        <v>218</v>
      </c>
      <c r="D29" s="43"/>
      <c r="E29" s="44"/>
    </row>
    <row r="30" spans="1:5" ht="19.95" customHeight="1"/>
  </sheetData>
  <sheetProtection algorithmName="SHA-512" hashValue="gm5Y8Nd3g1hggvoT8kgByjFAGUsnPaXvw24x90HBzwTaPkjT9kiZMJhnESFKjScc4viulc7PcMcXPfwVcqK8/A==" saltValue="Ogw7d/Xzjg9nFuZ0QK/weA==" spinCount="100000" sheet="1" objects="1" scenarios="1" formatCells="0" formatColumns="0" sort="0" autoFilter="0" pivotTables="0"/>
  <mergeCells count="4">
    <mergeCell ref="A1:E1"/>
    <mergeCell ref="A2:E2"/>
    <mergeCell ref="A29:B29"/>
    <mergeCell ref="C29:E29"/>
  </mergeCells>
  <hyperlinks>
    <hyperlink ref="C29" r:id="rId1" xr:uid="{33F49D8B-919F-4B48-8669-9434BF4755C6}"/>
  </hyperlinks>
  <pageMargins left="0.7" right="0.7" top="0.75" bottom="0.75" header="0.3" footer="0.3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16"/>
  <sheetViews>
    <sheetView topLeftCell="L1" workbookViewId="0">
      <selection activeCell="M32" sqref="M32"/>
    </sheetView>
  </sheetViews>
  <sheetFormatPr baseColWidth="10" defaultColWidth="8.796875" defaultRowHeight="13.8"/>
  <cols>
    <col min="1" max="1" width="12" customWidth="1"/>
    <col min="2" max="2" width="26" customWidth="1"/>
    <col min="3" max="3" width="21.09765625" customWidth="1"/>
    <col min="4" max="4" width="18" customWidth="1"/>
    <col min="5" max="5" width="14" customWidth="1"/>
    <col min="6" max="7" width="15" customWidth="1"/>
    <col min="8" max="8" width="13" customWidth="1"/>
    <col min="9" max="9" width="14" customWidth="1"/>
    <col min="10" max="10" width="16" customWidth="1"/>
    <col min="11" max="11" width="15" customWidth="1"/>
    <col min="12" max="13" width="16" customWidth="1"/>
    <col min="14" max="14" width="14" customWidth="1"/>
    <col min="15" max="15" width="18" customWidth="1"/>
    <col min="16" max="16" width="16" customWidth="1"/>
    <col min="17" max="17" width="17" customWidth="1"/>
    <col min="18" max="18" width="16" customWidth="1"/>
    <col min="19" max="19" width="14" customWidth="1"/>
    <col min="20" max="20" width="17" customWidth="1"/>
    <col min="21" max="21" width="18" customWidth="1"/>
    <col min="22" max="22" width="36" customWidth="1"/>
  </cols>
  <sheetData>
    <row r="1" spans="1:26" ht="17.5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7"/>
      <c r="X1" s="7"/>
      <c r="Y1" s="7"/>
      <c r="Z1" s="7"/>
    </row>
    <row r="2" spans="1:26" ht="17.55" customHeight="1">
      <c r="A2" s="28" t="s">
        <v>160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6" ht="17.55" customHeight="1"/>
    <row r="4" spans="1:26" ht="17.55" customHeight="1">
      <c r="A4" s="36" t="s">
        <v>161</v>
      </c>
      <c r="B4" s="36"/>
      <c r="C4" s="36"/>
      <c r="D4" s="4"/>
      <c r="E4" s="36" t="s">
        <v>45</v>
      </c>
      <c r="F4" s="36"/>
      <c r="G4" s="36"/>
      <c r="H4" s="4"/>
      <c r="I4" s="36" t="s">
        <v>162</v>
      </c>
      <c r="J4" s="36"/>
      <c r="K4" s="36"/>
      <c r="L4" s="4"/>
      <c r="M4" s="36" t="s">
        <v>163</v>
      </c>
      <c r="N4" s="36"/>
      <c r="O4" s="36"/>
      <c r="P4" s="4"/>
      <c r="Q4" s="36" t="s">
        <v>164</v>
      </c>
      <c r="R4" s="36"/>
      <c r="S4" s="36"/>
      <c r="T4" s="4"/>
      <c r="U4" s="36" t="s">
        <v>165</v>
      </c>
      <c r="V4" s="36"/>
    </row>
    <row r="5" spans="1:26" ht="17.55" customHeight="1">
      <c r="A5" s="37">
        <f>SUMIFS(ActivosDepreciacion[Costo de compra],ActivosDepreciacion[Estado],"&lt;&gt;"&amp;"Retirado")</f>
        <v>51200000</v>
      </c>
      <c r="B5" s="37"/>
      <c r="C5" s="37"/>
      <c r="E5" s="37">
        <f>SUMIFS(ActivosDepreciacion[Depreciación mensual],ActivosDepreciacion[Estado],"&lt;&gt;"&amp;"Retirado")</f>
        <v>852777.77777777775</v>
      </c>
      <c r="F5" s="37"/>
      <c r="G5" s="37"/>
      <c r="I5" s="37">
        <f ca="1">SUMIFS(ActivosDepreciacion[Valor en libros],ActivosDepreciacion[Estado],"&lt;&gt;"&amp;"Retirado")</f>
        <v>41325000</v>
      </c>
      <c r="J5" s="37"/>
      <c r="K5" s="37"/>
      <c r="M5" s="38">
        <f>COUNTIF(ActivosDepreciacion[Estado],"En uso")</f>
        <v>5</v>
      </c>
      <c r="N5" s="39"/>
      <c r="O5" s="39"/>
      <c r="Q5" s="38">
        <f ca="1">COUNTIFS(ActivosDepreciacion[Fecha estimada reemplazo],"&lt;="&amp;EDATE(TODAY(),12),ActivosDepreciacion[Fecha estimada reemplazo],"&gt;="&amp;TODAY(),ActivosDepreciacion[Estado],"&lt;&gt;"&amp;"Retirado")</f>
        <v>1</v>
      </c>
      <c r="R5" s="39"/>
      <c r="S5" s="39"/>
      <c r="U5" s="40">
        <f ca="1">IFERROR(SUMIFS(ActivosDepreciacion[Depreciación acumulada],ActivosDepreciacion[Estado],"&lt;&gt;"&amp;"Retirado")/(SUMIFS(ActivosDepreciacion[Depreciación acumulada],ActivosDepreciacion[Estado],"&lt;&gt;"&amp;"Retirado")+SUMIFS(ActivosDepreciacion[Valor en libros],ActivosDepreciacion[Estado],"&lt;&gt;"&amp;"Retirado")),0)</f>
        <v>0.19287109375</v>
      </c>
      <c r="V5" s="39"/>
    </row>
    <row r="6" spans="1:26" ht="17.55" customHeight="1">
      <c r="A6" s="37"/>
      <c r="B6" s="37"/>
      <c r="C6" s="37"/>
      <c r="E6" s="37"/>
      <c r="F6" s="37"/>
      <c r="G6" s="37"/>
      <c r="I6" s="37"/>
      <c r="J6" s="37"/>
      <c r="K6" s="37"/>
      <c r="M6" s="39"/>
      <c r="N6" s="39"/>
      <c r="O6" s="39"/>
      <c r="Q6" s="39"/>
      <c r="R6" s="39"/>
      <c r="S6" s="39"/>
      <c r="U6" s="39"/>
      <c r="V6" s="39"/>
    </row>
    <row r="7" spans="1:26" ht="17.55" customHeight="1"/>
    <row r="8" spans="1:26" ht="17.55" customHeight="1">
      <c r="A8" s="35" t="s">
        <v>166</v>
      </c>
      <c r="B8" s="35"/>
      <c r="C8" s="35"/>
      <c r="D8" s="35"/>
      <c r="E8" s="35"/>
      <c r="F8" s="3"/>
      <c r="G8" s="3" t="s">
        <v>167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6" ht="17.55" customHeight="1">
      <c r="A9" s="1" t="s">
        <v>65</v>
      </c>
      <c r="B9" s="1" t="s">
        <v>168</v>
      </c>
      <c r="C9" s="1" t="s">
        <v>45</v>
      </c>
      <c r="D9" s="1" t="s">
        <v>47</v>
      </c>
      <c r="E9" s="1" t="s">
        <v>169</v>
      </c>
      <c r="G9" s="34" t="str">
        <f ca="1">"Próximos reemplazos: "&amp;Q5&amp;" activos en los siguientes 12 meses. Revisa estado, mantenimiento y presupuesto antes de comprar o financiar nuevos equipos."</f>
        <v>Próximos reemplazos: 1 activos en los siguientes 12 meses. Revisa estado, mantenimiento y presupuesto antes de comprar o financiar nuevos equipos.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6" ht="17.55" customHeight="1">
      <c r="A10" s="2" t="s">
        <v>170</v>
      </c>
      <c r="B10" s="5">
        <f>SUMIFS(ActivosDepreciacion[Costo de compra],ActivosDepreciacion[Categoría],A10,ActivosDepreciacion[Estado],"&lt;&gt;"&amp;"Retirado")</f>
        <v>24500000</v>
      </c>
      <c r="C10" s="5">
        <f>SUMIFS(ActivosDepreciacion[Depreciación mensual],ActivosDepreciacion[Categoría],A10,ActivosDepreciacion[Estado],"&lt;&gt;"&amp;"Retirado")</f>
        <v>341666.66666666669</v>
      </c>
      <c r="D10" s="5">
        <f ca="1">SUMIFS(ActivosDepreciacion[Valor en libros],ActivosDepreciacion[Categoría],A10,ActivosDepreciacion[Estado],"&lt;&gt;"&amp;"Retirado")</f>
        <v>22816666.666666668</v>
      </c>
      <c r="E10" s="6">
        <f>COUNTIFS(ActivosDepreciacion[Categoría],A10,ActivosDepreciacion[Estado],"&lt;&gt;"&amp;"Retirado")</f>
        <v>2</v>
      </c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</row>
    <row r="11" spans="1:26" ht="17.55" customHeight="1">
      <c r="A11" s="2" t="s">
        <v>171</v>
      </c>
      <c r="B11" s="5">
        <f>SUMIFS(ActivosDepreciacion[Costo de compra],ActivosDepreciacion[Categoría],A11,ActivosDepreciacion[Estado],"&lt;&gt;"&amp;"Retirado")</f>
        <v>9000000</v>
      </c>
      <c r="C11" s="5">
        <f>SUMIFS(ActivosDepreciacion[Depreciación mensual],ActivosDepreciacion[Categoría],A11,ActivosDepreciacion[Estado],"&lt;&gt;"&amp;"Retirado")</f>
        <v>166666.66666666666</v>
      </c>
      <c r="D11" s="5">
        <f ca="1">SUMIFS(ActivosDepreciacion[Valor en libros],ActivosDepreciacion[Categoría],A11,ActivosDepreciacion[Estado],"&lt;&gt;"&amp;"Retirado")</f>
        <v>2000000</v>
      </c>
      <c r="E11" s="6">
        <f>COUNTIFS(ActivosDepreciacion[Categoría],A11,ActivosDepreciacion[Estado],"&lt;&gt;"&amp;"Retirado")</f>
        <v>1</v>
      </c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</row>
    <row r="12" spans="1:26" ht="17.55" customHeight="1">
      <c r="A12" s="2" t="s">
        <v>172</v>
      </c>
      <c r="B12" s="5">
        <f>SUMIFS(ActivosDepreciacion[Costo de compra],ActivosDepreciacion[Categoría],A12,ActivosDepreciacion[Estado],"&lt;&gt;"&amp;"Retirado")</f>
        <v>7400000</v>
      </c>
      <c r="C12" s="5">
        <f>SUMIFS(ActivosDepreciacion[Depreciación mensual],ActivosDepreciacion[Categoría],A12,ActivosDepreciacion[Estado],"&lt;&gt;"&amp;"Retirado")</f>
        <v>188888.88888888888</v>
      </c>
      <c r="D12" s="5">
        <f ca="1">SUMIFS(ActivosDepreciacion[Valor en libros],ActivosDepreciacion[Categoría],A12,ActivosDepreciacion[Estado],"&lt;&gt;"&amp;"Retirado")</f>
        <v>6705555.555555556</v>
      </c>
      <c r="E12" s="6">
        <f>COUNTIFS(ActivosDepreciacion[Categoría],A12,ActivosDepreciacion[Estado],"&lt;&gt;"&amp;"Retirado")</f>
        <v>2</v>
      </c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</row>
    <row r="13" spans="1:26" ht="17.55" customHeight="1">
      <c r="A13" s="2" t="s">
        <v>173</v>
      </c>
      <c r="B13" s="5">
        <f>SUMIFS(ActivosDepreciacion[Costo de compra],ActivosDepreciacion[Categoría],A13,ActivosDepreciacion[Estado],"&lt;&gt;"&amp;"Retirado")</f>
        <v>2500000</v>
      </c>
      <c r="C13" s="5">
        <f>SUMIFS(ActivosDepreciacion[Depreciación mensual],ActivosDepreciacion[Categoría],A13,ActivosDepreciacion[Estado],"&lt;&gt;"&amp;"Retirado")</f>
        <v>30555.555555555558</v>
      </c>
      <c r="D13" s="5">
        <f ca="1">SUMIFS(ActivosDepreciacion[Valor en libros],ActivosDepreciacion[Categoría],A13,ActivosDepreciacion[Estado],"&lt;&gt;"&amp;"Retirado")</f>
        <v>2377777.777777778</v>
      </c>
      <c r="E13" s="6">
        <f>COUNTIFS(ActivosDepreciacion[Categoría],A13,ActivosDepreciacion[Estado],"&lt;&gt;"&amp;"Retirado")</f>
        <v>1</v>
      </c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6" ht="17.55" customHeight="1">
      <c r="A14" s="2" t="s">
        <v>174</v>
      </c>
      <c r="B14" s="5">
        <f>SUMIFS(ActivosDepreciacion[Costo de compra],ActivosDepreciacion[Categoría],A14,ActivosDepreciacion[Estado],"&lt;&gt;"&amp;"Retirado")</f>
        <v>7800000</v>
      </c>
      <c r="C14" s="5">
        <f>SUMIFS(ActivosDepreciacion[Depreciación mensual],ActivosDepreciacion[Categoría],A14,ActivosDepreciacion[Estado],"&lt;&gt;"&amp;"Retirado")</f>
        <v>125000</v>
      </c>
      <c r="D14" s="5">
        <f ca="1">SUMIFS(ActivosDepreciacion[Valor en libros],ActivosDepreciacion[Categoría],A14,ActivosDepreciacion[Estado],"&lt;&gt;"&amp;"Retirado")</f>
        <v>7425000</v>
      </c>
      <c r="E14" s="6">
        <f>COUNTIFS(ActivosDepreciacion[Categoría],A14,ActivosDepreciacion[Estado],"&lt;&gt;"&amp;"Retirado")</f>
        <v>1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</row>
    <row r="15" spans="1:26" ht="15.15" customHeight="1">
      <c r="A15" s="19" t="s">
        <v>175</v>
      </c>
      <c r="B15" s="20">
        <f>SUMIFS(ActivosDepreciacion[Costo de compra],ActivosDepreciacion[Categoría],A15,ActivosDepreciacion[Estado],"&lt;&gt;"&amp;"Retirado")</f>
        <v>0</v>
      </c>
      <c r="C15" s="20">
        <f>SUMIFS(ActivosDepreciacion[Depreciación mensual],ActivosDepreciacion[Categoría],A15,ActivosDepreciacion[Estado],"&lt;&gt;"&amp;"Retirado")</f>
        <v>0</v>
      </c>
      <c r="D15" s="20">
        <f>SUMIFS(ActivosDepreciacion[Valor en libros],ActivosDepreciacion[Categoría],A15,ActivosDepreciacion[Estado],"&lt;&gt;"&amp;"Retirado")</f>
        <v>0</v>
      </c>
      <c r="E15" s="20">
        <f>COUNTIFS(ActivosDepreciacion[Categoría],A15,ActivosDepreciacion[Estado],"&lt;&gt;"&amp;"Retirado")</f>
        <v>0</v>
      </c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6" ht="28.8" customHeight="1">
      <c r="A16" s="1" t="s">
        <v>176</v>
      </c>
      <c r="B16" s="1" t="s">
        <v>60</v>
      </c>
      <c r="C16" s="1" t="s">
        <v>65</v>
      </c>
      <c r="D16" s="1" t="s">
        <v>70</v>
      </c>
      <c r="E16" s="1" t="s">
        <v>75</v>
      </c>
      <c r="F16" s="1" t="s">
        <v>80</v>
      </c>
      <c r="G16" s="1" t="s">
        <v>85</v>
      </c>
      <c r="H16" s="1" t="s">
        <v>177</v>
      </c>
      <c r="I16" s="1" t="s">
        <v>95</v>
      </c>
      <c r="J16" s="1" t="s">
        <v>100</v>
      </c>
      <c r="K16" s="1" t="s">
        <v>178</v>
      </c>
      <c r="L16" s="1" t="s">
        <v>110</v>
      </c>
      <c r="M16" s="1" t="s">
        <v>45</v>
      </c>
      <c r="N16" s="1" t="s">
        <v>118</v>
      </c>
      <c r="O16" s="1" t="s">
        <v>123</v>
      </c>
      <c r="P16" s="1" t="s">
        <v>47</v>
      </c>
      <c r="Q16" s="1" t="s">
        <v>179</v>
      </c>
      <c r="R16" s="1" t="s">
        <v>136</v>
      </c>
      <c r="S16" s="1" t="s">
        <v>141</v>
      </c>
      <c r="T16" s="1" t="s">
        <v>51</v>
      </c>
      <c r="U16" s="1" t="s">
        <v>150</v>
      </c>
      <c r="V16" s="1" t="s">
        <v>155</v>
      </c>
    </row>
    <row r="17" spans="1:22" ht="17.55" customHeight="1">
      <c r="A17" s="10" t="s">
        <v>180</v>
      </c>
      <c r="B17" s="10" t="s">
        <v>63</v>
      </c>
      <c r="C17" s="10" t="s">
        <v>170</v>
      </c>
      <c r="D17" s="10" t="s">
        <v>181</v>
      </c>
      <c r="E17" s="11">
        <v>46037</v>
      </c>
      <c r="F17" s="12">
        <v>18000000</v>
      </c>
      <c r="G17" s="12">
        <v>3000000</v>
      </c>
      <c r="H17" s="13">
        <v>5</v>
      </c>
      <c r="I17" s="10" t="s">
        <v>98</v>
      </c>
      <c r="J17" s="10" t="s">
        <v>182</v>
      </c>
      <c r="K17" s="11">
        <v>46054</v>
      </c>
      <c r="L17" s="15">
        <f t="shared" ref="L17:L48" si="0">IFERROR(IF(OR(F17="",G17="",H17="",H17&lt;=0,F17&lt;G17),"",(F17-G17)/H17),"")</f>
        <v>3000000</v>
      </c>
      <c r="M17" s="15">
        <f t="shared" ref="M17:M48" si="1">IFERROR(IF(L17="","",L17/12),"")</f>
        <v>250000</v>
      </c>
      <c r="N17" s="16">
        <f t="shared" ref="N17:N48" ca="1" si="2">IFERROR(IF(K17="","",INT(MAX(0,TODAY()-K17)/30.4375)),"")</f>
        <v>6</v>
      </c>
      <c r="O17" s="15">
        <f t="shared" ref="O17:O48" ca="1" si="3">IFERROR(IF(M17="","",MIN(F17-G17,M17*N17)),"")</f>
        <v>1500000</v>
      </c>
      <c r="P17" s="15">
        <f t="shared" ref="P17:P48" ca="1" si="4">IFERROR(IF(OR(F17="",G17="",K17="",H17="",H17&lt;=0),"",MAX(G17,F17-O17)),"")</f>
        <v>16500000</v>
      </c>
      <c r="Q17" s="17">
        <f t="shared" ref="Q17:Q48" si="5">IFERROR(IF(OR(K17="",H17="",H17&lt;=0),"",EDATE(K17,H17*12)),"")</f>
        <v>47880</v>
      </c>
      <c r="R17" s="14">
        <v>12000</v>
      </c>
      <c r="S17" s="10" t="s">
        <v>183</v>
      </c>
      <c r="T17" s="18">
        <f t="shared" ref="T17:T48" si="6">IFERROR(IF(OR(M17="",R17="",R17&lt;=0),"",M17/R17),"")</f>
        <v>20.833333333333332</v>
      </c>
      <c r="U17" s="10" t="s">
        <v>184</v>
      </c>
      <c r="V17" s="10" t="s">
        <v>185</v>
      </c>
    </row>
    <row r="18" spans="1:22" ht="17.55" customHeight="1">
      <c r="A18" s="10" t="s">
        <v>186</v>
      </c>
      <c r="B18" s="10" t="s">
        <v>187</v>
      </c>
      <c r="C18" s="10" t="s">
        <v>171</v>
      </c>
      <c r="D18" s="10" t="s">
        <v>188</v>
      </c>
      <c r="E18" s="11">
        <v>44967</v>
      </c>
      <c r="F18" s="12">
        <v>9000000</v>
      </c>
      <c r="G18" s="12">
        <v>1000000</v>
      </c>
      <c r="H18" s="13">
        <v>4</v>
      </c>
      <c r="I18" s="10" t="s">
        <v>98</v>
      </c>
      <c r="J18" s="10" t="s">
        <v>189</v>
      </c>
      <c r="K18" s="11">
        <v>44972</v>
      </c>
      <c r="L18" s="15">
        <f t="shared" si="0"/>
        <v>2000000</v>
      </c>
      <c r="M18" s="15">
        <f t="shared" si="1"/>
        <v>166666.66666666666</v>
      </c>
      <c r="N18" s="16">
        <f t="shared" ca="1" si="2"/>
        <v>42</v>
      </c>
      <c r="O18" s="15">
        <f t="shared" ca="1" si="3"/>
        <v>7000000</v>
      </c>
      <c r="P18" s="15">
        <f t="shared" ca="1" si="4"/>
        <v>2000000</v>
      </c>
      <c r="Q18" s="17">
        <f t="shared" si="5"/>
        <v>46433</v>
      </c>
      <c r="R18" s="14">
        <v>30</v>
      </c>
      <c r="S18" s="10" t="s">
        <v>190</v>
      </c>
      <c r="T18" s="18">
        <f t="shared" si="6"/>
        <v>5555.5555555555557</v>
      </c>
      <c r="U18" s="10" t="s">
        <v>153</v>
      </c>
      <c r="V18" s="10" t="s">
        <v>191</v>
      </c>
    </row>
    <row r="19" spans="1:22" ht="17.55" customHeight="1">
      <c r="A19" s="10" t="s">
        <v>192</v>
      </c>
      <c r="B19" s="10" t="s">
        <v>193</v>
      </c>
      <c r="C19" s="10" t="s">
        <v>172</v>
      </c>
      <c r="D19" s="10" t="s">
        <v>194</v>
      </c>
      <c r="E19" s="11">
        <v>46084</v>
      </c>
      <c r="F19" s="12">
        <v>4200000</v>
      </c>
      <c r="G19" s="12">
        <v>400000</v>
      </c>
      <c r="H19" s="13">
        <v>3</v>
      </c>
      <c r="I19" s="10" t="s">
        <v>98</v>
      </c>
      <c r="J19" s="10" t="s">
        <v>182</v>
      </c>
      <c r="K19" s="11">
        <v>46091</v>
      </c>
      <c r="L19" s="15">
        <f t="shared" si="0"/>
        <v>1266666.6666666667</v>
      </c>
      <c r="M19" s="15">
        <f t="shared" si="1"/>
        <v>105555.55555555556</v>
      </c>
      <c r="N19" s="16">
        <f t="shared" ca="1" si="2"/>
        <v>5</v>
      </c>
      <c r="O19" s="15">
        <f t="shared" ca="1" si="3"/>
        <v>527777.77777777775</v>
      </c>
      <c r="P19" s="15">
        <f t="shared" ca="1" si="4"/>
        <v>3672222.222222222</v>
      </c>
      <c r="Q19" s="17">
        <f t="shared" si="5"/>
        <v>47187</v>
      </c>
      <c r="R19" s="14">
        <v>160</v>
      </c>
      <c r="S19" s="10" t="s">
        <v>195</v>
      </c>
      <c r="T19" s="18">
        <f t="shared" si="6"/>
        <v>659.72222222222229</v>
      </c>
      <c r="U19" s="10" t="s">
        <v>194</v>
      </c>
      <c r="V19" s="10" t="s">
        <v>196</v>
      </c>
    </row>
    <row r="20" spans="1:22" ht="17.55" customHeight="1">
      <c r="A20" s="10" t="s">
        <v>197</v>
      </c>
      <c r="B20" s="10" t="s">
        <v>198</v>
      </c>
      <c r="C20" s="10" t="s">
        <v>173</v>
      </c>
      <c r="D20" s="10" t="s">
        <v>181</v>
      </c>
      <c r="E20" s="11">
        <v>46117</v>
      </c>
      <c r="F20" s="12">
        <v>2500000</v>
      </c>
      <c r="G20" s="12">
        <v>300000</v>
      </c>
      <c r="H20" s="13">
        <v>6</v>
      </c>
      <c r="I20" s="10" t="s">
        <v>98</v>
      </c>
      <c r="J20" s="10" t="s">
        <v>182</v>
      </c>
      <c r="K20" s="11">
        <v>46120</v>
      </c>
      <c r="L20" s="15">
        <f t="shared" si="0"/>
        <v>366666.66666666669</v>
      </c>
      <c r="M20" s="15">
        <f t="shared" si="1"/>
        <v>30555.555555555558</v>
      </c>
      <c r="N20" s="16">
        <f t="shared" ca="1" si="2"/>
        <v>4</v>
      </c>
      <c r="O20" s="15">
        <f t="shared" ca="1" si="3"/>
        <v>122222.22222222223</v>
      </c>
      <c r="P20" s="15">
        <f t="shared" ca="1" si="4"/>
        <v>2377777.777777778</v>
      </c>
      <c r="Q20" s="17">
        <f t="shared" si="5"/>
        <v>48312</v>
      </c>
      <c r="R20" s="14">
        <v>26</v>
      </c>
      <c r="S20" s="10" t="s">
        <v>190</v>
      </c>
      <c r="T20" s="18">
        <f t="shared" si="6"/>
        <v>1175.2136752136753</v>
      </c>
      <c r="U20" s="10" t="s">
        <v>184</v>
      </c>
      <c r="V20" s="10" t="s">
        <v>199</v>
      </c>
    </row>
    <row r="21" spans="1:22" ht="17.55" customHeight="1">
      <c r="A21" s="10" t="s">
        <v>200</v>
      </c>
      <c r="B21" s="10" t="s">
        <v>201</v>
      </c>
      <c r="C21" s="10" t="s">
        <v>174</v>
      </c>
      <c r="D21" s="10" t="s">
        <v>202</v>
      </c>
      <c r="E21" s="11">
        <v>46154</v>
      </c>
      <c r="F21" s="12">
        <v>7800000</v>
      </c>
      <c r="G21" s="12">
        <v>1800000</v>
      </c>
      <c r="H21" s="13">
        <v>4</v>
      </c>
      <c r="I21" s="10" t="s">
        <v>98</v>
      </c>
      <c r="J21" s="10" t="s">
        <v>203</v>
      </c>
      <c r="K21" s="11">
        <v>46162</v>
      </c>
      <c r="L21" s="15">
        <f t="shared" si="0"/>
        <v>1500000</v>
      </c>
      <c r="M21" s="15">
        <f t="shared" si="1"/>
        <v>125000</v>
      </c>
      <c r="N21" s="16">
        <f t="shared" ca="1" si="2"/>
        <v>3</v>
      </c>
      <c r="O21" s="15">
        <f t="shared" ca="1" si="3"/>
        <v>375000</v>
      </c>
      <c r="P21" s="15">
        <f t="shared" ca="1" si="4"/>
        <v>7425000</v>
      </c>
      <c r="Q21" s="17">
        <f t="shared" si="5"/>
        <v>47623</v>
      </c>
      <c r="R21" s="14">
        <v>900</v>
      </c>
      <c r="S21" s="10" t="s">
        <v>204</v>
      </c>
      <c r="T21" s="18">
        <f t="shared" si="6"/>
        <v>138.88888888888889</v>
      </c>
      <c r="U21" s="10" t="s">
        <v>205</v>
      </c>
      <c r="V21" s="10" t="s">
        <v>206</v>
      </c>
    </row>
    <row r="22" spans="1:22" ht="17.55" customHeight="1">
      <c r="A22" s="10" t="s">
        <v>207</v>
      </c>
      <c r="B22" s="10" t="s">
        <v>208</v>
      </c>
      <c r="C22" s="10" t="s">
        <v>170</v>
      </c>
      <c r="D22" s="10" t="s">
        <v>209</v>
      </c>
      <c r="E22" s="11">
        <v>46174</v>
      </c>
      <c r="F22" s="12">
        <v>6500000</v>
      </c>
      <c r="G22" s="12">
        <v>1000000</v>
      </c>
      <c r="H22" s="13">
        <v>5</v>
      </c>
      <c r="I22" s="10" t="s">
        <v>98</v>
      </c>
      <c r="J22" s="10" t="s">
        <v>182</v>
      </c>
      <c r="K22" s="11">
        <v>46178</v>
      </c>
      <c r="L22" s="15">
        <f t="shared" si="0"/>
        <v>1100000</v>
      </c>
      <c r="M22" s="15">
        <f t="shared" si="1"/>
        <v>91666.666666666672</v>
      </c>
      <c r="N22" s="16">
        <f t="shared" ca="1" si="2"/>
        <v>2</v>
      </c>
      <c r="O22" s="15">
        <f t="shared" ca="1" si="3"/>
        <v>183333.33333333334</v>
      </c>
      <c r="P22" s="15">
        <f t="shared" ca="1" si="4"/>
        <v>6316666.666666667</v>
      </c>
      <c r="Q22" s="17">
        <f t="shared" si="5"/>
        <v>48004</v>
      </c>
      <c r="R22" s="14">
        <v>1500</v>
      </c>
      <c r="S22" s="10" t="s">
        <v>210</v>
      </c>
      <c r="T22" s="18">
        <f t="shared" si="6"/>
        <v>61.111111111111114</v>
      </c>
      <c r="U22" s="10" t="s">
        <v>211</v>
      </c>
      <c r="V22" s="10" t="s">
        <v>212</v>
      </c>
    </row>
    <row r="23" spans="1:22" ht="17.55" customHeight="1">
      <c r="A23" s="10" t="s">
        <v>213</v>
      </c>
      <c r="B23" s="10" t="s">
        <v>214</v>
      </c>
      <c r="C23" s="10" t="s">
        <v>172</v>
      </c>
      <c r="D23" s="10" t="s">
        <v>215</v>
      </c>
      <c r="E23" s="11">
        <v>46183</v>
      </c>
      <c r="F23" s="12">
        <v>3200000</v>
      </c>
      <c r="G23" s="12">
        <v>200000</v>
      </c>
      <c r="H23" s="13">
        <v>3</v>
      </c>
      <c r="I23" s="10" t="s">
        <v>98</v>
      </c>
      <c r="J23" s="10" t="s">
        <v>182</v>
      </c>
      <c r="K23" s="11">
        <v>46188</v>
      </c>
      <c r="L23" s="15">
        <f t="shared" si="0"/>
        <v>1000000</v>
      </c>
      <c r="M23" s="15">
        <f t="shared" si="1"/>
        <v>83333.333333333328</v>
      </c>
      <c r="N23" s="16">
        <f t="shared" ca="1" si="2"/>
        <v>2</v>
      </c>
      <c r="O23" s="15">
        <f t="shared" ca="1" si="3"/>
        <v>166666.66666666666</v>
      </c>
      <c r="P23" s="15">
        <f t="shared" ca="1" si="4"/>
        <v>3033333.3333333335</v>
      </c>
      <c r="Q23" s="17">
        <f t="shared" si="5"/>
        <v>47284</v>
      </c>
      <c r="R23" s="14">
        <v>30</v>
      </c>
      <c r="S23" s="10" t="s">
        <v>190</v>
      </c>
      <c r="T23" s="18">
        <f t="shared" si="6"/>
        <v>2777.7777777777778</v>
      </c>
      <c r="U23" s="10" t="s">
        <v>153</v>
      </c>
      <c r="V23" s="10" t="s">
        <v>216</v>
      </c>
    </row>
    <row r="24" spans="1:22" ht="17.55" customHeight="1">
      <c r="A24" s="10"/>
      <c r="B24" s="10"/>
      <c r="C24" s="10"/>
      <c r="D24" s="10"/>
      <c r="E24" s="11"/>
      <c r="F24" s="12"/>
      <c r="G24" s="12"/>
      <c r="H24" s="13"/>
      <c r="I24" s="10"/>
      <c r="J24" s="10"/>
      <c r="K24" s="11"/>
      <c r="L24" s="15" t="str">
        <f t="shared" si="0"/>
        <v/>
      </c>
      <c r="M24" s="15" t="str">
        <f t="shared" si="1"/>
        <v/>
      </c>
      <c r="N24" s="16" t="str">
        <f t="shared" ca="1" si="2"/>
        <v/>
      </c>
      <c r="O24" s="15" t="str">
        <f t="shared" si="3"/>
        <v/>
      </c>
      <c r="P24" s="15" t="str">
        <f t="shared" si="4"/>
        <v/>
      </c>
      <c r="Q24" s="17" t="str">
        <f t="shared" si="5"/>
        <v/>
      </c>
      <c r="R24" s="14"/>
      <c r="S24" s="10"/>
      <c r="T24" s="18" t="str">
        <f t="shared" si="6"/>
        <v/>
      </c>
      <c r="U24" s="10"/>
      <c r="V24" s="10"/>
    </row>
    <row r="25" spans="1:22" ht="17.55" customHeight="1">
      <c r="A25" s="10"/>
      <c r="B25" s="10"/>
      <c r="C25" s="10"/>
      <c r="D25" s="10"/>
      <c r="E25" s="11"/>
      <c r="F25" s="12"/>
      <c r="G25" s="12"/>
      <c r="H25" s="13"/>
      <c r="I25" s="10"/>
      <c r="J25" s="10"/>
      <c r="K25" s="11"/>
      <c r="L25" s="15" t="str">
        <f t="shared" si="0"/>
        <v/>
      </c>
      <c r="M25" s="15" t="str">
        <f t="shared" si="1"/>
        <v/>
      </c>
      <c r="N25" s="16" t="str">
        <f t="shared" ca="1" si="2"/>
        <v/>
      </c>
      <c r="O25" s="15" t="str">
        <f t="shared" si="3"/>
        <v/>
      </c>
      <c r="P25" s="15" t="str">
        <f t="shared" si="4"/>
        <v/>
      </c>
      <c r="Q25" s="17" t="str">
        <f t="shared" si="5"/>
        <v/>
      </c>
      <c r="R25" s="14"/>
      <c r="S25" s="10"/>
      <c r="T25" s="18" t="str">
        <f t="shared" si="6"/>
        <v/>
      </c>
      <c r="U25" s="10"/>
      <c r="V25" s="10"/>
    </row>
    <row r="26" spans="1:22" ht="17.55" customHeight="1">
      <c r="A26" s="10"/>
      <c r="B26" s="10"/>
      <c r="C26" s="10"/>
      <c r="D26" s="10"/>
      <c r="E26" s="11"/>
      <c r="F26" s="12"/>
      <c r="G26" s="12"/>
      <c r="H26" s="13"/>
      <c r="I26" s="10"/>
      <c r="J26" s="10"/>
      <c r="K26" s="11"/>
      <c r="L26" s="15" t="str">
        <f t="shared" si="0"/>
        <v/>
      </c>
      <c r="M26" s="15" t="str">
        <f t="shared" si="1"/>
        <v/>
      </c>
      <c r="N26" s="16" t="str">
        <f t="shared" ca="1" si="2"/>
        <v/>
      </c>
      <c r="O26" s="15" t="str">
        <f t="shared" si="3"/>
        <v/>
      </c>
      <c r="P26" s="15" t="str">
        <f t="shared" si="4"/>
        <v/>
      </c>
      <c r="Q26" s="17" t="str">
        <f t="shared" si="5"/>
        <v/>
      </c>
      <c r="R26" s="14"/>
      <c r="S26" s="10"/>
      <c r="T26" s="18" t="str">
        <f t="shared" si="6"/>
        <v/>
      </c>
      <c r="U26" s="10"/>
      <c r="V26" s="10"/>
    </row>
    <row r="27" spans="1:22" ht="17.55" customHeight="1">
      <c r="A27" s="10"/>
      <c r="B27" s="10"/>
      <c r="C27" s="10"/>
      <c r="D27" s="10"/>
      <c r="E27" s="11"/>
      <c r="F27" s="12"/>
      <c r="G27" s="12"/>
      <c r="H27" s="13"/>
      <c r="I27" s="10"/>
      <c r="J27" s="10"/>
      <c r="K27" s="11"/>
      <c r="L27" s="15" t="str">
        <f t="shared" si="0"/>
        <v/>
      </c>
      <c r="M27" s="15" t="str">
        <f t="shared" si="1"/>
        <v/>
      </c>
      <c r="N27" s="16" t="str">
        <f t="shared" ca="1" si="2"/>
        <v/>
      </c>
      <c r="O27" s="15" t="str">
        <f t="shared" si="3"/>
        <v/>
      </c>
      <c r="P27" s="15" t="str">
        <f t="shared" si="4"/>
        <v/>
      </c>
      <c r="Q27" s="17" t="str">
        <f t="shared" si="5"/>
        <v/>
      </c>
      <c r="R27" s="14"/>
      <c r="S27" s="10"/>
      <c r="T27" s="18" t="str">
        <f t="shared" si="6"/>
        <v/>
      </c>
      <c r="U27" s="10"/>
      <c r="V27" s="10"/>
    </row>
    <row r="28" spans="1:22" ht="17.55" customHeight="1">
      <c r="A28" s="10"/>
      <c r="B28" s="10"/>
      <c r="C28" s="10"/>
      <c r="D28" s="10"/>
      <c r="E28" s="11"/>
      <c r="F28" s="12"/>
      <c r="G28" s="12"/>
      <c r="H28" s="13"/>
      <c r="I28" s="10"/>
      <c r="J28" s="10"/>
      <c r="K28" s="11"/>
      <c r="L28" s="15" t="str">
        <f t="shared" si="0"/>
        <v/>
      </c>
      <c r="M28" s="15" t="str">
        <f t="shared" si="1"/>
        <v/>
      </c>
      <c r="N28" s="16" t="str">
        <f t="shared" ca="1" si="2"/>
        <v/>
      </c>
      <c r="O28" s="15" t="str">
        <f t="shared" si="3"/>
        <v/>
      </c>
      <c r="P28" s="15" t="str">
        <f t="shared" si="4"/>
        <v/>
      </c>
      <c r="Q28" s="17" t="str">
        <f t="shared" si="5"/>
        <v/>
      </c>
      <c r="R28" s="14"/>
      <c r="S28" s="10"/>
      <c r="T28" s="18" t="str">
        <f t="shared" si="6"/>
        <v/>
      </c>
      <c r="U28" s="10"/>
      <c r="V28" s="10"/>
    </row>
    <row r="29" spans="1:22" ht="17.55" customHeight="1">
      <c r="A29" s="10"/>
      <c r="B29" s="10"/>
      <c r="C29" s="10"/>
      <c r="D29" s="10"/>
      <c r="E29" s="11"/>
      <c r="F29" s="12"/>
      <c r="G29" s="12"/>
      <c r="H29" s="13"/>
      <c r="I29" s="10"/>
      <c r="J29" s="10"/>
      <c r="K29" s="11"/>
      <c r="L29" s="15" t="str">
        <f t="shared" si="0"/>
        <v/>
      </c>
      <c r="M29" s="15" t="str">
        <f t="shared" si="1"/>
        <v/>
      </c>
      <c r="N29" s="16" t="str">
        <f t="shared" ca="1" si="2"/>
        <v/>
      </c>
      <c r="O29" s="15" t="str">
        <f t="shared" si="3"/>
        <v/>
      </c>
      <c r="P29" s="15" t="str">
        <f t="shared" si="4"/>
        <v/>
      </c>
      <c r="Q29" s="17" t="str">
        <f t="shared" si="5"/>
        <v/>
      </c>
      <c r="R29" s="14"/>
      <c r="S29" s="10"/>
      <c r="T29" s="18" t="str">
        <f t="shared" si="6"/>
        <v/>
      </c>
      <c r="U29" s="10"/>
      <c r="V29" s="10"/>
    </row>
    <row r="30" spans="1:22" ht="17.55" customHeight="1">
      <c r="A30" s="10"/>
      <c r="B30" s="10"/>
      <c r="C30" s="10"/>
      <c r="D30" s="10"/>
      <c r="E30" s="11"/>
      <c r="F30" s="12"/>
      <c r="G30" s="12"/>
      <c r="H30" s="13"/>
      <c r="I30" s="10"/>
      <c r="J30" s="10"/>
      <c r="K30" s="11"/>
      <c r="L30" s="15" t="str">
        <f t="shared" si="0"/>
        <v/>
      </c>
      <c r="M30" s="15" t="str">
        <f t="shared" si="1"/>
        <v/>
      </c>
      <c r="N30" s="16" t="str">
        <f t="shared" ca="1" si="2"/>
        <v/>
      </c>
      <c r="O30" s="15" t="str">
        <f t="shared" si="3"/>
        <v/>
      </c>
      <c r="P30" s="15" t="str">
        <f t="shared" si="4"/>
        <v/>
      </c>
      <c r="Q30" s="17" t="str">
        <f t="shared" si="5"/>
        <v/>
      </c>
      <c r="R30" s="14"/>
      <c r="S30" s="10"/>
      <c r="T30" s="18" t="str">
        <f t="shared" si="6"/>
        <v/>
      </c>
      <c r="U30" s="10"/>
      <c r="V30" s="10"/>
    </row>
    <row r="31" spans="1:22" ht="17.55" customHeight="1">
      <c r="A31" s="10"/>
      <c r="B31" s="10"/>
      <c r="C31" s="10"/>
      <c r="D31" s="10"/>
      <c r="E31" s="11"/>
      <c r="F31" s="12"/>
      <c r="G31" s="12"/>
      <c r="H31" s="13"/>
      <c r="I31" s="10"/>
      <c r="J31" s="10"/>
      <c r="K31" s="11"/>
      <c r="L31" s="15" t="str">
        <f t="shared" si="0"/>
        <v/>
      </c>
      <c r="M31" s="15" t="str">
        <f t="shared" si="1"/>
        <v/>
      </c>
      <c r="N31" s="16" t="str">
        <f t="shared" ca="1" si="2"/>
        <v/>
      </c>
      <c r="O31" s="15" t="str">
        <f t="shared" si="3"/>
        <v/>
      </c>
      <c r="P31" s="15" t="str">
        <f t="shared" si="4"/>
        <v/>
      </c>
      <c r="Q31" s="17" t="str">
        <f t="shared" si="5"/>
        <v/>
      </c>
      <c r="R31" s="14"/>
      <c r="S31" s="10"/>
      <c r="T31" s="18" t="str">
        <f t="shared" si="6"/>
        <v/>
      </c>
      <c r="U31" s="10"/>
      <c r="V31" s="10"/>
    </row>
    <row r="32" spans="1:22" ht="17.55" customHeight="1">
      <c r="A32" s="10"/>
      <c r="B32" s="10"/>
      <c r="C32" s="10"/>
      <c r="D32" s="10"/>
      <c r="E32" s="11"/>
      <c r="F32" s="12"/>
      <c r="G32" s="12"/>
      <c r="H32" s="13"/>
      <c r="I32" s="10"/>
      <c r="J32" s="10"/>
      <c r="K32" s="11"/>
      <c r="L32" s="15" t="str">
        <f t="shared" si="0"/>
        <v/>
      </c>
      <c r="M32" s="15" t="str">
        <f t="shared" si="1"/>
        <v/>
      </c>
      <c r="N32" s="16" t="str">
        <f t="shared" ca="1" si="2"/>
        <v/>
      </c>
      <c r="O32" s="15" t="str">
        <f t="shared" si="3"/>
        <v/>
      </c>
      <c r="P32" s="15" t="str">
        <f t="shared" si="4"/>
        <v/>
      </c>
      <c r="Q32" s="17" t="str">
        <f t="shared" si="5"/>
        <v/>
      </c>
      <c r="R32" s="14"/>
      <c r="S32" s="10"/>
      <c r="T32" s="18" t="str">
        <f t="shared" si="6"/>
        <v/>
      </c>
      <c r="U32" s="10"/>
      <c r="V32" s="10"/>
    </row>
    <row r="33" spans="1:22" ht="17.55" customHeight="1">
      <c r="A33" s="10"/>
      <c r="B33" s="10"/>
      <c r="C33" s="10"/>
      <c r="D33" s="10"/>
      <c r="E33" s="11"/>
      <c r="F33" s="12"/>
      <c r="G33" s="12"/>
      <c r="H33" s="13"/>
      <c r="I33" s="10"/>
      <c r="J33" s="10"/>
      <c r="K33" s="11"/>
      <c r="L33" s="15" t="str">
        <f t="shared" si="0"/>
        <v/>
      </c>
      <c r="M33" s="15" t="str">
        <f t="shared" si="1"/>
        <v/>
      </c>
      <c r="N33" s="16" t="str">
        <f t="shared" ca="1" si="2"/>
        <v/>
      </c>
      <c r="O33" s="15" t="str">
        <f t="shared" si="3"/>
        <v/>
      </c>
      <c r="P33" s="15" t="str">
        <f t="shared" si="4"/>
        <v/>
      </c>
      <c r="Q33" s="17" t="str">
        <f t="shared" si="5"/>
        <v/>
      </c>
      <c r="R33" s="14"/>
      <c r="S33" s="10"/>
      <c r="T33" s="18" t="str">
        <f t="shared" si="6"/>
        <v/>
      </c>
      <c r="U33" s="10"/>
      <c r="V33" s="10"/>
    </row>
    <row r="34" spans="1:22" ht="17.55" customHeight="1">
      <c r="A34" s="10"/>
      <c r="B34" s="10"/>
      <c r="C34" s="10"/>
      <c r="D34" s="10"/>
      <c r="E34" s="11"/>
      <c r="F34" s="12"/>
      <c r="G34" s="12"/>
      <c r="H34" s="13"/>
      <c r="I34" s="10"/>
      <c r="J34" s="10"/>
      <c r="K34" s="11"/>
      <c r="L34" s="15" t="str">
        <f t="shared" si="0"/>
        <v/>
      </c>
      <c r="M34" s="15" t="str">
        <f t="shared" si="1"/>
        <v/>
      </c>
      <c r="N34" s="16" t="str">
        <f t="shared" ca="1" si="2"/>
        <v/>
      </c>
      <c r="O34" s="15" t="str">
        <f t="shared" si="3"/>
        <v/>
      </c>
      <c r="P34" s="15" t="str">
        <f t="shared" si="4"/>
        <v/>
      </c>
      <c r="Q34" s="17" t="str">
        <f t="shared" si="5"/>
        <v/>
      </c>
      <c r="R34" s="14"/>
      <c r="S34" s="10"/>
      <c r="T34" s="18" t="str">
        <f t="shared" si="6"/>
        <v/>
      </c>
      <c r="U34" s="10"/>
      <c r="V34" s="10"/>
    </row>
    <row r="35" spans="1:22" ht="17.55" customHeight="1">
      <c r="A35" s="10"/>
      <c r="B35" s="10"/>
      <c r="C35" s="10"/>
      <c r="D35" s="10"/>
      <c r="E35" s="11"/>
      <c r="F35" s="12"/>
      <c r="G35" s="12"/>
      <c r="H35" s="13"/>
      <c r="I35" s="10"/>
      <c r="J35" s="10"/>
      <c r="K35" s="11"/>
      <c r="L35" s="15" t="str">
        <f t="shared" si="0"/>
        <v/>
      </c>
      <c r="M35" s="15" t="str">
        <f t="shared" si="1"/>
        <v/>
      </c>
      <c r="N35" s="16" t="str">
        <f t="shared" ca="1" si="2"/>
        <v/>
      </c>
      <c r="O35" s="15" t="str">
        <f t="shared" si="3"/>
        <v/>
      </c>
      <c r="P35" s="15" t="str">
        <f t="shared" si="4"/>
        <v/>
      </c>
      <c r="Q35" s="17" t="str">
        <f t="shared" si="5"/>
        <v/>
      </c>
      <c r="R35" s="14"/>
      <c r="S35" s="10"/>
      <c r="T35" s="18" t="str">
        <f t="shared" si="6"/>
        <v/>
      </c>
      <c r="U35" s="10"/>
      <c r="V35" s="10"/>
    </row>
    <row r="36" spans="1:22" ht="17.55" customHeight="1">
      <c r="A36" s="10"/>
      <c r="B36" s="10"/>
      <c r="C36" s="10"/>
      <c r="D36" s="10"/>
      <c r="E36" s="11"/>
      <c r="F36" s="12"/>
      <c r="G36" s="12"/>
      <c r="H36" s="13"/>
      <c r="I36" s="10"/>
      <c r="J36" s="10"/>
      <c r="K36" s="11"/>
      <c r="L36" s="15" t="str">
        <f t="shared" si="0"/>
        <v/>
      </c>
      <c r="M36" s="15" t="str">
        <f t="shared" si="1"/>
        <v/>
      </c>
      <c r="N36" s="16" t="str">
        <f t="shared" ca="1" si="2"/>
        <v/>
      </c>
      <c r="O36" s="15" t="str">
        <f t="shared" si="3"/>
        <v/>
      </c>
      <c r="P36" s="15" t="str">
        <f t="shared" si="4"/>
        <v/>
      </c>
      <c r="Q36" s="17" t="str">
        <f t="shared" si="5"/>
        <v/>
      </c>
      <c r="R36" s="14"/>
      <c r="S36" s="10"/>
      <c r="T36" s="18" t="str">
        <f t="shared" si="6"/>
        <v/>
      </c>
      <c r="U36" s="10"/>
      <c r="V36" s="10"/>
    </row>
    <row r="37" spans="1:22" ht="17.55" customHeight="1">
      <c r="A37" s="10"/>
      <c r="B37" s="10"/>
      <c r="C37" s="10"/>
      <c r="D37" s="10"/>
      <c r="E37" s="11"/>
      <c r="F37" s="12"/>
      <c r="G37" s="12"/>
      <c r="H37" s="13"/>
      <c r="I37" s="10"/>
      <c r="J37" s="10"/>
      <c r="K37" s="11"/>
      <c r="L37" s="15" t="str">
        <f t="shared" si="0"/>
        <v/>
      </c>
      <c r="M37" s="15" t="str">
        <f t="shared" si="1"/>
        <v/>
      </c>
      <c r="N37" s="16" t="str">
        <f t="shared" ca="1" si="2"/>
        <v/>
      </c>
      <c r="O37" s="15" t="str">
        <f t="shared" si="3"/>
        <v/>
      </c>
      <c r="P37" s="15" t="str">
        <f t="shared" si="4"/>
        <v/>
      </c>
      <c r="Q37" s="17" t="str">
        <f t="shared" si="5"/>
        <v/>
      </c>
      <c r="R37" s="14"/>
      <c r="S37" s="10"/>
      <c r="T37" s="18" t="str">
        <f t="shared" si="6"/>
        <v/>
      </c>
      <c r="U37" s="10"/>
      <c r="V37" s="10"/>
    </row>
    <row r="38" spans="1:22" ht="17.55" customHeight="1">
      <c r="A38" s="10"/>
      <c r="B38" s="10"/>
      <c r="C38" s="10"/>
      <c r="D38" s="10"/>
      <c r="E38" s="11"/>
      <c r="F38" s="12"/>
      <c r="G38" s="12"/>
      <c r="H38" s="13"/>
      <c r="I38" s="10"/>
      <c r="J38" s="10"/>
      <c r="K38" s="11"/>
      <c r="L38" s="15" t="str">
        <f t="shared" si="0"/>
        <v/>
      </c>
      <c r="M38" s="15" t="str">
        <f t="shared" si="1"/>
        <v/>
      </c>
      <c r="N38" s="16" t="str">
        <f t="shared" ca="1" si="2"/>
        <v/>
      </c>
      <c r="O38" s="15" t="str">
        <f t="shared" si="3"/>
        <v/>
      </c>
      <c r="P38" s="15" t="str">
        <f t="shared" si="4"/>
        <v/>
      </c>
      <c r="Q38" s="17" t="str">
        <f t="shared" si="5"/>
        <v/>
      </c>
      <c r="R38" s="14"/>
      <c r="S38" s="10"/>
      <c r="T38" s="18" t="str">
        <f t="shared" si="6"/>
        <v/>
      </c>
      <c r="U38" s="10"/>
      <c r="V38" s="10"/>
    </row>
    <row r="39" spans="1:22" ht="17.55" customHeight="1">
      <c r="A39" s="10"/>
      <c r="B39" s="10"/>
      <c r="C39" s="10"/>
      <c r="D39" s="10"/>
      <c r="E39" s="11"/>
      <c r="F39" s="12"/>
      <c r="G39" s="12"/>
      <c r="H39" s="13"/>
      <c r="I39" s="10"/>
      <c r="J39" s="10"/>
      <c r="K39" s="11"/>
      <c r="L39" s="15" t="str">
        <f t="shared" si="0"/>
        <v/>
      </c>
      <c r="M39" s="15" t="str">
        <f t="shared" si="1"/>
        <v/>
      </c>
      <c r="N39" s="16" t="str">
        <f t="shared" ca="1" si="2"/>
        <v/>
      </c>
      <c r="O39" s="15" t="str">
        <f t="shared" si="3"/>
        <v/>
      </c>
      <c r="P39" s="15" t="str">
        <f t="shared" si="4"/>
        <v/>
      </c>
      <c r="Q39" s="17" t="str">
        <f t="shared" si="5"/>
        <v/>
      </c>
      <c r="R39" s="14"/>
      <c r="S39" s="10"/>
      <c r="T39" s="18" t="str">
        <f t="shared" si="6"/>
        <v/>
      </c>
      <c r="U39" s="10"/>
      <c r="V39" s="10"/>
    </row>
    <row r="40" spans="1:22" ht="17.55" customHeight="1">
      <c r="A40" s="10"/>
      <c r="B40" s="10"/>
      <c r="C40" s="10"/>
      <c r="D40" s="10"/>
      <c r="E40" s="11"/>
      <c r="F40" s="12"/>
      <c r="G40" s="12"/>
      <c r="H40" s="13"/>
      <c r="I40" s="10"/>
      <c r="J40" s="10"/>
      <c r="K40" s="11"/>
      <c r="L40" s="15" t="str">
        <f t="shared" si="0"/>
        <v/>
      </c>
      <c r="M40" s="15" t="str">
        <f t="shared" si="1"/>
        <v/>
      </c>
      <c r="N40" s="16" t="str">
        <f t="shared" ca="1" si="2"/>
        <v/>
      </c>
      <c r="O40" s="15" t="str">
        <f t="shared" si="3"/>
        <v/>
      </c>
      <c r="P40" s="15" t="str">
        <f t="shared" si="4"/>
        <v/>
      </c>
      <c r="Q40" s="17" t="str">
        <f t="shared" si="5"/>
        <v/>
      </c>
      <c r="R40" s="14"/>
      <c r="S40" s="10"/>
      <c r="T40" s="18" t="str">
        <f t="shared" si="6"/>
        <v/>
      </c>
      <c r="U40" s="10"/>
      <c r="V40" s="10"/>
    </row>
    <row r="41" spans="1:22" ht="17.55" customHeight="1">
      <c r="A41" s="10"/>
      <c r="B41" s="10"/>
      <c r="C41" s="10"/>
      <c r="D41" s="10"/>
      <c r="E41" s="11"/>
      <c r="F41" s="12"/>
      <c r="G41" s="12"/>
      <c r="H41" s="13"/>
      <c r="I41" s="10"/>
      <c r="J41" s="10"/>
      <c r="K41" s="11"/>
      <c r="L41" s="15" t="str">
        <f t="shared" si="0"/>
        <v/>
      </c>
      <c r="M41" s="15" t="str">
        <f t="shared" si="1"/>
        <v/>
      </c>
      <c r="N41" s="16" t="str">
        <f t="shared" ca="1" si="2"/>
        <v/>
      </c>
      <c r="O41" s="15" t="str">
        <f t="shared" si="3"/>
        <v/>
      </c>
      <c r="P41" s="15" t="str">
        <f t="shared" si="4"/>
        <v/>
      </c>
      <c r="Q41" s="17" t="str">
        <f t="shared" si="5"/>
        <v/>
      </c>
      <c r="R41" s="14"/>
      <c r="S41" s="10"/>
      <c r="T41" s="18" t="str">
        <f t="shared" si="6"/>
        <v/>
      </c>
      <c r="U41" s="10"/>
      <c r="V41" s="10"/>
    </row>
    <row r="42" spans="1:22" ht="17.55" customHeight="1">
      <c r="A42" s="10"/>
      <c r="B42" s="10"/>
      <c r="C42" s="10"/>
      <c r="D42" s="10"/>
      <c r="E42" s="11"/>
      <c r="F42" s="12"/>
      <c r="G42" s="12"/>
      <c r="H42" s="13"/>
      <c r="I42" s="10"/>
      <c r="J42" s="10"/>
      <c r="K42" s="11"/>
      <c r="L42" s="15" t="str">
        <f t="shared" si="0"/>
        <v/>
      </c>
      <c r="M42" s="15" t="str">
        <f t="shared" si="1"/>
        <v/>
      </c>
      <c r="N42" s="16" t="str">
        <f t="shared" ca="1" si="2"/>
        <v/>
      </c>
      <c r="O42" s="15" t="str">
        <f t="shared" si="3"/>
        <v/>
      </c>
      <c r="P42" s="15" t="str">
        <f t="shared" si="4"/>
        <v/>
      </c>
      <c r="Q42" s="17" t="str">
        <f t="shared" si="5"/>
        <v/>
      </c>
      <c r="R42" s="14"/>
      <c r="S42" s="10"/>
      <c r="T42" s="18" t="str">
        <f t="shared" si="6"/>
        <v/>
      </c>
      <c r="U42" s="10"/>
      <c r="V42" s="10"/>
    </row>
    <row r="43" spans="1:22" ht="17.55" customHeight="1">
      <c r="A43" s="10"/>
      <c r="B43" s="10"/>
      <c r="C43" s="10"/>
      <c r="D43" s="10"/>
      <c r="E43" s="11"/>
      <c r="F43" s="12"/>
      <c r="G43" s="12"/>
      <c r="H43" s="13"/>
      <c r="I43" s="10"/>
      <c r="J43" s="10"/>
      <c r="K43" s="11"/>
      <c r="L43" s="15" t="str">
        <f t="shared" si="0"/>
        <v/>
      </c>
      <c r="M43" s="15" t="str">
        <f t="shared" si="1"/>
        <v/>
      </c>
      <c r="N43" s="16" t="str">
        <f t="shared" ca="1" si="2"/>
        <v/>
      </c>
      <c r="O43" s="15" t="str">
        <f t="shared" si="3"/>
        <v/>
      </c>
      <c r="P43" s="15" t="str">
        <f t="shared" si="4"/>
        <v/>
      </c>
      <c r="Q43" s="17" t="str">
        <f t="shared" si="5"/>
        <v/>
      </c>
      <c r="R43" s="14"/>
      <c r="S43" s="10"/>
      <c r="T43" s="18" t="str">
        <f t="shared" si="6"/>
        <v/>
      </c>
      <c r="U43" s="10"/>
      <c r="V43" s="10"/>
    </row>
    <row r="44" spans="1:22" ht="17.55" customHeight="1">
      <c r="A44" s="10"/>
      <c r="B44" s="10"/>
      <c r="C44" s="10"/>
      <c r="D44" s="10"/>
      <c r="E44" s="11"/>
      <c r="F44" s="12"/>
      <c r="G44" s="12"/>
      <c r="H44" s="13"/>
      <c r="I44" s="10"/>
      <c r="J44" s="10"/>
      <c r="K44" s="11"/>
      <c r="L44" s="15" t="str">
        <f t="shared" si="0"/>
        <v/>
      </c>
      <c r="M44" s="15" t="str">
        <f t="shared" si="1"/>
        <v/>
      </c>
      <c r="N44" s="16" t="str">
        <f t="shared" ca="1" si="2"/>
        <v/>
      </c>
      <c r="O44" s="15" t="str">
        <f t="shared" si="3"/>
        <v/>
      </c>
      <c r="P44" s="15" t="str">
        <f t="shared" si="4"/>
        <v/>
      </c>
      <c r="Q44" s="17" t="str">
        <f t="shared" si="5"/>
        <v/>
      </c>
      <c r="R44" s="14"/>
      <c r="S44" s="10"/>
      <c r="T44" s="18" t="str">
        <f t="shared" si="6"/>
        <v/>
      </c>
      <c r="U44" s="10"/>
      <c r="V44" s="10"/>
    </row>
    <row r="45" spans="1:22" ht="17.55" customHeight="1">
      <c r="A45" s="10"/>
      <c r="B45" s="10"/>
      <c r="C45" s="10"/>
      <c r="D45" s="10"/>
      <c r="E45" s="11"/>
      <c r="F45" s="12"/>
      <c r="G45" s="12"/>
      <c r="H45" s="13"/>
      <c r="I45" s="10"/>
      <c r="J45" s="10"/>
      <c r="K45" s="11"/>
      <c r="L45" s="15" t="str">
        <f t="shared" si="0"/>
        <v/>
      </c>
      <c r="M45" s="15" t="str">
        <f t="shared" si="1"/>
        <v/>
      </c>
      <c r="N45" s="16" t="str">
        <f t="shared" ca="1" si="2"/>
        <v/>
      </c>
      <c r="O45" s="15" t="str">
        <f t="shared" si="3"/>
        <v/>
      </c>
      <c r="P45" s="15" t="str">
        <f t="shared" si="4"/>
        <v/>
      </c>
      <c r="Q45" s="17" t="str">
        <f t="shared" si="5"/>
        <v/>
      </c>
      <c r="R45" s="14"/>
      <c r="S45" s="10"/>
      <c r="T45" s="18" t="str">
        <f t="shared" si="6"/>
        <v/>
      </c>
      <c r="U45" s="10"/>
      <c r="V45" s="10"/>
    </row>
    <row r="46" spans="1:22" ht="17.55" customHeight="1">
      <c r="A46" s="10"/>
      <c r="B46" s="10"/>
      <c r="C46" s="10"/>
      <c r="D46" s="10"/>
      <c r="E46" s="11"/>
      <c r="F46" s="12"/>
      <c r="G46" s="12"/>
      <c r="H46" s="13"/>
      <c r="I46" s="10"/>
      <c r="J46" s="10"/>
      <c r="K46" s="11"/>
      <c r="L46" s="15" t="str">
        <f t="shared" si="0"/>
        <v/>
      </c>
      <c r="M46" s="15" t="str">
        <f t="shared" si="1"/>
        <v/>
      </c>
      <c r="N46" s="16" t="str">
        <f t="shared" ca="1" si="2"/>
        <v/>
      </c>
      <c r="O46" s="15" t="str">
        <f t="shared" si="3"/>
        <v/>
      </c>
      <c r="P46" s="15" t="str">
        <f t="shared" si="4"/>
        <v/>
      </c>
      <c r="Q46" s="17" t="str">
        <f t="shared" si="5"/>
        <v/>
      </c>
      <c r="R46" s="14"/>
      <c r="S46" s="10"/>
      <c r="T46" s="18" t="str">
        <f t="shared" si="6"/>
        <v/>
      </c>
      <c r="U46" s="10"/>
      <c r="V46" s="10"/>
    </row>
    <row r="47" spans="1:22" ht="17.55" customHeight="1">
      <c r="A47" s="10"/>
      <c r="B47" s="10"/>
      <c r="C47" s="10"/>
      <c r="D47" s="10"/>
      <c r="E47" s="11"/>
      <c r="F47" s="12"/>
      <c r="G47" s="12"/>
      <c r="H47" s="13"/>
      <c r="I47" s="10"/>
      <c r="J47" s="10"/>
      <c r="K47" s="11"/>
      <c r="L47" s="15" t="str">
        <f t="shared" si="0"/>
        <v/>
      </c>
      <c r="M47" s="15" t="str">
        <f t="shared" si="1"/>
        <v/>
      </c>
      <c r="N47" s="16" t="str">
        <f t="shared" ca="1" si="2"/>
        <v/>
      </c>
      <c r="O47" s="15" t="str">
        <f t="shared" si="3"/>
        <v/>
      </c>
      <c r="P47" s="15" t="str">
        <f t="shared" si="4"/>
        <v/>
      </c>
      <c r="Q47" s="17" t="str">
        <f t="shared" si="5"/>
        <v/>
      </c>
      <c r="R47" s="14"/>
      <c r="S47" s="10"/>
      <c r="T47" s="18" t="str">
        <f t="shared" si="6"/>
        <v/>
      </c>
      <c r="U47" s="10"/>
      <c r="V47" s="10"/>
    </row>
    <row r="48" spans="1:22" ht="17.55" customHeight="1">
      <c r="A48" s="10"/>
      <c r="B48" s="10"/>
      <c r="C48" s="10"/>
      <c r="D48" s="10"/>
      <c r="E48" s="11"/>
      <c r="F48" s="12"/>
      <c r="G48" s="12"/>
      <c r="H48" s="13"/>
      <c r="I48" s="10"/>
      <c r="J48" s="10"/>
      <c r="K48" s="11"/>
      <c r="L48" s="15" t="str">
        <f t="shared" si="0"/>
        <v/>
      </c>
      <c r="M48" s="15" t="str">
        <f t="shared" si="1"/>
        <v/>
      </c>
      <c r="N48" s="16" t="str">
        <f t="shared" ca="1" si="2"/>
        <v/>
      </c>
      <c r="O48" s="15" t="str">
        <f t="shared" si="3"/>
        <v/>
      </c>
      <c r="P48" s="15" t="str">
        <f t="shared" si="4"/>
        <v/>
      </c>
      <c r="Q48" s="17" t="str">
        <f t="shared" si="5"/>
        <v/>
      </c>
      <c r="R48" s="14"/>
      <c r="S48" s="10"/>
      <c r="T48" s="18" t="str">
        <f t="shared" si="6"/>
        <v/>
      </c>
      <c r="U48" s="10"/>
      <c r="V48" s="10"/>
    </row>
    <row r="49" spans="1:22" ht="17.55" customHeight="1">
      <c r="A49" s="10"/>
      <c r="B49" s="10"/>
      <c r="C49" s="10"/>
      <c r="D49" s="10"/>
      <c r="E49" s="11"/>
      <c r="F49" s="12"/>
      <c r="G49" s="12"/>
      <c r="H49" s="13"/>
      <c r="I49" s="10"/>
      <c r="J49" s="10"/>
      <c r="K49" s="11"/>
      <c r="L49" s="15" t="str">
        <f t="shared" ref="L49:L80" si="7">IFERROR(IF(OR(F49="",G49="",H49="",H49&lt;=0,F49&lt;G49),"",(F49-G49)/H49),"")</f>
        <v/>
      </c>
      <c r="M49" s="15" t="str">
        <f t="shared" ref="M49:M80" si="8">IFERROR(IF(L49="","",L49/12),"")</f>
        <v/>
      </c>
      <c r="N49" s="16" t="str">
        <f t="shared" ref="N49:N80" ca="1" si="9">IFERROR(IF(K49="","",INT(MAX(0,TODAY()-K49)/30.4375)),"")</f>
        <v/>
      </c>
      <c r="O49" s="15" t="str">
        <f t="shared" ref="O49:O80" si="10">IFERROR(IF(M49="","",MIN(F49-G49,M49*N49)),"")</f>
        <v/>
      </c>
      <c r="P49" s="15" t="str">
        <f t="shared" ref="P49:P80" si="11">IFERROR(IF(OR(F49="",G49="",K49="",H49="",H49&lt;=0),"",MAX(G49,F49-O49)),"")</f>
        <v/>
      </c>
      <c r="Q49" s="17" t="str">
        <f t="shared" ref="Q49:Q80" si="12">IFERROR(IF(OR(K49="",H49="",H49&lt;=0),"",EDATE(K49,H49*12)),"")</f>
        <v/>
      </c>
      <c r="R49" s="14"/>
      <c r="S49" s="10"/>
      <c r="T49" s="18" t="str">
        <f t="shared" ref="T49:T80" si="13">IFERROR(IF(OR(M49="",R49="",R49&lt;=0),"",M49/R49),"")</f>
        <v/>
      </c>
      <c r="U49" s="10"/>
      <c r="V49" s="10"/>
    </row>
    <row r="50" spans="1:22" ht="17.55" customHeight="1">
      <c r="A50" s="10"/>
      <c r="B50" s="10"/>
      <c r="C50" s="10"/>
      <c r="D50" s="10"/>
      <c r="E50" s="11"/>
      <c r="F50" s="12"/>
      <c r="G50" s="12"/>
      <c r="H50" s="13"/>
      <c r="I50" s="10"/>
      <c r="J50" s="10"/>
      <c r="K50" s="11"/>
      <c r="L50" s="15" t="str">
        <f t="shared" si="7"/>
        <v/>
      </c>
      <c r="M50" s="15" t="str">
        <f t="shared" si="8"/>
        <v/>
      </c>
      <c r="N50" s="16" t="str">
        <f t="shared" ca="1" si="9"/>
        <v/>
      </c>
      <c r="O50" s="15" t="str">
        <f t="shared" si="10"/>
        <v/>
      </c>
      <c r="P50" s="15" t="str">
        <f t="shared" si="11"/>
        <v/>
      </c>
      <c r="Q50" s="17" t="str">
        <f t="shared" si="12"/>
        <v/>
      </c>
      <c r="R50" s="14"/>
      <c r="S50" s="10"/>
      <c r="T50" s="18" t="str">
        <f t="shared" si="13"/>
        <v/>
      </c>
      <c r="U50" s="10"/>
      <c r="V50" s="10"/>
    </row>
    <row r="51" spans="1:22" ht="17.55" customHeight="1">
      <c r="A51" s="10"/>
      <c r="B51" s="10"/>
      <c r="C51" s="10"/>
      <c r="D51" s="10"/>
      <c r="E51" s="11"/>
      <c r="F51" s="12"/>
      <c r="G51" s="12"/>
      <c r="H51" s="13"/>
      <c r="I51" s="10"/>
      <c r="J51" s="10"/>
      <c r="K51" s="11"/>
      <c r="L51" s="15" t="str">
        <f t="shared" si="7"/>
        <v/>
      </c>
      <c r="M51" s="15" t="str">
        <f t="shared" si="8"/>
        <v/>
      </c>
      <c r="N51" s="16" t="str">
        <f t="shared" ca="1" si="9"/>
        <v/>
      </c>
      <c r="O51" s="15" t="str">
        <f t="shared" si="10"/>
        <v/>
      </c>
      <c r="P51" s="15" t="str">
        <f t="shared" si="11"/>
        <v/>
      </c>
      <c r="Q51" s="17" t="str">
        <f t="shared" si="12"/>
        <v/>
      </c>
      <c r="R51" s="14"/>
      <c r="S51" s="10"/>
      <c r="T51" s="18" t="str">
        <f t="shared" si="13"/>
        <v/>
      </c>
      <c r="U51" s="10"/>
      <c r="V51" s="10"/>
    </row>
    <row r="52" spans="1:22" ht="17.55" customHeight="1">
      <c r="A52" s="10"/>
      <c r="B52" s="10"/>
      <c r="C52" s="10"/>
      <c r="D52" s="10"/>
      <c r="E52" s="11"/>
      <c r="F52" s="12"/>
      <c r="G52" s="12"/>
      <c r="H52" s="13"/>
      <c r="I52" s="10"/>
      <c r="J52" s="10"/>
      <c r="K52" s="11"/>
      <c r="L52" s="15" t="str">
        <f t="shared" si="7"/>
        <v/>
      </c>
      <c r="M52" s="15" t="str">
        <f t="shared" si="8"/>
        <v/>
      </c>
      <c r="N52" s="16" t="str">
        <f t="shared" ca="1" si="9"/>
        <v/>
      </c>
      <c r="O52" s="15" t="str">
        <f t="shared" si="10"/>
        <v/>
      </c>
      <c r="P52" s="15" t="str">
        <f t="shared" si="11"/>
        <v/>
      </c>
      <c r="Q52" s="17" t="str">
        <f t="shared" si="12"/>
        <v/>
      </c>
      <c r="R52" s="14"/>
      <c r="S52" s="10"/>
      <c r="T52" s="18" t="str">
        <f t="shared" si="13"/>
        <v/>
      </c>
      <c r="U52" s="10"/>
      <c r="V52" s="10"/>
    </row>
    <row r="53" spans="1:22" ht="17.55" customHeight="1">
      <c r="A53" s="10"/>
      <c r="B53" s="10"/>
      <c r="C53" s="10"/>
      <c r="D53" s="10"/>
      <c r="E53" s="11"/>
      <c r="F53" s="12"/>
      <c r="G53" s="12"/>
      <c r="H53" s="13"/>
      <c r="I53" s="10"/>
      <c r="J53" s="10"/>
      <c r="K53" s="11"/>
      <c r="L53" s="15" t="str">
        <f t="shared" si="7"/>
        <v/>
      </c>
      <c r="M53" s="15" t="str">
        <f t="shared" si="8"/>
        <v/>
      </c>
      <c r="N53" s="16" t="str">
        <f t="shared" ca="1" si="9"/>
        <v/>
      </c>
      <c r="O53" s="15" t="str">
        <f t="shared" si="10"/>
        <v/>
      </c>
      <c r="P53" s="15" t="str">
        <f t="shared" si="11"/>
        <v/>
      </c>
      <c r="Q53" s="17" t="str">
        <f t="shared" si="12"/>
        <v/>
      </c>
      <c r="R53" s="14"/>
      <c r="S53" s="10"/>
      <c r="T53" s="18" t="str">
        <f t="shared" si="13"/>
        <v/>
      </c>
      <c r="U53" s="10"/>
      <c r="V53" s="10"/>
    </row>
    <row r="54" spans="1:22" ht="17.55" customHeight="1">
      <c r="A54" s="10"/>
      <c r="B54" s="10"/>
      <c r="C54" s="10"/>
      <c r="D54" s="10"/>
      <c r="E54" s="11"/>
      <c r="F54" s="12"/>
      <c r="G54" s="12"/>
      <c r="H54" s="13"/>
      <c r="I54" s="10"/>
      <c r="J54" s="10"/>
      <c r="K54" s="11"/>
      <c r="L54" s="15" t="str">
        <f t="shared" si="7"/>
        <v/>
      </c>
      <c r="M54" s="15" t="str">
        <f t="shared" si="8"/>
        <v/>
      </c>
      <c r="N54" s="16" t="str">
        <f t="shared" ca="1" si="9"/>
        <v/>
      </c>
      <c r="O54" s="15" t="str">
        <f t="shared" si="10"/>
        <v/>
      </c>
      <c r="P54" s="15" t="str">
        <f t="shared" si="11"/>
        <v/>
      </c>
      <c r="Q54" s="17" t="str">
        <f t="shared" si="12"/>
        <v/>
      </c>
      <c r="R54" s="14"/>
      <c r="S54" s="10"/>
      <c r="T54" s="18" t="str">
        <f t="shared" si="13"/>
        <v/>
      </c>
      <c r="U54" s="10"/>
      <c r="V54" s="10"/>
    </row>
    <row r="55" spans="1:22" ht="17.55" customHeight="1">
      <c r="A55" s="10"/>
      <c r="B55" s="10"/>
      <c r="C55" s="10"/>
      <c r="D55" s="10"/>
      <c r="E55" s="11"/>
      <c r="F55" s="12"/>
      <c r="G55" s="12"/>
      <c r="H55" s="13"/>
      <c r="I55" s="10"/>
      <c r="J55" s="10"/>
      <c r="K55" s="11"/>
      <c r="L55" s="15" t="str">
        <f t="shared" si="7"/>
        <v/>
      </c>
      <c r="M55" s="15" t="str">
        <f t="shared" si="8"/>
        <v/>
      </c>
      <c r="N55" s="16" t="str">
        <f t="shared" ca="1" si="9"/>
        <v/>
      </c>
      <c r="O55" s="15" t="str">
        <f t="shared" si="10"/>
        <v/>
      </c>
      <c r="P55" s="15" t="str">
        <f t="shared" si="11"/>
        <v/>
      </c>
      <c r="Q55" s="17" t="str">
        <f t="shared" si="12"/>
        <v/>
      </c>
      <c r="R55" s="14"/>
      <c r="S55" s="10"/>
      <c r="T55" s="18" t="str">
        <f t="shared" si="13"/>
        <v/>
      </c>
      <c r="U55" s="10"/>
      <c r="V55" s="10"/>
    </row>
    <row r="56" spans="1:22" ht="17.55" customHeight="1">
      <c r="A56" s="10"/>
      <c r="B56" s="10"/>
      <c r="C56" s="10"/>
      <c r="D56" s="10"/>
      <c r="E56" s="11"/>
      <c r="F56" s="12"/>
      <c r="G56" s="12"/>
      <c r="H56" s="13"/>
      <c r="I56" s="10"/>
      <c r="J56" s="10"/>
      <c r="K56" s="11"/>
      <c r="L56" s="15" t="str">
        <f t="shared" si="7"/>
        <v/>
      </c>
      <c r="M56" s="15" t="str">
        <f t="shared" si="8"/>
        <v/>
      </c>
      <c r="N56" s="16" t="str">
        <f t="shared" ca="1" si="9"/>
        <v/>
      </c>
      <c r="O56" s="15" t="str">
        <f t="shared" si="10"/>
        <v/>
      </c>
      <c r="P56" s="15" t="str">
        <f t="shared" si="11"/>
        <v/>
      </c>
      <c r="Q56" s="17" t="str">
        <f t="shared" si="12"/>
        <v/>
      </c>
      <c r="R56" s="14"/>
      <c r="S56" s="10"/>
      <c r="T56" s="18" t="str">
        <f t="shared" si="13"/>
        <v/>
      </c>
      <c r="U56" s="10"/>
      <c r="V56" s="10"/>
    </row>
    <row r="57" spans="1:22" ht="17.55" customHeight="1">
      <c r="A57" s="10"/>
      <c r="B57" s="10"/>
      <c r="C57" s="10"/>
      <c r="D57" s="10"/>
      <c r="E57" s="11"/>
      <c r="F57" s="12"/>
      <c r="G57" s="12"/>
      <c r="H57" s="13"/>
      <c r="I57" s="10"/>
      <c r="J57" s="10"/>
      <c r="K57" s="11"/>
      <c r="L57" s="15" t="str">
        <f t="shared" si="7"/>
        <v/>
      </c>
      <c r="M57" s="15" t="str">
        <f t="shared" si="8"/>
        <v/>
      </c>
      <c r="N57" s="16" t="str">
        <f t="shared" ca="1" si="9"/>
        <v/>
      </c>
      <c r="O57" s="15" t="str">
        <f t="shared" si="10"/>
        <v/>
      </c>
      <c r="P57" s="15" t="str">
        <f t="shared" si="11"/>
        <v/>
      </c>
      <c r="Q57" s="17" t="str">
        <f t="shared" si="12"/>
        <v/>
      </c>
      <c r="R57" s="14"/>
      <c r="S57" s="10"/>
      <c r="T57" s="18" t="str">
        <f t="shared" si="13"/>
        <v/>
      </c>
      <c r="U57" s="10"/>
      <c r="V57" s="10"/>
    </row>
    <row r="58" spans="1:22" ht="17.55" customHeight="1">
      <c r="A58" s="10"/>
      <c r="B58" s="10"/>
      <c r="C58" s="10"/>
      <c r="D58" s="10"/>
      <c r="E58" s="11"/>
      <c r="F58" s="12"/>
      <c r="G58" s="12"/>
      <c r="H58" s="13"/>
      <c r="I58" s="10"/>
      <c r="J58" s="10"/>
      <c r="K58" s="11"/>
      <c r="L58" s="15" t="str">
        <f t="shared" si="7"/>
        <v/>
      </c>
      <c r="M58" s="15" t="str">
        <f t="shared" si="8"/>
        <v/>
      </c>
      <c r="N58" s="16" t="str">
        <f t="shared" ca="1" si="9"/>
        <v/>
      </c>
      <c r="O58" s="15" t="str">
        <f t="shared" si="10"/>
        <v/>
      </c>
      <c r="P58" s="15" t="str">
        <f t="shared" si="11"/>
        <v/>
      </c>
      <c r="Q58" s="17" t="str">
        <f t="shared" si="12"/>
        <v/>
      </c>
      <c r="R58" s="14"/>
      <c r="S58" s="10"/>
      <c r="T58" s="18" t="str">
        <f t="shared" si="13"/>
        <v/>
      </c>
      <c r="U58" s="10"/>
      <c r="V58" s="10"/>
    </row>
    <row r="59" spans="1:22" ht="17.55" customHeight="1">
      <c r="A59" s="10"/>
      <c r="B59" s="10"/>
      <c r="C59" s="10"/>
      <c r="D59" s="10"/>
      <c r="E59" s="11"/>
      <c r="F59" s="12"/>
      <c r="G59" s="12"/>
      <c r="H59" s="13"/>
      <c r="I59" s="10"/>
      <c r="J59" s="10"/>
      <c r="K59" s="11"/>
      <c r="L59" s="15" t="str">
        <f t="shared" si="7"/>
        <v/>
      </c>
      <c r="M59" s="15" t="str">
        <f t="shared" si="8"/>
        <v/>
      </c>
      <c r="N59" s="16" t="str">
        <f t="shared" ca="1" si="9"/>
        <v/>
      </c>
      <c r="O59" s="15" t="str">
        <f t="shared" si="10"/>
        <v/>
      </c>
      <c r="P59" s="15" t="str">
        <f t="shared" si="11"/>
        <v/>
      </c>
      <c r="Q59" s="17" t="str">
        <f t="shared" si="12"/>
        <v/>
      </c>
      <c r="R59" s="14"/>
      <c r="S59" s="10"/>
      <c r="T59" s="18" t="str">
        <f t="shared" si="13"/>
        <v/>
      </c>
      <c r="U59" s="10"/>
      <c r="V59" s="10"/>
    </row>
    <row r="60" spans="1:22" ht="17.55" customHeight="1">
      <c r="A60" s="10"/>
      <c r="B60" s="10"/>
      <c r="C60" s="10"/>
      <c r="D60" s="10"/>
      <c r="E60" s="11"/>
      <c r="F60" s="12"/>
      <c r="G60" s="12"/>
      <c r="H60" s="13"/>
      <c r="I60" s="10"/>
      <c r="J60" s="10"/>
      <c r="K60" s="11"/>
      <c r="L60" s="15" t="str">
        <f t="shared" si="7"/>
        <v/>
      </c>
      <c r="M60" s="15" t="str">
        <f t="shared" si="8"/>
        <v/>
      </c>
      <c r="N60" s="16" t="str">
        <f t="shared" ca="1" si="9"/>
        <v/>
      </c>
      <c r="O60" s="15" t="str">
        <f t="shared" si="10"/>
        <v/>
      </c>
      <c r="P60" s="15" t="str">
        <f t="shared" si="11"/>
        <v/>
      </c>
      <c r="Q60" s="17" t="str">
        <f t="shared" si="12"/>
        <v/>
      </c>
      <c r="R60" s="14"/>
      <c r="S60" s="10"/>
      <c r="T60" s="18" t="str">
        <f t="shared" si="13"/>
        <v/>
      </c>
      <c r="U60" s="10"/>
      <c r="V60" s="10"/>
    </row>
    <row r="61" spans="1:22" ht="17.55" customHeight="1">
      <c r="A61" s="10"/>
      <c r="B61" s="10"/>
      <c r="C61" s="10"/>
      <c r="D61" s="10"/>
      <c r="E61" s="11"/>
      <c r="F61" s="12"/>
      <c r="G61" s="12"/>
      <c r="H61" s="13"/>
      <c r="I61" s="10"/>
      <c r="J61" s="10"/>
      <c r="K61" s="11"/>
      <c r="L61" s="15" t="str">
        <f t="shared" si="7"/>
        <v/>
      </c>
      <c r="M61" s="15" t="str">
        <f t="shared" si="8"/>
        <v/>
      </c>
      <c r="N61" s="16" t="str">
        <f t="shared" ca="1" si="9"/>
        <v/>
      </c>
      <c r="O61" s="15" t="str">
        <f t="shared" si="10"/>
        <v/>
      </c>
      <c r="P61" s="15" t="str">
        <f t="shared" si="11"/>
        <v/>
      </c>
      <c r="Q61" s="17" t="str">
        <f t="shared" si="12"/>
        <v/>
      </c>
      <c r="R61" s="14"/>
      <c r="S61" s="10"/>
      <c r="T61" s="18" t="str">
        <f t="shared" si="13"/>
        <v/>
      </c>
      <c r="U61" s="10"/>
      <c r="V61" s="10"/>
    </row>
    <row r="62" spans="1:22" ht="17.55" customHeight="1">
      <c r="A62" s="10"/>
      <c r="B62" s="10"/>
      <c r="C62" s="10"/>
      <c r="D62" s="10"/>
      <c r="E62" s="11"/>
      <c r="F62" s="12"/>
      <c r="G62" s="12"/>
      <c r="H62" s="13"/>
      <c r="I62" s="10"/>
      <c r="J62" s="10"/>
      <c r="K62" s="11"/>
      <c r="L62" s="15" t="str">
        <f t="shared" si="7"/>
        <v/>
      </c>
      <c r="M62" s="15" t="str">
        <f t="shared" si="8"/>
        <v/>
      </c>
      <c r="N62" s="16" t="str">
        <f t="shared" ca="1" si="9"/>
        <v/>
      </c>
      <c r="O62" s="15" t="str">
        <f t="shared" si="10"/>
        <v/>
      </c>
      <c r="P62" s="15" t="str">
        <f t="shared" si="11"/>
        <v/>
      </c>
      <c r="Q62" s="17" t="str">
        <f t="shared" si="12"/>
        <v/>
      </c>
      <c r="R62" s="14"/>
      <c r="S62" s="10"/>
      <c r="T62" s="18" t="str">
        <f t="shared" si="13"/>
        <v/>
      </c>
      <c r="U62" s="10"/>
      <c r="V62" s="10"/>
    </row>
    <row r="63" spans="1:22" ht="17.55" customHeight="1">
      <c r="A63" s="10"/>
      <c r="B63" s="10"/>
      <c r="C63" s="10"/>
      <c r="D63" s="10"/>
      <c r="E63" s="11"/>
      <c r="F63" s="12"/>
      <c r="G63" s="12"/>
      <c r="H63" s="13"/>
      <c r="I63" s="10"/>
      <c r="J63" s="10"/>
      <c r="K63" s="11"/>
      <c r="L63" s="15" t="str">
        <f t="shared" si="7"/>
        <v/>
      </c>
      <c r="M63" s="15" t="str">
        <f t="shared" si="8"/>
        <v/>
      </c>
      <c r="N63" s="16" t="str">
        <f t="shared" ca="1" si="9"/>
        <v/>
      </c>
      <c r="O63" s="15" t="str">
        <f t="shared" si="10"/>
        <v/>
      </c>
      <c r="P63" s="15" t="str">
        <f t="shared" si="11"/>
        <v/>
      </c>
      <c r="Q63" s="17" t="str">
        <f t="shared" si="12"/>
        <v/>
      </c>
      <c r="R63" s="14"/>
      <c r="S63" s="10"/>
      <c r="T63" s="18" t="str">
        <f t="shared" si="13"/>
        <v/>
      </c>
      <c r="U63" s="10"/>
      <c r="V63" s="10"/>
    </row>
    <row r="64" spans="1:22" ht="17.55" customHeight="1">
      <c r="A64" s="10"/>
      <c r="B64" s="10"/>
      <c r="C64" s="10"/>
      <c r="D64" s="10"/>
      <c r="E64" s="11"/>
      <c r="F64" s="12"/>
      <c r="G64" s="12"/>
      <c r="H64" s="13"/>
      <c r="I64" s="10"/>
      <c r="J64" s="10"/>
      <c r="K64" s="11"/>
      <c r="L64" s="15" t="str">
        <f t="shared" si="7"/>
        <v/>
      </c>
      <c r="M64" s="15" t="str">
        <f t="shared" si="8"/>
        <v/>
      </c>
      <c r="N64" s="16" t="str">
        <f t="shared" ca="1" si="9"/>
        <v/>
      </c>
      <c r="O64" s="15" t="str">
        <f t="shared" si="10"/>
        <v/>
      </c>
      <c r="P64" s="15" t="str">
        <f t="shared" si="11"/>
        <v/>
      </c>
      <c r="Q64" s="17" t="str">
        <f t="shared" si="12"/>
        <v/>
      </c>
      <c r="R64" s="14"/>
      <c r="S64" s="10"/>
      <c r="T64" s="18" t="str">
        <f t="shared" si="13"/>
        <v/>
      </c>
      <c r="U64" s="10"/>
      <c r="V64" s="10"/>
    </row>
    <row r="65" spans="1:22" ht="17.55" customHeight="1">
      <c r="A65" s="10"/>
      <c r="B65" s="10"/>
      <c r="C65" s="10"/>
      <c r="D65" s="10"/>
      <c r="E65" s="11"/>
      <c r="F65" s="12"/>
      <c r="G65" s="12"/>
      <c r="H65" s="13"/>
      <c r="I65" s="10"/>
      <c r="J65" s="10"/>
      <c r="K65" s="11"/>
      <c r="L65" s="15" t="str">
        <f t="shared" si="7"/>
        <v/>
      </c>
      <c r="M65" s="15" t="str">
        <f t="shared" si="8"/>
        <v/>
      </c>
      <c r="N65" s="16" t="str">
        <f t="shared" ca="1" si="9"/>
        <v/>
      </c>
      <c r="O65" s="15" t="str">
        <f t="shared" si="10"/>
        <v/>
      </c>
      <c r="P65" s="15" t="str">
        <f t="shared" si="11"/>
        <v/>
      </c>
      <c r="Q65" s="17" t="str">
        <f t="shared" si="12"/>
        <v/>
      </c>
      <c r="R65" s="14"/>
      <c r="S65" s="10"/>
      <c r="T65" s="18" t="str">
        <f t="shared" si="13"/>
        <v/>
      </c>
      <c r="U65" s="10"/>
      <c r="V65" s="10"/>
    </row>
    <row r="66" spans="1:22" ht="17.55" customHeight="1">
      <c r="A66" s="10"/>
      <c r="B66" s="10"/>
      <c r="C66" s="10"/>
      <c r="D66" s="10"/>
      <c r="E66" s="11"/>
      <c r="F66" s="12"/>
      <c r="G66" s="12"/>
      <c r="H66" s="13"/>
      <c r="I66" s="10"/>
      <c r="J66" s="10"/>
      <c r="K66" s="11"/>
      <c r="L66" s="15" t="str">
        <f t="shared" si="7"/>
        <v/>
      </c>
      <c r="M66" s="15" t="str">
        <f t="shared" si="8"/>
        <v/>
      </c>
      <c r="N66" s="16" t="str">
        <f t="shared" ca="1" si="9"/>
        <v/>
      </c>
      <c r="O66" s="15" t="str">
        <f t="shared" si="10"/>
        <v/>
      </c>
      <c r="P66" s="15" t="str">
        <f t="shared" si="11"/>
        <v/>
      </c>
      <c r="Q66" s="17" t="str">
        <f t="shared" si="12"/>
        <v/>
      </c>
      <c r="R66" s="14"/>
      <c r="S66" s="10"/>
      <c r="T66" s="18" t="str">
        <f t="shared" si="13"/>
        <v/>
      </c>
      <c r="U66" s="10"/>
      <c r="V66" s="10"/>
    </row>
    <row r="67" spans="1:22" ht="17.55" customHeight="1">
      <c r="A67" s="10"/>
      <c r="B67" s="10"/>
      <c r="C67" s="10"/>
      <c r="D67" s="10"/>
      <c r="E67" s="11"/>
      <c r="F67" s="12"/>
      <c r="G67" s="12"/>
      <c r="H67" s="13"/>
      <c r="I67" s="10"/>
      <c r="J67" s="10"/>
      <c r="K67" s="11"/>
      <c r="L67" s="15" t="str">
        <f t="shared" si="7"/>
        <v/>
      </c>
      <c r="M67" s="15" t="str">
        <f t="shared" si="8"/>
        <v/>
      </c>
      <c r="N67" s="16" t="str">
        <f t="shared" ca="1" si="9"/>
        <v/>
      </c>
      <c r="O67" s="15" t="str">
        <f t="shared" si="10"/>
        <v/>
      </c>
      <c r="P67" s="15" t="str">
        <f t="shared" si="11"/>
        <v/>
      </c>
      <c r="Q67" s="17" t="str">
        <f t="shared" si="12"/>
        <v/>
      </c>
      <c r="R67" s="14"/>
      <c r="S67" s="10"/>
      <c r="T67" s="18" t="str">
        <f t="shared" si="13"/>
        <v/>
      </c>
      <c r="U67" s="10"/>
      <c r="V67" s="10"/>
    </row>
    <row r="68" spans="1:22" ht="17.55" customHeight="1">
      <c r="A68" s="10"/>
      <c r="B68" s="10"/>
      <c r="C68" s="10"/>
      <c r="D68" s="10"/>
      <c r="E68" s="11"/>
      <c r="F68" s="12"/>
      <c r="G68" s="12"/>
      <c r="H68" s="13"/>
      <c r="I68" s="10"/>
      <c r="J68" s="10"/>
      <c r="K68" s="11"/>
      <c r="L68" s="15" t="str">
        <f t="shared" si="7"/>
        <v/>
      </c>
      <c r="M68" s="15" t="str">
        <f t="shared" si="8"/>
        <v/>
      </c>
      <c r="N68" s="16" t="str">
        <f t="shared" ca="1" si="9"/>
        <v/>
      </c>
      <c r="O68" s="15" t="str">
        <f t="shared" si="10"/>
        <v/>
      </c>
      <c r="P68" s="15" t="str">
        <f t="shared" si="11"/>
        <v/>
      </c>
      <c r="Q68" s="17" t="str">
        <f t="shared" si="12"/>
        <v/>
      </c>
      <c r="R68" s="14"/>
      <c r="S68" s="10"/>
      <c r="T68" s="18" t="str">
        <f t="shared" si="13"/>
        <v/>
      </c>
      <c r="U68" s="10"/>
      <c r="V68" s="10"/>
    </row>
    <row r="69" spans="1:22" ht="17.55" customHeight="1">
      <c r="A69" s="10"/>
      <c r="B69" s="10"/>
      <c r="C69" s="10"/>
      <c r="D69" s="10"/>
      <c r="E69" s="11"/>
      <c r="F69" s="12"/>
      <c r="G69" s="12"/>
      <c r="H69" s="13"/>
      <c r="I69" s="10"/>
      <c r="J69" s="10"/>
      <c r="K69" s="11"/>
      <c r="L69" s="15" t="str">
        <f t="shared" si="7"/>
        <v/>
      </c>
      <c r="M69" s="15" t="str">
        <f t="shared" si="8"/>
        <v/>
      </c>
      <c r="N69" s="16" t="str">
        <f t="shared" ca="1" si="9"/>
        <v/>
      </c>
      <c r="O69" s="15" t="str">
        <f t="shared" si="10"/>
        <v/>
      </c>
      <c r="P69" s="15" t="str">
        <f t="shared" si="11"/>
        <v/>
      </c>
      <c r="Q69" s="17" t="str">
        <f t="shared" si="12"/>
        <v/>
      </c>
      <c r="R69" s="14"/>
      <c r="S69" s="10"/>
      <c r="T69" s="18" t="str">
        <f t="shared" si="13"/>
        <v/>
      </c>
      <c r="U69" s="10"/>
      <c r="V69" s="10"/>
    </row>
    <row r="70" spans="1:22" ht="17.55" customHeight="1">
      <c r="A70" s="10"/>
      <c r="B70" s="10"/>
      <c r="C70" s="10"/>
      <c r="D70" s="10"/>
      <c r="E70" s="11"/>
      <c r="F70" s="12"/>
      <c r="G70" s="12"/>
      <c r="H70" s="13"/>
      <c r="I70" s="10"/>
      <c r="J70" s="10"/>
      <c r="K70" s="11"/>
      <c r="L70" s="15" t="str">
        <f t="shared" si="7"/>
        <v/>
      </c>
      <c r="M70" s="15" t="str">
        <f t="shared" si="8"/>
        <v/>
      </c>
      <c r="N70" s="16" t="str">
        <f t="shared" ca="1" si="9"/>
        <v/>
      </c>
      <c r="O70" s="15" t="str">
        <f t="shared" si="10"/>
        <v/>
      </c>
      <c r="P70" s="15" t="str">
        <f t="shared" si="11"/>
        <v/>
      </c>
      <c r="Q70" s="17" t="str">
        <f t="shared" si="12"/>
        <v/>
      </c>
      <c r="R70" s="14"/>
      <c r="S70" s="10"/>
      <c r="T70" s="18" t="str">
        <f t="shared" si="13"/>
        <v/>
      </c>
      <c r="U70" s="10"/>
      <c r="V70" s="10"/>
    </row>
    <row r="71" spans="1:22" ht="17.55" customHeight="1">
      <c r="A71" s="10"/>
      <c r="B71" s="10"/>
      <c r="C71" s="10"/>
      <c r="D71" s="10"/>
      <c r="E71" s="11"/>
      <c r="F71" s="12"/>
      <c r="G71" s="12"/>
      <c r="H71" s="13"/>
      <c r="I71" s="10"/>
      <c r="J71" s="10"/>
      <c r="K71" s="11"/>
      <c r="L71" s="15" t="str">
        <f t="shared" si="7"/>
        <v/>
      </c>
      <c r="M71" s="15" t="str">
        <f t="shared" si="8"/>
        <v/>
      </c>
      <c r="N71" s="16" t="str">
        <f t="shared" ca="1" si="9"/>
        <v/>
      </c>
      <c r="O71" s="15" t="str">
        <f t="shared" si="10"/>
        <v/>
      </c>
      <c r="P71" s="15" t="str">
        <f t="shared" si="11"/>
        <v/>
      </c>
      <c r="Q71" s="17" t="str">
        <f t="shared" si="12"/>
        <v/>
      </c>
      <c r="R71" s="14"/>
      <c r="S71" s="10"/>
      <c r="T71" s="18" t="str">
        <f t="shared" si="13"/>
        <v/>
      </c>
      <c r="U71" s="10"/>
      <c r="V71" s="10"/>
    </row>
    <row r="72" spans="1:22" ht="17.55" customHeight="1">
      <c r="A72" s="10"/>
      <c r="B72" s="10"/>
      <c r="C72" s="10"/>
      <c r="D72" s="10"/>
      <c r="E72" s="11"/>
      <c r="F72" s="12"/>
      <c r="G72" s="12"/>
      <c r="H72" s="13"/>
      <c r="I72" s="10"/>
      <c r="J72" s="10"/>
      <c r="K72" s="11"/>
      <c r="L72" s="15" t="str">
        <f t="shared" si="7"/>
        <v/>
      </c>
      <c r="M72" s="15" t="str">
        <f t="shared" si="8"/>
        <v/>
      </c>
      <c r="N72" s="16" t="str">
        <f t="shared" ca="1" si="9"/>
        <v/>
      </c>
      <c r="O72" s="15" t="str">
        <f t="shared" si="10"/>
        <v/>
      </c>
      <c r="P72" s="15" t="str">
        <f t="shared" si="11"/>
        <v/>
      </c>
      <c r="Q72" s="17" t="str">
        <f t="shared" si="12"/>
        <v/>
      </c>
      <c r="R72" s="14"/>
      <c r="S72" s="10"/>
      <c r="T72" s="18" t="str">
        <f t="shared" si="13"/>
        <v/>
      </c>
      <c r="U72" s="10"/>
      <c r="V72" s="10"/>
    </row>
    <row r="73" spans="1:22" ht="17.55" customHeight="1">
      <c r="A73" s="10"/>
      <c r="B73" s="10"/>
      <c r="C73" s="10"/>
      <c r="D73" s="10"/>
      <c r="E73" s="11"/>
      <c r="F73" s="12"/>
      <c r="G73" s="12"/>
      <c r="H73" s="13"/>
      <c r="I73" s="10"/>
      <c r="J73" s="10"/>
      <c r="K73" s="11"/>
      <c r="L73" s="15" t="str">
        <f t="shared" si="7"/>
        <v/>
      </c>
      <c r="M73" s="15" t="str">
        <f t="shared" si="8"/>
        <v/>
      </c>
      <c r="N73" s="16" t="str">
        <f t="shared" ca="1" si="9"/>
        <v/>
      </c>
      <c r="O73" s="15" t="str">
        <f t="shared" si="10"/>
        <v/>
      </c>
      <c r="P73" s="15" t="str">
        <f t="shared" si="11"/>
        <v/>
      </c>
      <c r="Q73" s="17" t="str">
        <f t="shared" si="12"/>
        <v/>
      </c>
      <c r="R73" s="14"/>
      <c r="S73" s="10"/>
      <c r="T73" s="18" t="str">
        <f t="shared" si="13"/>
        <v/>
      </c>
      <c r="U73" s="10"/>
      <c r="V73" s="10"/>
    </row>
    <row r="74" spans="1:22" ht="17.55" customHeight="1">
      <c r="A74" s="10"/>
      <c r="B74" s="10"/>
      <c r="C74" s="10"/>
      <c r="D74" s="10"/>
      <c r="E74" s="11"/>
      <c r="F74" s="12"/>
      <c r="G74" s="12"/>
      <c r="H74" s="13"/>
      <c r="I74" s="10"/>
      <c r="J74" s="10"/>
      <c r="K74" s="11"/>
      <c r="L74" s="15" t="str">
        <f t="shared" si="7"/>
        <v/>
      </c>
      <c r="M74" s="15" t="str">
        <f t="shared" si="8"/>
        <v/>
      </c>
      <c r="N74" s="16" t="str">
        <f t="shared" ca="1" si="9"/>
        <v/>
      </c>
      <c r="O74" s="15" t="str">
        <f t="shared" si="10"/>
        <v/>
      </c>
      <c r="P74" s="15" t="str">
        <f t="shared" si="11"/>
        <v/>
      </c>
      <c r="Q74" s="17" t="str">
        <f t="shared" si="12"/>
        <v/>
      </c>
      <c r="R74" s="14"/>
      <c r="S74" s="10"/>
      <c r="T74" s="18" t="str">
        <f t="shared" si="13"/>
        <v/>
      </c>
      <c r="U74" s="10"/>
      <c r="V74" s="10"/>
    </row>
    <row r="75" spans="1:22" ht="17.55" customHeight="1">
      <c r="A75" s="10"/>
      <c r="B75" s="10"/>
      <c r="C75" s="10"/>
      <c r="D75" s="10"/>
      <c r="E75" s="11"/>
      <c r="F75" s="12"/>
      <c r="G75" s="12"/>
      <c r="H75" s="13"/>
      <c r="I75" s="10"/>
      <c r="J75" s="10"/>
      <c r="K75" s="11"/>
      <c r="L75" s="15" t="str">
        <f t="shared" si="7"/>
        <v/>
      </c>
      <c r="M75" s="15" t="str">
        <f t="shared" si="8"/>
        <v/>
      </c>
      <c r="N75" s="16" t="str">
        <f t="shared" ca="1" si="9"/>
        <v/>
      </c>
      <c r="O75" s="15" t="str">
        <f t="shared" si="10"/>
        <v/>
      </c>
      <c r="P75" s="15" t="str">
        <f t="shared" si="11"/>
        <v/>
      </c>
      <c r="Q75" s="17" t="str">
        <f t="shared" si="12"/>
        <v/>
      </c>
      <c r="R75" s="14"/>
      <c r="S75" s="10"/>
      <c r="T75" s="18" t="str">
        <f t="shared" si="13"/>
        <v/>
      </c>
      <c r="U75" s="10"/>
      <c r="V75" s="10"/>
    </row>
    <row r="76" spans="1:22" ht="17.55" customHeight="1">
      <c r="A76" s="10"/>
      <c r="B76" s="10"/>
      <c r="C76" s="10"/>
      <c r="D76" s="10"/>
      <c r="E76" s="11"/>
      <c r="F76" s="12"/>
      <c r="G76" s="12"/>
      <c r="H76" s="13"/>
      <c r="I76" s="10"/>
      <c r="J76" s="10"/>
      <c r="K76" s="11"/>
      <c r="L76" s="15" t="str">
        <f t="shared" si="7"/>
        <v/>
      </c>
      <c r="M76" s="15" t="str">
        <f t="shared" si="8"/>
        <v/>
      </c>
      <c r="N76" s="16" t="str">
        <f t="shared" ca="1" si="9"/>
        <v/>
      </c>
      <c r="O76" s="15" t="str">
        <f t="shared" si="10"/>
        <v/>
      </c>
      <c r="P76" s="15" t="str">
        <f t="shared" si="11"/>
        <v/>
      </c>
      <c r="Q76" s="17" t="str">
        <f t="shared" si="12"/>
        <v/>
      </c>
      <c r="R76" s="14"/>
      <c r="S76" s="10"/>
      <c r="T76" s="18" t="str">
        <f t="shared" si="13"/>
        <v/>
      </c>
      <c r="U76" s="10"/>
      <c r="V76" s="10"/>
    </row>
    <row r="77" spans="1:22" ht="17.55" customHeight="1">
      <c r="A77" s="10"/>
      <c r="B77" s="10"/>
      <c r="C77" s="10"/>
      <c r="D77" s="10"/>
      <c r="E77" s="11"/>
      <c r="F77" s="12"/>
      <c r="G77" s="12"/>
      <c r="H77" s="13"/>
      <c r="I77" s="10"/>
      <c r="J77" s="10"/>
      <c r="K77" s="11"/>
      <c r="L77" s="15" t="str">
        <f t="shared" si="7"/>
        <v/>
      </c>
      <c r="M77" s="15" t="str">
        <f t="shared" si="8"/>
        <v/>
      </c>
      <c r="N77" s="16" t="str">
        <f t="shared" ca="1" si="9"/>
        <v/>
      </c>
      <c r="O77" s="15" t="str">
        <f t="shared" si="10"/>
        <v/>
      </c>
      <c r="P77" s="15" t="str">
        <f t="shared" si="11"/>
        <v/>
      </c>
      <c r="Q77" s="17" t="str">
        <f t="shared" si="12"/>
        <v/>
      </c>
      <c r="R77" s="14"/>
      <c r="S77" s="10"/>
      <c r="T77" s="18" t="str">
        <f t="shared" si="13"/>
        <v/>
      </c>
      <c r="U77" s="10"/>
      <c r="V77" s="10"/>
    </row>
    <row r="78" spans="1:22" ht="17.55" customHeight="1">
      <c r="A78" s="10"/>
      <c r="B78" s="10"/>
      <c r="C78" s="10"/>
      <c r="D78" s="10"/>
      <c r="E78" s="11"/>
      <c r="F78" s="12"/>
      <c r="G78" s="12"/>
      <c r="H78" s="13"/>
      <c r="I78" s="10"/>
      <c r="J78" s="10"/>
      <c r="K78" s="11"/>
      <c r="L78" s="15" t="str">
        <f t="shared" si="7"/>
        <v/>
      </c>
      <c r="M78" s="15" t="str">
        <f t="shared" si="8"/>
        <v/>
      </c>
      <c r="N78" s="16" t="str">
        <f t="shared" ca="1" si="9"/>
        <v/>
      </c>
      <c r="O78" s="15" t="str">
        <f t="shared" si="10"/>
        <v/>
      </c>
      <c r="P78" s="15" t="str">
        <f t="shared" si="11"/>
        <v/>
      </c>
      <c r="Q78" s="17" t="str">
        <f t="shared" si="12"/>
        <v/>
      </c>
      <c r="R78" s="14"/>
      <c r="S78" s="10"/>
      <c r="T78" s="18" t="str">
        <f t="shared" si="13"/>
        <v/>
      </c>
      <c r="U78" s="10"/>
      <c r="V78" s="10"/>
    </row>
    <row r="79" spans="1:22" ht="17.55" customHeight="1">
      <c r="A79" s="10"/>
      <c r="B79" s="10"/>
      <c r="C79" s="10"/>
      <c r="D79" s="10"/>
      <c r="E79" s="11"/>
      <c r="F79" s="12"/>
      <c r="G79" s="12"/>
      <c r="H79" s="13"/>
      <c r="I79" s="10"/>
      <c r="J79" s="10"/>
      <c r="K79" s="11"/>
      <c r="L79" s="15" t="str">
        <f t="shared" si="7"/>
        <v/>
      </c>
      <c r="M79" s="15" t="str">
        <f t="shared" si="8"/>
        <v/>
      </c>
      <c r="N79" s="16" t="str">
        <f t="shared" ca="1" si="9"/>
        <v/>
      </c>
      <c r="O79" s="15" t="str">
        <f t="shared" si="10"/>
        <v/>
      </c>
      <c r="P79" s="15" t="str">
        <f t="shared" si="11"/>
        <v/>
      </c>
      <c r="Q79" s="17" t="str">
        <f t="shared" si="12"/>
        <v/>
      </c>
      <c r="R79" s="14"/>
      <c r="S79" s="10"/>
      <c r="T79" s="18" t="str">
        <f t="shared" si="13"/>
        <v/>
      </c>
      <c r="U79" s="10"/>
      <c r="V79" s="10"/>
    </row>
    <row r="80" spans="1:22" ht="17.55" customHeight="1">
      <c r="A80" s="10"/>
      <c r="B80" s="10"/>
      <c r="C80" s="10"/>
      <c r="D80" s="10"/>
      <c r="E80" s="11"/>
      <c r="F80" s="12"/>
      <c r="G80" s="12"/>
      <c r="H80" s="13"/>
      <c r="I80" s="10"/>
      <c r="J80" s="10"/>
      <c r="K80" s="11"/>
      <c r="L80" s="15" t="str">
        <f t="shared" si="7"/>
        <v/>
      </c>
      <c r="M80" s="15" t="str">
        <f t="shared" si="8"/>
        <v/>
      </c>
      <c r="N80" s="16" t="str">
        <f t="shared" ca="1" si="9"/>
        <v/>
      </c>
      <c r="O80" s="15" t="str">
        <f t="shared" si="10"/>
        <v/>
      </c>
      <c r="P80" s="15" t="str">
        <f t="shared" si="11"/>
        <v/>
      </c>
      <c r="Q80" s="17" t="str">
        <f t="shared" si="12"/>
        <v/>
      </c>
      <c r="R80" s="14"/>
      <c r="S80" s="10"/>
      <c r="T80" s="18" t="str">
        <f t="shared" si="13"/>
        <v/>
      </c>
      <c r="U80" s="10"/>
      <c r="V80" s="10"/>
    </row>
    <row r="81" spans="1:22" ht="17.55" customHeight="1">
      <c r="A81" s="10"/>
      <c r="B81" s="10"/>
      <c r="C81" s="10"/>
      <c r="D81" s="10"/>
      <c r="E81" s="11"/>
      <c r="F81" s="12"/>
      <c r="G81" s="12"/>
      <c r="H81" s="13"/>
      <c r="I81" s="10"/>
      <c r="J81" s="10"/>
      <c r="K81" s="11"/>
      <c r="L81" s="15" t="str">
        <f t="shared" ref="L81:L116" si="14">IFERROR(IF(OR(F81="",G81="",H81="",H81&lt;=0,F81&lt;G81),"",(F81-G81)/H81),"")</f>
        <v/>
      </c>
      <c r="M81" s="15" t="str">
        <f t="shared" ref="M81:M112" si="15">IFERROR(IF(L81="","",L81/12),"")</f>
        <v/>
      </c>
      <c r="N81" s="16" t="str">
        <f t="shared" ref="N81:N116" ca="1" si="16">IFERROR(IF(K81="","",INT(MAX(0,TODAY()-K81)/30.4375)),"")</f>
        <v/>
      </c>
      <c r="O81" s="15" t="str">
        <f t="shared" ref="O81:O112" si="17">IFERROR(IF(M81="","",MIN(F81-G81,M81*N81)),"")</f>
        <v/>
      </c>
      <c r="P81" s="15" t="str">
        <f t="shared" ref="P81:P112" si="18">IFERROR(IF(OR(F81="",G81="",K81="",H81="",H81&lt;=0),"",MAX(G81,F81-O81)),"")</f>
        <v/>
      </c>
      <c r="Q81" s="17" t="str">
        <f t="shared" ref="Q81:Q116" si="19">IFERROR(IF(OR(K81="",H81="",H81&lt;=0),"",EDATE(K81,H81*12)),"")</f>
        <v/>
      </c>
      <c r="R81" s="14"/>
      <c r="S81" s="10"/>
      <c r="T81" s="18" t="str">
        <f t="shared" ref="T81:T116" si="20">IFERROR(IF(OR(M81="",R81="",R81&lt;=0),"",M81/R81),"")</f>
        <v/>
      </c>
      <c r="U81" s="10"/>
      <c r="V81" s="10"/>
    </row>
    <row r="82" spans="1:22" ht="17.55" customHeight="1">
      <c r="A82" s="10"/>
      <c r="B82" s="10"/>
      <c r="C82" s="10"/>
      <c r="D82" s="10"/>
      <c r="E82" s="11"/>
      <c r="F82" s="12"/>
      <c r="G82" s="12"/>
      <c r="H82" s="13"/>
      <c r="I82" s="10"/>
      <c r="J82" s="10"/>
      <c r="K82" s="11"/>
      <c r="L82" s="15" t="str">
        <f t="shared" si="14"/>
        <v/>
      </c>
      <c r="M82" s="15" t="str">
        <f t="shared" si="15"/>
        <v/>
      </c>
      <c r="N82" s="16" t="str">
        <f t="shared" ca="1" si="16"/>
        <v/>
      </c>
      <c r="O82" s="15" t="str">
        <f t="shared" si="17"/>
        <v/>
      </c>
      <c r="P82" s="15" t="str">
        <f t="shared" si="18"/>
        <v/>
      </c>
      <c r="Q82" s="17" t="str">
        <f t="shared" si="19"/>
        <v/>
      </c>
      <c r="R82" s="14"/>
      <c r="S82" s="10"/>
      <c r="T82" s="18" t="str">
        <f t="shared" si="20"/>
        <v/>
      </c>
      <c r="U82" s="10"/>
      <c r="V82" s="10"/>
    </row>
    <row r="83" spans="1:22" ht="17.55" customHeight="1">
      <c r="A83" s="10"/>
      <c r="B83" s="10"/>
      <c r="C83" s="10"/>
      <c r="D83" s="10"/>
      <c r="E83" s="11"/>
      <c r="F83" s="12"/>
      <c r="G83" s="12"/>
      <c r="H83" s="13"/>
      <c r="I83" s="10"/>
      <c r="J83" s="10"/>
      <c r="K83" s="11"/>
      <c r="L83" s="15" t="str">
        <f t="shared" si="14"/>
        <v/>
      </c>
      <c r="M83" s="15" t="str">
        <f t="shared" si="15"/>
        <v/>
      </c>
      <c r="N83" s="16" t="str">
        <f t="shared" ca="1" si="16"/>
        <v/>
      </c>
      <c r="O83" s="15" t="str">
        <f t="shared" si="17"/>
        <v/>
      </c>
      <c r="P83" s="15" t="str">
        <f t="shared" si="18"/>
        <v/>
      </c>
      <c r="Q83" s="17" t="str">
        <f t="shared" si="19"/>
        <v/>
      </c>
      <c r="R83" s="14"/>
      <c r="S83" s="10"/>
      <c r="T83" s="18" t="str">
        <f t="shared" si="20"/>
        <v/>
      </c>
      <c r="U83" s="10"/>
      <c r="V83" s="10"/>
    </row>
    <row r="84" spans="1:22" ht="17.55" customHeight="1">
      <c r="A84" s="10"/>
      <c r="B84" s="10"/>
      <c r="C84" s="10"/>
      <c r="D84" s="10"/>
      <c r="E84" s="11"/>
      <c r="F84" s="12"/>
      <c r="G84" s="12"/>
      <c r="H84" s="13"/>
      <c r="I84" s="10"/>
      <c r="J84" s="10"/>
      <c r="K84" s="11"/>
      <c r="L84" s="15" t="str">
        <f t="shared" si="14"/>
        <v/>
      </c>
      <c r="M84" s="15" t="str">
        <f t="shared" si="15"/>
        <v/>
      </c>
      <c r="N84" s="16" t="str">
        <f t="shared" ca="1" si="16"/>
        <v/>
      </c>
      <c r="O84" s="15" t="str">
        <f t="shared" si="17"/>
        <v/>
      </c>
      <c r="P84" s="15" t="str">
        <f t="shared" si="18"/>
        <v/>
      </c>
      <c r="Q84" s="17" t="str">
        <f t="shared" si="19"/>
        <v/>
      </c>
      <c r="R84" s="14"/>
      <c r="S84" s="10"/>
      <c r="T84" s="18" t="str">
        <f t="shared" si="20"/>
        <v/>
      </c>
      <c r="U84" s="10"/>
      <c r="V84" s="10"/>
    </row>
    <row r="85" spans="1:22" ht="17.55" customHeight="1">
      <c r="A85" s="10"/>
      <c r="B85" s="10"/>
      <c r="C85" s="10"/>
      <c r="D85" s="10"/>
      <c r="E85" s="11"/>
      <c r="F85" s="12"/>
      <c r="G85" s="12"/>
      <c r="H85" s="13"/>
      <c r="I85" s="10"/>
      <c r="J85" s="10"/>
      <c r="K85" s="11"/>
      <c r="L85" s="15" t="str">
        <f t="shared" si="14"/>
        <v/>
      </c>
      <c r="M85" s="15" t="str">
        <f t="shared" si="15"/>
        <v/>
      </c>
      <c r="N85" s="16" t="str">
        <f t="shared" ca="1" si="16"/>
        <v/>
      </c>
      <c r="O85" s="15" t="str">
        <f t="shared" si="17"/>
        <v/>
      </c>
      <c r="P85" s="15" t="str">
        <f t="shared" si="18"/>
        <v/>
      </c>
      <c r="Q85" s="17" t="str">
        <f t="shared" si="19"/>
        <v/>
      </c>
      <c r="R85" s="14"/>
      <c r="S85" s="10"/>
      <c r="T85" s="18" t="str">
        <f t="shared" si="20"/>
        <v/>
      </c>
      <c r="U85" s="10"/>
      <c r="V85" s="10"/>
    </row>
    <row r="86" spans="1:22" ht="17.55" customHeight="1">
      <c r="A86" s="10"/>
      <c r="B86" s="10"/>
      <c r="C86" s="10"/>
      <c r="D86" s="10"/>
      <c r="E86" s="11"/>
      <c r="F86" s="12"/>
      <c r="G86" s="12"/>
      <c r="H86" s="13"/>
      <c r="I86" s="10"/>
      <c r="J86" s="10"/>
      <c r="K86" s="11"/>
      <c r="L86" s="15" t="str">
        <f t="shared" si="14"/>
        <v/>
      </c>
      <c r="M86" s="15" t="str">
        <f t="shared" si="15"/>
        <v/>
      </c>
      <c r="N86" s="16" t="str">
        <f t="shared" ca="1" si="16"/>
        <v/>
      </c>
      <c r="O86" s="15" t="str">
        <f t="shared" si="17"/>
        <v/>
      </c>
      <c r="P86" s="15" t="str">
        <f t="shared" si="18"/>
        <v/>
      </c>
      <c r="Q86" s="17" t="str">
        <f t="shared" si="19"/>
        <v/>
      </c>
      <c r="R86" s="14"/>
      <c r="S86" s="10"/>
      <c r="T86" s="18" t="str">
        <f t="shared" si="20"/>
        <v/>
      </c>
      <c r="U86" s="10"/>
      <c r="V86" s="10"/>
    </row>
    <row r="87" spans="1:22" ht="17.55" customHeight="1">
      <c r="A87" s="10"/>
      <c r="B87" s="10"/>
      <c r="C87" s="10"/>
      <c r="D87" s="10"/>
      <c r="E87" s="11"/>
      <c r="F87" s="12"/>
      <c r="G87" s="12"/>
      <c r="H87" s="13"/>
      <c r="I87" s="10"/>
      <c r="J87" s="10"/>
      <c r="K87" s="11"/>
      <c r="L87" s="15" t="str">
        <f t="shared" si="14"/>
        <v/>
      </c>
      <c r="M87" s="15" t="str">
        <f t="shared" si="15"/>
        <v/>
      </c>
      <c r="N87" s="16" t="str">
        <f t="shared" ca="1" si="16"/>
        <v/>
      </c>
      <c r="O87" s="15" t="str">
        <f t="shared" si="17"/>
        <v/>
      </c>
      <c r="P87" s="15" t="str">
        <f t="shared" si="18"/>
        <v/>
      </c>
      <c r="Q87" s="17" t="str">
        <f t="shared" si="19"/>
        <v/>
      </c>
      <c r="R87" s="14"/>
      <c r="S87" s="10"/>
      <c r="T87" s="18" t="str">
        <f t="shared" si="20"/>
        <v/>
      </c>
      <c r="U87" s="10"/>
      <c r="V87" s="10"/>
    </row>
    <row r="88" spans="1:22" ht="17.55" customHeight="1">
      <c r="A88" s="10"/>
      <c r="B88" s="10"/>
      <c r="C88" s="10"/>
      <c r="D88" s="10"/>
      <c r="E88" s="11"/>
      <c r="F88" s="12"/>
      <c r="G88" s="12"/>
      <c r="H88" s="13"/>
      <c r="I88" s="10"/>
      <c r="J88" s="10"/>
      <c r="K88" s="11"/>
      <c r="L88" s="15" t="str">
        <f t="shared" si="14"/>
        <v/>
      </c>
      <c r="M88" s="15" t="str">
        <f t="shared" si="15"/>
        <v/>
      </c>
      <c r="N88" s="16" t="str">
        <f t="shared" ca="1" si="16"/>
        <v/>
      </c>
      <c r="O88" s="15" t="str">
        <f t="shared" si="17"/>
        <v/>
      </c>
      <c r="P88" s="15" t="str">
        <f t="shared" si="18"/>
        <v/>
      </c>
      <c r="Q88" s="17" t="str">
        <f t="shared" si="19"/>
        <v/>
      </c>
      <c r="R88" s="14"/>
      <c r="S88" s="10"/>
      <c r="T88" s="18" t="str">
        <f t="shared" si="20"/>
        <v/>
      </c>
      <c r="U88" s="10"/>
      <c r="V88" s="10"/>
    </row>
    <row r="89" spans="1:22" ht="17.55" customHeight="1">
      <c r="A89" s="10"/>
      <c r="B89" s="10"/>
      <c r="C89" s="10"/>
      <c r="D89" s="10"/>
      <c r="E89" s="11"/>
      <c r="F89" s="12"/>
      <c r="G89" s="12"/>
      <c r="H89" s="13"/>
      <c r="I89" s="10"/>
      <c r="J89" s="10"/>
      <c r="K89" s="11"/>
      <c r="L89" s="15" t="str">
        <f t="shared" si="14"/>
        <v/>
      </c>
      <c r="M89" s="15" t="str">
        <f t="shared" si="15"/>
        <v/>
      </c>
      <c r="N89" s="16" t="str">
        <f t="shared" ca="1" si="16"/>
        <v/>
      </c>
      <c r="O89" s="15" t="str">
        <f t="shared" si="17"/>
        <v/>
      </c>
      <c r="P89" s="15" t="str">
        <f t="shared" si="18"/>
        <v/>
      </c>
      <c r="Q89" s="17" t="str">
        <f t="shared" si="19"/>
        <v/>
      </c>
      <c r="R89" s="14"/>
      <c r="S89" s="10"/>
      <c r="T89" s="18" t="str">
        <f t="shared" si="20"/>
        <v/>
      </c>
      <c r="U89" s="10"/>
      <c r="V89" s="10"/>
    </row>
    <row r="90" spans="1:22" ht="17.55" customHeight="1">
      <c r="A90" s="10"/>
      <c r="B90" s="10"/>
      <c r="C90" s="10"/>
      <c r="D90" s="10"/>
      <c r="E90" s="11"/>
      <c r="F90" s="12"/>
      <c r="G90" s="12"/>
      <c r="H90" s="13"/>
      <c r="I90" s="10"/>
      <c r="J90" s="10"/>
      <c r="K90" s="11"/>
      <c r="L90" s="15" t="str">
        <f t="shared" si="14"/>
        <v/>
      </c>
      <c r="M90" s="15" t="str">
        <f t="shared" si="15"/>
        <v/>
      </c>
      <c r="N90" s="16" t="str">
        <f t="shared" ca="1" si="16"/>
        <v/>
      </c>
      <c r="O90" s="15" t="str">
        <f t="shared" si="17"/>
        <v/>
      </c>
      <c r="P90" s="15" t="str">
        <f t="shared" si="18"/>
        <v/>
      </c>
      <c r="Q90" s="17" t="str">
        <f t="shared" si="19"/>
        <v/>
      </c>
      <c r="R90" s="14"/>
      <c r="S90" s="10"/>
      <c r="T90" s="18" t="str">
        <f t="shared" si="20"/>
        <v/>
      </c>
      <c r="U90" s="10"/>
      <c r="V90" s="10"/>
    </row>
    <row r="91" spans="1:22" ht="17.55" customHeight="1">
      <c r="A91" s="10"/>
      <c r="B91" s="10"/>
      <c r="C91" s="10"/>
      <c r="D91" s="10"/>
      <c r="E91" s="11"/>
      <c r="F91" s="12"/>
      <c r="G91" s="12"/>
      <c r="H91" s="13"/>
      <c r="I91" s="10"/>
      <c r="J91" s="10"/>
      <c r="K91" s="11"/>
      <c r="L91" s="15" t="str">
        <f t="shared" si="14"/>
        <v/>
      </c>
      <c r="M91" s="15" t="str">
        <f t="shared" si="15"/>
        <v/>
      </c>
      <c r="N91" s="16" t="str">
        <f t="shared" ca="1" si="16"/>
        <v/>
      </c>
      <c r="O91" s="15" t="str">
        <f t="shared" si="17"/>
        <v/>
      </c>
      <c r="P91" s="15" t="str">
        <f t="shared" si="18"/>
        <v/>
      </c>
      <c r="Q91" s="17" t="str">
        <f t="shared" si="19"/>
        <v/>
      </c>
      <c r="R91" s="14"/>
      <c r="S91" s="10"/>
      <c r="T91" s="18" t="str">
        <f t="shared" si="20"/>
        <v/>
      </c>
      <c r="U91" s="10"/>
      <c r="V91" s="10"/>
    </row>
    <row r="92" spans="1:22" ht="17.55" customHeight="1">
      <c r="A92" s="10"/>
      <c r="B92" s="10"/>
      <c r="C92" s="10"/>
      <c r="D92" s="10"/>
      <c r="E92" s="11"/>
      <c r="F92" s="12"/>
      <c r="G92" s="12"/>
      <c r="H92" s="13"/>
      <c r="I92" s="10"/>
      <c r="J92" s="10"/>
      <c r="K92" s="11"/>
      <c r="L92" s="15" t="str">
        <f t="shared" si="14"/>
        <v/>
      </c>
      <c r="M92" s="15" t="str">
        <f t="shared" si="15"/>
        <v/>
      </c>
      <c r="N92" s="16" t="str">
        <f t="shared" ca="1" si="16"/>
        <v/>
      </c>
      <c r="O92" s="15" t="str">
        <f t="shared" si="17"/>
        <v/>
      </c>
      <c r="P92" s="15" t="str">
        <f t="shared" si="18"/>
        <v/>
      </c>
      <c r="Q92" s="17" t="str">
        <f t="shared" si="19"/>
        <v/>
      </c>
      <c r="R92" s="14"/>
      <c r="S92" s="10"/>
      <c r="T92" s="18" t="str">
        <f t="shared" si="20"/>
        <v/>
      </c>
      <c r="U92" s="10"/>
      <c r="V92" s="10"/>
    </row>
    <row r="93" spans="1:22" ht="17.55" customHeight="1">
      <c r="A93" s="10"/>
      <c r="B93" s="10"/>
      <c r="C93" s="10"/>
      <c r="D93" s="10"/>
      <c r="E93" s="11"/>
      <c r="F93" s="12"/>
      <c r="G93" s="12"/>
      <c r="H93" s="13"/>
      <c r="I93" s="10"/>
      <c r="J93" s="10"/>
      <c r="K93" s="11"/>
      <c r="L93" s="15" t="str">
        <f t="shared" si="14"/>
        <v/>
      </c>
      <c r="M93" s="15" t="str">
        <f t="shared" si="15"/>
        <v/>
      </c>
      <c r="N93" s="16" t="str">
        <f t="shared" ca="1" si="16"/>
        <v/>
      </c>
      <c r="O93" s="15" t="str">
        <f t="shared" si="17"/>
        <v/>
      </c>
      <c r="P93" s="15" t="str">
        <f t="shared" si="18"/>
        <v/>
      </c>
      <c r="Q93" s="17" t="str">
        <f t="shared" si="19"/>
        <v/>
      </c>
      <c r="R93" s="14"/>
      <c r="S93" s="10"/>
      <c r="T93" s="18" t="str">
        <f t="shared" si="20"/>
        <v/>
      </c>
      <c r="U93" s="10"/>
      <c r="V93" s="10"/>
    </row>
    <row r="94" spans="1:22" ht="17.55" customHeight="1">
      <c r="A94" s="10"/>
      <c r="B94" s="10"/>
      <c r="C94" s="10"/>
      <c r="D94" s="10"/>
      <c r="E94" s="11"/>
      <c r="F94" s="12"/>
      <c r="G94" s="12"/>
      <c r="H94" s="13"/>
      <c r="I94" s="10"/>
      <c r="J94" s="10"/>
      <c r="K94" s="11"/>
      <c r="L94" s="15" t="str">
        <f t="shared" si="14"/>
        <v/>
      </c>
      <c r="M94" s="15" t="str">
        <f t="shared" si="15"/>
        <v/>
      </c>
      <c r="N94" s="16" t="str">
        <f t="shared" ca="1" si="16"/>
        <v/>
      </c>
      <c r="O94" s="15" t="str">
        <f t="shared" si="17"/>
        <v/>
      </c>
      <c r="P94" s="15" t="str">
        <f t="shared" si="18"/>
        <v/>
      </c>
      <c r="Q94" s="17" t="str">
        <f t="shared" si="19"/>
        <v/>
      </c>
      <c r="R94" s="14"/>
      <c r="S94" s="10"/>
      <c r="T94" s="18" t="str">
        <f t="shared" si="20"/>
        <v/>
      </c>
      <c r="U94" s="10"/>
      <c r="V94" s="10"/>
    </row>
    <row r="95" spans="1:22" ht="17.55" customHeight="1">
      <c r="A95" s="10"/>
      <c r="B95" s="10"/>
      <c r="C95" s="10"/>
      <c r="D95" s="10"/>
      <c r="E95" s="11"/>
      <c r="F95" s="12"/>
      <c r="G95" s="12"/>
      <c r="H95" s="13"/>
      <c r="I95" s="10"/>
      <c r="J95" s="10"/>
      <c r="K95" s="11"/>
      <c r="L95" s="15" t="str">
        <f t="shared" si="14"/>
        <v/>
      </c>
      <c r="M95" s="15" t="str">
        <f t="shared" si="15"/>
        <v/>
      </c>
      <c r="N95" s="16" t="str">
        <f t="shared" ca="1" si="16"/>
        <v/>
      </c>
      <c r="O95" s="15" t="str">
        <f t="shared" si="17"/>
        <v/>
      </c>
      <c r="P95" s="15" t="str">
        <f t="shared" si="18"/>
        <v/>
      </c>
      <c r="Q95" s="17" t="str">
        <f t="shared" si="19"/>
        <v/>
      </c>
      <c r="R95" s="14"/>
      <c r="S95" s="10"/>
      <c r="T95" s="18" t="str">
        <f t="shared" si="20"/>
        <v/>
      </c>
      <c r="U95" s="10"/>
      <c r="V95" s="10"/>
    </row>
    <row r="96" spans="1:22" ht="17.55" customHeight="1">
      <c r="A96" s="10"/>
      <c r="B96" s="10"/>
      <c r="C96" s="10"/>
      <c r="D96" s="10"/>
      <c r="E96" s="11"/>
      <c r="F96" s="12"/>
      <c r="G96" s="12"/>
      <c r="H96" s="13"/>
      <c r="I96" s="10"/>
      <c r="J96" s="10"/>
      <c r="K96" s="11"/>
      <c r="L96" s="15" t="str">
        <f t="shared" si="14"/>
        <v/>
      </c>
      <c r="M96" s="15" t="str">
        <f t="shared" si="15"/>
        <v/>
      </c>
      <c r="N96" s="16" t="str">
        <f t="shared" ca="1" si="16"/>
        <v/>
      </c>
      <c r="O96" s="15" t="str">
        <f t="shared" si="17"/>
        <v/>
      </c>
      <c r="P96" s="15" t="str">
        <f t="shared" si="18"/>
        <v/>
      </c>
      <c r="Q96" s="17" t="str">
        <f t="shared" si="19"/>
        <v/>
      </c>
      <c r="R96" s="14"/>
      <c r="S96" s="10"/>
      <c r="T96" s="18" t="str">
        <f t="shared" si="20"/>
        <v/>
      </c>
      <c r="U96" s="10"/>
      <c r="V96" s="10"/>
    </row>
    <row r="97" spans="1:22" ht="17.55" customHeight="1">
      <c r="A97" s="10"/>
      <c r="B97" s="10"/>
      <c r="C97" s="10"/>
      <c r="D97" s="10"/>
      <c r="E97" s="11"/>
      <c r="F97" s="12"/>
      <c r="G97" s="12"/>
      <c r="H97" s="13"/>
      <c r="I97" s="10"/>
      <c r="J97" s="10"/>
      <c r="K97" s="11"/>
      <c r="L97" s="15" t="str">
        <f t="shared" si="14"/>
        <v/>
      </c>
      <c r="M97" s="15" t="str">
        <f t="shared" si="15"/>
        <v/>
      </c>
      <c r="N97" s="16" t="str">
        <f t="shared" ca="1" si="16"/>
        <v/>
      </c>
      <c r="O97" s="15" t="str">
        <f t="shared" si="17"/>
        <v/>
      </c>
      <c r="P97" s="15" t="str">
        <f t="shared" si="18"/>
        <v/>
      </c>
      <c r="Q97" s="17" t="str">
        <f t="shared" si="19"/>
        <v/>
      </c>
      <c r="R97" s="14"/>
      <c r="S97" s="10"/>
      <c r="T97" s="18" t="str">
        <f t="shared" si="20"/>
        <v/>
      </c>
      <c r="U97" s="10"/>
      <c r="V97" s="10"/>
    </row>
    <row r="98" spans="1:22" ht="17.55" customHeight="1">
      <c r="A98" s="10"/>
      <c r="B98" s="10"/>
      <c r="C98" s="10"/>
      <c r="D98" s="10"/>
      <c r="E98" s="11"/>
      <c r="F98" s="12"/>
      <c r="G98" s="12"/>
      <c r="H98" s="13"/>
      <c r="I98" s="10"/>
      <c r="J98" s="10"/>
      <c r="K98" s="11"/>
      <c r="L98" s="15" t="str">
        <f t="shared" si="14"/>
        <v/>
      </c>
      <c r="M98" s="15" t="str">
        <f t="shared" si="15"/>
        <v/>
      </c>
      <c r="N98" s="16" t="str">
        <f t="shared" ca="1" si="16"/>
        <v/>
      </c>
      <c r="O98" s="15" t="str">
        <f t="shared" si="17"/>
        <v/>
      </c>
      <c r="P98" s="15" t="str">
        <f t="shared" si="18"/>
        <v/>
      </c>
      <c r="Q98" s="17" t="str">
        <f t="shared" si="19"/>
        <v/>
      </c>
      <c r="R98" s="14"/>
      <c r="S98" s="10"/>
      <c r="T98" s="18" t="str">
        <f t="shared" si="20"/>
        <v/>
      </c>
      <c r="U98" s="10"/>
      <c r="V98" s="10"/>
    </row>
    <row r="99" spans="1:22" ht="17.55" customHeight="1">
      <c r="A99" s="10"/>
      <c r="B99" s="10"/>
      <c r="C99" s="10"/>
      <c r="D99" s="10"/>
      <c r="E99" s="11"/>
      <c r="F99" s="12"/>
      <c r="G99" s="12"/>
      <c r="H99" s="13"/>
      <c r="I99" s="10"/>
      <c r="J99" s="10"/>
      <c r="K99" s="11"/>
      <c r="L99" s="15" t="str">
        <f t="shared" si="14"/>
        <v/>
      </c>
      <c r="M99" s="15" t="str">
        <f t="shared" si="15"/>
        <v/>
      </c>
      <c r="N99" s="16" t="str">
        <f t="shared" ca="1" si="16"/>
        <v/>
      </c>
      <c r="O99" s="15" t="str">
        <f t="shared" si="17"/>
        <v/>
      </c>
      <c r="P99" s="15" t="str">
        <f t="shared" si="18"/>
        <v/>
      </c>
      <c r="Q99" s="17" t="str">
        <f t="shared" si="19"/>
        <v/>
      </c>
      <c r="R99" s="14"/>
      <c r="S99" s="10"/>
      <c r="T99" s="18" t="str">
        <f t="shared" si="20"/>
        <v/>
      </c>
      <c r="U99" s="10"/>
      <c r="V99" s="10"/>
    </row>
    <row r="100" spans="1:22" ht="17.55" customHeight="1">
      <c r="A100" s="10"/>
      <c r="B100" s="10"/>
      <c r="C100" s="10"/>
      <c r="D100" s="10"/>
      <c r="E100" s="11"/>
      <c r="F100" s="12"/>
      <c r="G100" s="12"/>
      <c r="H100" s="13"/>
      <c r="I100" s="10"/>
      <c r="J100" s="10"/>
      <c r="K100" s="11"/>
      <c r="L100" s="15" t="str">
        <f t="shared" si="14"/>
        <v/>
      </c>
      <c r="M100" s="15" t="str">
        <f t="shared" si="15"/>
        <v/>
      </c>
      <c r="N100" s="16" t="str">
        <f t="shared" ca="1" si="16"/>
        <v/>
      </c>
      <c r="O100" s="15" t="str">
        <f t="shared" si="17"/>
        <v/>
      </c>
      <c r="P100" s="15" t="str">
        <f t="shared" si="18"/>
        <v/>
      </c>
      <c r="Q100" s="17" t="str">
        <f t="shared" si="19"/>
        <v/>
      </c>
      <c r="R100" s="14"/>
      <c r="S100" s="10"/>
      <c r="T100" s="18" t="str">
        <f t="shared" si="20"/>
        <v/>
      </c>
      <c r="U100" s="10"/>
      <c r="V100" s="10"/>
    </row>
    <row r="101" spans="1:22" ht="17.55" customHeight="1">
      <c r="A101" s="10"/>
      <c r="B101" s="10"/>
      <c r="C101" s="10"/>
      <c r="D101" s="10"/>
      <c r="E101" s="11"/>
      <c r="F101" s="12"/>
      <c r="G101" s="12"/>
      <c r="H101" s="13"/>
      <c r="I101" s="10"/>
      <c r="J101" s="10"/>
      <c r="K101" s="11"/>
      <c r="L101" s="15" t="str">
        <f t="shared" si="14"/>
        <v/>
      </c>
      <c r="M101" s="15" t="str">
        <f t="shared" si="15"/>
        <v/>
      </c>
      <c r="N101" s="16" t="str">
        <f t="shared" ca="1" si="16"/>
        <v/>
      </c>
      <c r="O101" s="15" t="str">
        <f t="shared" si="17"/>
        <v/>
      </c>
      <c r="P101" s="15" t="str">
        <f t="shared" si="18"/>
        <v/>
      </c>
      <c r="Q101" s="17" t="str">
        <f t="shared" si="19"/>
        <v/>
      </c>
      <c r="R101" s="14"/>
      <c r="S101" s="10"/>
      <c r="T101" s="18" t="str">
        <f t="shared" si="20"/>
        <v/>
      </c>
      <c r="U101" s="10"/>
      <c r="V101" s="10"/>
    </row>
    <row r="102" spans="1:22" ht="17.55" customHeight="1">
      <c r="A102" s="10"/>
      <c r="B102" s="10"/>
      <c r="C102" s="10"/>
      <c r="D102" s="10"/>
      <c r="E102" s="11"/>
      <c r="F102" s="12"/>
      <c r="G102" s="12"/>
      <c r="H102" s="13"/>
      <c r="I102" s="10"/>
      <c r="J102" s="10"/>
      <c r="K102" s="11"/>
      <c r="L102" s="15" t="str">
        <f t="shared" si="14"/>
        <v/>
      </c>
      <c r="M102" s="15" t="str">
        <f t="shared" si="15"/>
        <v/>
      </c>
      <c r="N102" s="16" t="str">
        <f t="shared" ca="1" si="16"/>
        <v/>
      </c>
      <c r="O102" s="15" t="str">
        <f t="shared" si="17"/>
        <v/>
      </c>
      <c r="P102" s="15" t="str">
        <f t="shared" si="18"/>
        <v/>
      </c>
      <c r="Q102" s="17" t="str">
        <f t="shared" si="19"/>
        <v/>
      </c>
      <c r="R102" s="14"/>
      <c r="S102" s="10"/>
      <c r="T102" s="18" t="str">
        <f t="shared" si="20"/>
        <v/>
      </c>
      <c r="U102" s="10"/>
      <c r="V102" s="10"/>
    </row>
    <row r="103" spans="1:22" ht="17.55" customHeight="1">
      <c r="A103" s="10"/>
      <c r="B103" s="10"/>
      <c r="C103" s="10"/>
      <c r="D103" s="10"/>
      <c r="E103" s="11"/>
      <c r="F103" s="12"/>
      <c r="G103" s="12"/>
      <c r="H103" s="13"/>
      <c r="I103" s="10"/>
      <c r="J103" s="10"/>
      <c r="K103" s="11"/>
      <c r="L103" s="15" t="str">
        <f t="shared" si="14"/>
        <v/>
      </c>
      <c r="M103" s="15" t="str">
        <f t="shared" si="15"/>
        <v/>
      </c>
      <c r="N103" s="16" t="str">
        <f t="shared" ca="1" si="16"/>
        <v/>
      </c>
      <c r="O103" s="15" t="str">
        <f t="shared" si="17"/>
        <v/>
      </c>
      <c r="P103" s="15" t="str">
        <f t="shared" si="18"/>
        <v/>
      </c>
      <c r="Q103" s="17" t="str">
        <f t="shared" si="19"/>
        <v/>
      </c>
      <c r="R103" s="14"/>
      <c r="S103" s="10"/>
      <c r="T103" s="18" t="str">
        <f t="shared" si="20"/>
        <v/>
      </c>
      <c r="U103" s="10"/>
      <c r="V103" s="10"/>
    </row>
    <row r="104" spans="1:22" ht="17.55" customHeight="1">
      <c r="A104" s="10"/>
      <c r="B104" s="10"/>
      <c r="C104" s="10"/>
      <c r="D104" s="10"/>
      <c r="E104" s="11"/>
      <c r="F104" s="12"/>
      <c r="G104" s="12"/>
      <c r="H104" s="13"/>
      <c r="I104" s="10"/>
      <c r="J104" s="10"/>
      <c r="K104" s="11"/>
      <c r="L104" s="15" t="str">
        <f t="shared" si="14"/>
        <v/>
      </c>
      <c r="M104" s="15" t="str">
        <f t="shared" si="15"/>
        <v/>
      </c>
      <c r="N104" s="16" t="str">
        <f t="shared" ca="1" si="16"/>
        <v/>
      </c>
      <c r="O104" s="15" t="str">
        <f t="shared" si="17"/>
        <v/>
      </c>
      <c r="P104" s="15" t="str">
        <f t="shared" si="18"/>
        <v/>
      </c>
      <c r="Q104" s="17" t="str">
        <f t="shared" si="19"/>
        <v/>
      </c>
      <c r="R104" s="14"/>
      <c r="S104" s="10"/>
      <c r="T104" s="18" t="str">
        <f t="shared" si="20"/>
        <v/>
      </c>
      <c r="U104" s="10"/>
      <c r="V104" s="10"/>
    </row>
    <row r="105" spans="1:22" ht="17.55" customHeight="1">
      <c r="A105" s="10"/>
      <c r="B105" s="10"/>
      <c r="C105" s="10"/>
      <c r="D105" s="10"/>
      <c r="E105" s="11"/>
      <c r="F105" s="12"/>
      <c r="G105" s="12"/>
      <c r="H105" s="13"/>
      <c r="I105" s="10"/>
      <c r="J105" s="10"/>
      <c r="K105" s="11"/>
      <c r="L105" s="15" t="str">
        <f t="shared" si="14"/>
        <v/>
      </c>
      <c r="M105" s="15" t="str">
        <f t="shared" si="15"/>
        <v/>
      </c>
      <c r="N105" s="16" t="str">
        <f t="shared" ca="1" si="16"/>
        <v/>
      </c>
      <c r="O105" s="15" t="str">
        <f t="shared" si="17"/>
        <v/>
      </c>
      <c r="P105" s="15" t="str">
        <f t="shared" si="18"/>
        <v/>
      </c>
      <c r="Q105" s="17" t="str">
        <f t="shared" si="19"/>
        <v/>
      </c>
      <c r="R105" s="14"/>
      <c r="S105" s="10"/>
      <c r="T105" s="18" t="str">
        <f t="shared" si="20"/>
        <v/>
      </c>
      <c r="U105" s="10"/>
      <c r="V105" s="10"/>
    </row>
    <row r="106" spans="1:22" ht="17.55" customHeight="1">
      <c r="A106" s="10"/>
      <c r="B106" s="10"/>
      <c r="C106" s="10"/>
      <c r="D106" s="10"/>
      <c r="E106" s="11"/>
      <c r="F106" s="12"/>
      <c r="G106" s="12"/>
      <c r="H106" s="13"/>
      <c r="I106" s="10"/>
      <c r="J106" s="10"/>
      <c r="K106" s="11"/>
      <c r="L106" s="15" t="str">
        <f t="shared" si="14"/>
        <v/>
      </c>
      <c r="M106" s="15" t="str">
        <f t="shared" si="15"/>
        <v/>
      </c>
      <c r="N106" s="16" t="str">
        <f t="shared" ca="1" si="16"/>
        <v/>
      </c>
      <c r="O106" s="15" t="str">
        <f t="shared" si="17"/>
        <v/>
      </c>
      <c r="P106" s="15" t="str">
        <f t="shared" si="18"/>
        <v/>
      </c>
      <c r="Q106" s="17" t="str">
        <f t="shared" si="19"/>
        <v/>
      </c>
      <c r="R106" s="14"/>
      <c r="S106" s="10"/>
      <c r="T106" s="18" t="str">
        <f t="shared" si="20"/>
        <v/>
      </c>
      <c r="U106" s="10"/>
      <c r="V106" s="10"/>
    </row>
    <row r="107" spans="1:22" ht="17.55" customHeight="1">
      <c r="A107" s="10"/>
      <c r="B107" s="10"/>
      <c r="C107" s="10"/>
      <c r="D107" s="10"/>
      <c r="E107" s="11"/>
      <c r="F107" s="12"/>
      <c r="G107" s="12"/>
      <c r="H107" s="13"/>
      <c r="I107" s="10"/>
      <c r="J107" s="10"/>
      <c r="K107" s="11"/>
      <c r="L107" s="15" t="str">
        <f t="shared" si="14"/>
        <v/>
      </c>
      <c r="M107" s="15" t="str">
        <f t="shared" si="15"/>
        <v/>
      </c>
      <c r="N107" s="16" t="str">
        <f t="shared" ca="1" si="16"/>
        <v/>
      </c>
      <c r="O107" s="15" t="str">
        <f t="shared" si="17"/>
        <v/>
      </c>
      <c r="P107" s="15" t="str">
        <f t="shared" si="18"/>
        <v/>
      </c>
      <c r="Q107" s="17" t="str">
        <f t="shared" si="19"/>
        <v/>
      </c>
      <c r="R107" s="14"/>
      <c r="S107" s="10"/>
      <c r="T107" s="18" t="str">
        <f t="shared" si="20"/>
        <v/>
      </c>
      <c r="U107" s="10"/>
      <c r="V107" s="10"/>
    </row>
    <row r="108" spans="1:22" ht="17.55" customHeight="1">
      <c r="A108" s="10"/>
      <c r="B108" s="10"/>
      <c r="C108" s="10"/>
      <c r="D108" s="10"/>
      <c r="E108" s="11"/>
      <c r="F108" s="12"/>
      <c r="G108" s="12"/>
      <c r="H108" s="13"/>
      <c r="I108" s="10"/>
      <c r="J108" s="10"/>
      <c r="K108" s="11"/>
      <c r="L108" s="15" t="str">
        <f t="shared" si="14"/>
        <v/>
      </c>
      <c r="M108" s="15" t="str">
        <f t="shared" si="15"/>
        <v/>
      </c>
      <c r="N108" s="16" t="str">
        <f t="shared" ca="1" si="16"/>
        <v/>
      </c>
      <c r="O108" s="15" t="str">
        <f t="shared" si="17"/>
        <v/>
      </c>
      <c r="P108" s="15" t="str">
        <f t="shared" si="18"/>
        <v/>
      </c>
      <c r="Q108" s="17" t="str">
        <f t="shared" si="19"/>
        <v/>
      </c>
      <c r="R108" s="14"/>
      <c r="S108" s="10"/>
      <c r="T108" s="18" t="str">
        <f t="shared" si="20"/>
        <v/>
      </c>
      <c r="U108" s="10"/>
      <c r="V108" s="10"/>
    </row>
    <row r="109" spans="1:22" ht="17.55" customHeight="1">
      <c r="A109" s="10"/>
      <c r="B109" s="10"/>
      <c r="C109" s="10"/>
      <c r="D109" s="10"/>
      <c r="E109" s="11"/>
      <c r="F109" s="12"/>
      <c r="G109" s="12"/>
      <c r="H109" s="13"/>
      <c r="I109" s="10"/>
      <c r="J109" s="10"/>
      <c r="K109" s="11"/>
      <c r="L109" s="15" t="str">
        <f t="shared" si="14"/>
        <v/>
      </c>
      <c r="M109" s="15" t="str">
        <f t="shared" si="15"/>
        <v/>
      </c>
      <c r="N109" s="16" t="str">
        <f t="shared" ca="1" si="16"/>
        <v/>
      </c>
      <c r="O109" s="15" t="str">
        <f t="shared" si="17"/>
        <v/>
      </c>
      <c r="P109" s="15" t="str">
        <f t="shared" si="18"/>
        <v/>
      </c>
      <c r="Q109" s="17" t="str">
        <f t="shared" si="19"/>
        <v/>
      </c>
      <c r="R109" s="14"/>
      <c r="S109" s="10"/>
      <c r="T109" s="18" t="str">
        <f t="shared" si="20"/>
        <v/>
      </c>
      <c r="U109" s="10"/>
      <c r="V109" s="10"/>
    </row>
    <row r="110" spans="1:22" ht="17.55" customHeight="1">
      <c r="A110" s="10"/>
      <c r="B110" s="10"/>
      <c r="C110" s="10"/>
      <c r="D110" s="10"/>
      <c r="E110" s="11"/>
      <c r="F110" s="12"/>
      <c r="G110" s="12"/>
      <c r="H110" s="13"/>
      <c r="I110" s="10"/>
      <c r="J110" s="10"/>
      <c r="K110" s="11"/>
      <c r="L110" s="15" t="str">
        <f t="shared" si="14"/>
        <v/>
      </c>
      <c r="M110" s="15" t="str">
        <f t="shared" si="15"/>
        <v/>
      </c>
      <c r="N110" s="16" t="str">
        <f t="shared" ca="1" si="16"/>
        <v/>
      </c>
      <c r="O110" s="15" t="str">
        <f t="shared" si="17"/>
        <v/>
      </c>
      <c r="P110" s="15" t="str">
        <f t="shared" si="18"/>
        <v/>
      </c>
      <c r="Q110" s="17" t="str">
        <f t="shared" si="19"/>
        <v/>
      </c>
      <c r="R110" s="14"/>
      <c r="S110" s="10"/>
      <c r="T110" s="18" t="str">
        <f t="shared" si="20"/>
        <v/>
      </c>
      <c r="U110" s="10"/>
      <c r="V110" s="10"/>
    </row>
    <row r="111" spans="1:22" ht="17.55" customHeight="1">
      <c r="A111" s="10"/>
      <c r="B111" s="10"/>
      <c r="C111" s="10"/>
      <c r="D111" s="10"/>
      <c r="E111" s="11"/>
      <c r="F111" s="12"/>
      <c r="G111" s="12"/>
      <c r="H111" s="13"/>
      <c r="I111" s="10"/>
      <c r="J111" s="10"/>
      <c r="K111" s="11"/>
      <c r="L111" s="15" t="str">
        <f t="shared" si="14"/>
        <v/>
      </c>
      <c r="M111" s="15" t="str">
        <f t="shared" si="15"/>
        <v/>
      </c>
      <c r="N111" s="16" t="str">
        <f t="shared" ca="1" si="16"/>
        <v/>
      </c>
      <c r="O111" s="15" t="str">
        <f t="shared" si="17"/>
        <v/>
      </c>
      <c r="P111" s="15" t="str">
        <f t="shared" si="18"/>
        <v/>
      </c>
      <c r="Q111" s="17" t="str">
        <f t="shared" si="19"/>
        <v/>
      </c>
      <c r="R111" s="14"/>
      <c r="S111" s="10"/>
      <c r="T111" s="18" t="str">
        <f t="shared" si="20"/>
        <v/>
      </c>
      <c r="U111" s="10"/>
      <c r="V111" s="10"/>
    </row>
    <row r="112" spans="1:22" ht="17.55" customHeight="1">
      <c r="A112" s="10"/>
      <c r="B112" s="10"/>
      <c r="C112" s="10"/>
      <c r="D112" s="10"/>
      <c r="E112" s="11"/>
      <c r="F112" s="12"/>
      <c r="G112" s="12"/>
      <c r="H112" s="13"/>
      <c r="I112" s="10"/>
      <c r="J112" s="10"/>
      <c r="K112" s="11"/>
      <c r="L112" s="15" t="str">
        <f t="shared" si="14"/>
        <v/>
      </c>
      <c r="M112" s="15" t="str">
        <f t="shared" si="15"/>
        <v/>
      </c>
      <c r="N112" s="16" t="str">
        <f t="shared" ca="1" si="16"/>
        <v/>
      </c>
      <c r="O112" s="15" t="str">
        <f t="shared" si="17"/>
        <v/>
      </c>
      <c r="P112" s="15" t="str">
        <f t="shared" si="18"/>
        <v/>
      </c>
      <c r="Q112" s="17" t="str">
        <f t="shared" si="19"/>
        <v/>
      </c>
      <c r="R112" s="14"/>
      <c r="S112" s="10"/>
      <c r="T112" s="18" t="str">
        <f t="shared" si="20"/>
        <v/>
      </c>
      <c r="U112" s="10"/>
      <c r="V112" s="10"/>
    </row>
    <row r="113" spans="1:22" ht="17.55" customHeight="1">
      <c r="A113" s="10"/>
      <c r="B113" s="10"/>
      <c r="C113" s="10"/>
      <c r="D113" s="10"/>
      <c r="E113" s="11"/>
      <c r="F113" s="12"/>
      <c r="G113" s="12"/>
      <c r="H113" s="13"/>
      <c r="I113" s="10"/>
      <c r="J113" s="10"/>
      <c r="K113" s="11"/>
      <c r="L113" s="15" t="str">
        <f t="shared" si="14"/>
        <v/>
      </c>
      <c r="M113" s="15" t="str">
        <f t="shared" ref="M113:M116" si="21">IFERROR(IF(L113="","",L113/12),"")</f>
        <v/>
      </c>
      <c r="N113" s="16" t="str">
        <f t="shared" ca="1" si="16"/>
        <v/>
      </c>
      <c r="O113" s="15" t="str">
        <f t="shared" ref="O113:O116" si="22">IFERROR(IF(M113="","",MIN(F113-G113,M113*N113)),"")</f>
        <v/>
      </c>
      <c r="P113" s="15" t="str">
        <f t="shared" ref="P113:P116" si="23">IFERROR(IF(OR(F113="",G113="",K113="",H113="",H113&lt;=0),"",MAX(G113,F113-O113)),"")</f>
        <v/>
      </c>
      <c r="Q113" s="17" t="str">
        <f t="shared" si="19"/>
        <v/>
      </c>
      <c r="R113" s="14"/>
      <c r="S113" s="10"/>
      <c r="T113" s="18" t="str">
        <f t="shared" si="20"/>
        <v/>
      </c>
      <c r="U113" s="10"/>
      <c r="V113" s="10"/>
    </row>
    <row r="114" spans="1:22" ht="17.55" customHeight="1">
      <c r="A114" s="10"/>
      <c r="B114" s="10"/>
      <c r="C114" s="10"/>
      <c r="D114" s="10"/>
      <c r="E114" s="11"/>
      <c r="F114" s="12"/>
      <c r="G114" s="12"/>
      <c r="H114" s="13"/>
      <c r="I114" s="10"/>
      <c r="J114" s="10"/>
      <c r="K114" s="11"/>
      <c r="L114" s="15" t="str">
        <f t="shared" si="14"/>
        <v/>
      </c>
      <c r="M114" s="15" t="str">
        <f t="shared" si="21"/>
        <v/>
      </c>
      <c r="N114" s="16" t="str">
        <f t="shared" ca="1" si="16"/>
        <v/>
      </c>
      <c r="O114" s="15" t="str">
        <f t="shared" si="22"/>
        <v/>
      </c>
      <c r="P114" s="15" t="str">
        <f t="shared" si="23"/>
        <v/>
      </c>
      <c r="Q114" s="17" t="str">
        <f t="shared" si="19"/>
        <v/>
      </c>
      <c r="R114" s="14"/>
      <c r="S114" s="10"/>
      <c r="T114" s="18" t="str">
        <f t="shared" si="20"/>
        <v/>
      </c>
      <c r="U114" s="10"/>
      <c r="V114" s="10"/>
    </row>
    <row r="115" spans="1:22" ht="17.55" customHeight="1">
      <c r="A115" s="10"/>
      <c r="B115" s="10"/>
      <c r="C115" s="10"/>
      <c r="D115" s="10"/>
      <c r="E115" s="11"/>
      <c r="F115" s="12"/>
      <c r="G115" s="12"/>
      <c r="H115" s="13"/>
      <c r="I115" s="10"/>
      <c r="J115" s="10"/>
      <c r="K115" s="11"/>
      <c r="L115" s="15" t="str">
        <f t="shared" si="14"/>
        <v/>
      </c>
      <c r="M115" s="15" t="str">
        <f t="shared" si="21"/>
        <v/>
      </c>
      <c r="N115" s="16" t="str">
        <f t="shared" ca="1" si="16"/>
        <v/>
      </c>
      <c r="O115" s="15" t="str">
        <f t="shared" si="22"/>
        <v/>
      </c>
      <c r="P115" s="15" t="str">
        <f t="shared" si="23"/>
        <v/>
      </c>
      <c r="Q115" s="17" t="str">
        <f t="shared" si="19"/>
        <v/>
      </c>
      <c r="R115" s="14"/>
      <c r="S115" s="10"/>
      <c r="T115" s="18" t="str">
        <f t="shared" si="20"/>
        <v/>
      </c>
      <c r="U115" s="10"/>
      <c r="V115" s="10"/>
    </row>
    <row r="116" spans="1:22" ht="17.55" customHeight="1">
      <c r="A116" s="10"/>
      <c r="B116" s="10"/>
      <c r="C116" s="10"/>
      <c r="D116" s="10"/>
      <c r="E116" s="11"/>
      <c r="F116" s="12"/>
      <c r="G116" s="12"/>
      <c r="H116" s="13"/>
      <c r="I116" s="10"/>
      <c r="J116" s="10"/>
      <c r="K116" s="11"/>
      <c r="L116" s="15" t="str">
        <f t="shared" si="14"/>
        <v/>
      </c>
      <c r="M116" s="15" t="str">
        <f t="shared" si="21"/>
        <v/>
      </c>
      <c r="N116" s="16" t="str">
        <f t="shared" ca="1" si="16"/>
        <v/>
      </c>
      <c r="O116" s="15" t="str">
        <f t="shared" si="22"/>
        <v/>
      </c>
      <c r="P116" s="15" t="str">
        <f t="shared" si="23"/>
        <v/>
      </c>
      <c r="Q116" s="17" t="str">
        <f t="shared" si="19"/>
        <v/>
      </c>
      <c r="R116" s="14"/>
      <c r="S116" s="10"/>
      <c r="T116" s="18" t="str">
        <f t="shared" si="20"/>
        <v/>
      </c>
      <c r="U116" s="10"/>
      <c r="V116" s="10"/>
    </row>
  </sheetData>
  <mergeCells count="16">
    <mergeCell ref="G9:V14"/>
    <mergeCell ref="A8:E8"/>
    <mergeCell ref="A1:V1"/>
    <mergeCell ref="A2:V2"/>
    <mergeCell ref="A4:C4"/>
    <mergeCell ref="A5:C6"/>
    <mergeCell ref="E4:G4"/>
    <mergeCell ref="E5:G6"/>
    <mergeCell ref="I4:K4"/>
    <mergeCell ref="I5:K6"/>
    <mergeCell ref="M4:O4"/>
    <mergeCell ref="M5:O6"/>
    <mergeCell ref="Q4:S4"/>
    <mergeCell ref="Q5:S6"/>
    <mergeCell ref="U4:V4"/>
    <mergeCell ref="U5:V6"/>
  </mergeCells>
  <conditionalFormatting sqref="G17:G116">
    <cfRule type="expression" dxfId="4" priority="5">
      <formula>AND(G17&lt;&gt;"",F17&lt;&gt;"",G17&gt;F17)</formula>
    </cfRule>
  </conditionalFormatting>
  <conditionalFormatting sqref="H17:H116">
    <cfRule type="expression" dxfId="3" priority="6">
      <formula>AND(H17&lt;&gt;"",H17&lt;=0)</formula>
    </cfRule>
  </conditionalFormatting>
  <conditionalFormatting sqref="J17:J116">
    <cfRule type="expression" dxfId="2" priority="1">
      <formula>$J17="Reemplazar"</formula>
    </cfRule>
    <cfRule type="expression" dxfId="1" priority="2">
      <formula>$J17="En mantenimiento"</formula>
    </cfRule>
  </conditionalFormatting>
  <conditionalFormatting sqref="P17:P116">
    <cfRule type="dataBar" priority="4">
      <dataBar>
        <cfvo type="min"/>
        <cfvo type="max"/>
        <color rgb="FF1F4E79"/>
      </dataBar>
    </cfRule>
    <cfRule type="dataBar" priority="7">
      <dataBar>
        <cfvo type="min"/>
        <cfvo type="max"/>
        <color rgb="FF1F4E79"/>
      </dataBar>
      <extLst>
        <ext xmlns:x14="http://schemas.microsoft.com/office/spreadsheetml/2009/9/main" uri="{B025F937-C7B1-47D3-B67F-A62EFF666E3E}">
          <x14:id>{F3507A6D-DA0B-BE11-A69E-C81359056D51}</x14:id>
        </ext>
      </extLst>
    </cfRule>
  </conditionalFormatting>
  <conditionalFormatting sqref="Q17:Q116">
    <cfRule type="expression" dxfId="0" priority="3">
      <formula>AND($Q17&lt;&gt;"",$Q17&lt;=EDATE(TODAY(),12))</formula>
    </cfRule>
  </conditionalFormatting>
  <dataValidations count="9">
    <dataValidation type="list" errorStyle="warning" allowBlank="1" showErrorMessage="1" errorTitle="Categoría no reconocida" error="Selecciona una categoría de la lista para que el resumen la incluya." sqref="C17:C116" xr:uid="{00000000-0002-0000-0200-000000000000}">
      <formula1>"Cocina,Atención,Tecnología,Mobiliario,Transporte,Otro"</formula1>
    </dataValidation>
    <dataValidation type="list" allowBlank="1" sqref="I17:I116" xr:uid="{00000000-0002-0000-0200-000001000000}">
      <formula1>"Línea recta"</formula1>
    </dataValidation>
    <dataValidation type="list" allowBlank="1" sqref="J17:J116" xr:uid="{00000000-0002-0000-0200-000002000000}">
      <formula1>"En uso,En mantenimiento,Reemplazar,Retirado"</formula1>
    </dataValidation>
    <dataValidation type="list" allowBlank="1" sqref="S17:S116" xr:uid="{00000000-0002-0000-0200-000003000000}">
      <formula1>"Unidades,Servicios,Horas,Días,Kilómetros,Sesiones"</formula1>
    </dataValidation>
    <dataValidation type="decimal" errorStyle="warning" allowBlank="1" showErrorMessage="1" errorTitle="Valor no válido" error="Ingresa un costo de compra mayor que cero." sqref="F17:F116" xr:uid="{00000000-0002-0000-0200-000004000000}">
      <formula1>0.01</formula1>
      <formula2>100000000000</formula2>
    </dataValidation>
    <dataValidation type="decimal" errorStyle="warning" allowBlank="1" showErrorMessage="1" errorTitle="Valor no válido" error="Ingresa un valor residual igual o mayor que cero y menor o igual al costo." sqref="G17:G116" xr:uid="{00000000-0002-0000-0200-000005000000}">
      <formula1>0</formula1>
      <formula2>100000000000</formula2>
    </dataValidation>
    <dataValidation type="whole" errorStyle="warning" allowBlank="1" showErrorMessage="1" errorTitle="Vida útil no válida" error="Ingresa una vida útil entre 1 y 100 años." sqref="H17:H116" xr:uid="{00000000-0002-0000-0200-000006000000}">
      <formula1>1</formula1>
      <formula2>100</formula2>
    </dataValidation>
    <dataValidation type="decimal" errorStyle="warning" allowBlank="1" showErrorMessage="1" errorTitle="Valor no válido" error="Ingresa un uso mensual igual o mayor que cero." sqref="R17:R116" xr:uid="{00000000-0002-0000-0200-000007000000}">
      <formula1>0</formula1>
      <formula2>100000000000</formula2>
    </dataValidation>
    <dataValidation type="date" errorStyle="warning" allowBlank="1" showErrorMessage="1" errorTitle="Fecha no válida" error="Ingresa una fecha válida entre 1900 y 2100." sqref="E17:E116 K17:K116" xr:uid="{00000000-0002-0000-0200-000008000000}">
      <formula1>DATE(1900,1,1)</formula1>
      <formula2>DATE(2100,12,31)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3507A6D-DA0B-BE11-A69E-C81359056D51}">
            <x14:dataBar>
              <x14:cfvo type="min"/>
              <x14:cfvo type="max"/>
              <x14:negativeFillColor auto="1"/>
              <x14:axisColor auto="1"/>
            </x14:dataBar>
          </x14:cfRule>
          <xm:sqref>P17:P116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Glosario</vt:lpstr>
      <vt:lpstr>Plantilla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2026-08-26T14:08:01Z</dcterms:modified>
</cp:coreProperties>
</file>