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A1D0A133-06D8-4827-B70F-4B2684B466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Matriz_Kraljic" sheetId="3" r:id="rId3"/>
    <sheet name="4_Resumen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" i="4" l="1"/>
  <c r="J52" i="4"/>
  <c r="I52" i="4"/>
  <c r="E52" i="4"/>
  <c r="B52" i="4"/>
  <c r="A52" i="4"/>
  <c r="J50" i="4"/>
  <c r="J49" i="4"/>
  <c r="I49" i="4"/>
  <c r="H49" i="4"/>
  <c r="G49" i="4"/>
  <c r="F49" i="4"/>
  <c r="K49" i="4" s="1"/>
  <c r="E49" i="4"/>
  <c r="D49" i="4"/>
  <c r="C49" i="4"/>
  <c r="B49" i="4"/>
  <c r="I47" i="4"/>
  <c r="H47" i="4"/>
  <c r="G47" i="4"/>
  <c r="F47" i="4"/>
  <c r="K47" i="4" s="1"/>
  <c r="E47" i="4"/>
  <c r="D47" i="4"/>
  <c r="J45" i="4"/>
  <c r="G45" i="4"/>
  <c r="F45" i="4"/>
  <c r="K45" i="4" s="1"/>
  <c r="E45" i="4"/>
  <c r="D45" i="4"/>
  <c r="C45" i="4"/>
  <c r="B45" i="4"/>
  <c r="I44" i="4"/>
  <c r="F44" i="4"/>
  <c r="K44" i="4" s="1"/>
  <c r="E44" i="4"/>
  <c r="D44" i="4"/>
  <c r="C44" i="4"/>
  <c r="B44" i="4"/>
  <c r="A44" i="4"/>
  <c r="D43" i="4"/>
  <c r="C43" i="4"/>
  <c r="C42" i="4"/>
  <c r="J40" i="4"/>
  <c r="I40" i="4"/>
  <c r="E40" i="4"/>
  <c r="B40" i="4"/>
  <c r="A40" i="4"/>
  <c r="I38" i="4"/>
  <c r="H38" i="4"/>
  <c r="J37" i="4"/>
  <c r="I37" i="4"/>
  <c r="H37" i="4"/>
  <c r="G37" i="4"/>
  <c r="F37" i="4"/>
  <c r="K37" i="4" s="1"/>
  <c r="E37" i="4"/>
  <c r="D37" i="4"/>
  <c r="C37" i="4"/>
  <c r="B37" i="4"/>
  <c r="I36" i="4"/>
  <c r="F36" i="4"/>
  <c r="K36" i="4" s="1"/>
  <c r="E36" i="4"/>
  <c r="I35" i="4"/>
  <c r="H35" i="4"/>
  <c r="G35" i="4"/>
  <c r="F35" i="4"/>
  <c r="K35" i="4" s="1"/>
  <c r="E35" i="4"/>
  <c r="D35" i="4"/>
  <c r="J33" i="4"/>
  <c r="G33" i="4"/>
  <c r="F33" i="4"/>
  <c r="K33" i="4" s="1"/>
  <c r="E33" i="4"/>
  <c r="D33" i="4"/>
  <c r="C33" i="4"/>
  <c r="B33" i="4"/>
  <c r="I32" i="4"/>
  <c r="F32" i="4"/>
  <c r="K32" i="4" s="1"/>
  <c r="E32" i="4"/>
  <c r="D32" i="4"/>
  <c r="C32" i="4"/>
  <c r="B32" i="4"/>
  <c r="A32" i="4"/>
  <c r="B31" i="4"/>
  <c r="A31" i="4"/>
  <c r="C30" i="4"/>
  <c r="B30" i="4"/>
  <c r="F25" i="4"/>
  <c r="B25" i="4"/>
  <c r="F23" i="4"/>
  <c r="E23" i="4"/>
  <c r="R45" i="3"/>
  <c r="Q45" i="3"/>
  <c r="P45" i="3"/>
  <c r="O45" i="3"/>
  <c r="A45" i="3"/>
  <c r="R44" i="3"/>
  <c r="Q44" i="3"/>
  <c r="P44" i="3"/>
  <c r="O44" i="3"/>
  <c r="A44" i="3"/>
  <c r="R43" i="3"/>
  <c r="Q43" i="3"/>
  <c r="J53" i="4" s="1"/>
  <c r="P43" i="3"/>
  <c r="O43" i="3"/>
  <c r="A43" i="3"/>
  <c r="R42" i="3"/>
  <c r="Q42" i="3"/>
  <c r="H52" i="4" s="1"/>
  <c r="P42" i="3"/>
  <c r="O42" i="3"/>
  <c r="A42" i="3"/>
  <c r="R41" i="3"/>
  <c r="Q41" i="3"/>
  <c r="J51" i="4" s="1"/>
  <c r="P41" i="3"/>
  <c r="O41" i="3"/>
  <c r="A41" i="3"/>
  <c r="R40" i="3"/>
  <c r="Q40" i="3"/>
  <c r="P40" i="3"/>
  <c r="O40" i="3"/>
  <c r="A40" i="3"/>
  <c r="R39" i="3"/>
  <c r="Q39" i="3"/>
  <c r="A49" i="4" s="1"/>
  <c r="P39" i="3"/>
  <c r="O39" i="3"/>
  <c r="A39" i="3"/>
  <c r="R38" i="3"/>
  <c r="Q38" i="3"/>
  <c r="E48" i="4" s="1"/>
  <c r="P38" i="3"/>
  <c r="O38" i="3"/>
  <c r="A38" i="3"/>
  <c r="R37" i="3"/>
  <c r="Q37" i="3"/>
  <c r="C47" i="4" s="1"/>
  <c r="P37" i="3"/>
  <c r="O37" i="3"/>
  <c r="A37" i="3"/>
  <c r="R36" i="3"/>
  <c r="Q36" i="3"/>
  <c r="D46" i="4" s="1"/>
  <c r="P36" i="3"/>
  <c r="O36" i="3"/>
  <c r="A36" i="3"/>
  <c r="R35" i="3"/>
  <c r="Q35" i="3"/>
  <c r="A45" i="4" s="1"/>
  <c r="P35" i="3"/>
  <c r="O35" i="3"/>
  <c r="A35" i="3"/>
  <c r="R34" i="3"/>
  <c r="Q34" i="3"/>
  <c r="J44" i="4" s="1"/>
  <c r="P34" i="3"/>
  <c r="O34" i="3"/>
  <c r="A34" i="3"/>
  <c r="R33" i="3"/>
  <c r="Q33" i="3"/>
  <c r="B43" i="4" s="1"/>
  <c r="P33" i="3"/>
  <c r="O33" i="3"/>
  <c r="A33" i="3"/>
  <c r="R32" i="3"/>
  <c r="Q32" i="3"/>
  <c r="P32" i="3"/>
  <c r="O32" i="3"/>
  <c r="A32" i="3"/>
  <c r="R31" i="3"/>
  <c r="Q31" i="3"/>
  <c r="J41" i="4" s="1"/>
  <c r="P31" i="3"/>
  <c r="O31" i="3"/>
  <c r="A31" i="3"/>
  <c r="R30" i="3"/>
  <c r="Q30" i="3"/>
  <c r="H40" i="4" s="1"/>
  <c r="P30" i="3"/>
  <c r="O30" i="3"/>
  <c r="A30" i="3"/>
  <c r="R29" i="3"/>
  <c r="Q29" i="3"/>
  <c r="J39" i="4" s="1"/>
  <c r="P29" i="3"/>
  <c r="O29" i="3"/>
  <c r="A29" i="3"/>
  <c r="R28" i="3"/>
  <c r="Q28" i="3"/>
  <c r="G38" i="4" s="1"/>
  <c r="P28" i="3"/>
  <c r="O28" i="3"/>
  <c r="A28" i="3"/>
  <c r="R27" i="3"/>
  <c r="Q27" i="3"/>
  <c r="A37" i="4" s="1"/>
  <c r="P27" i="3"/>
  <c r="O27" i="3"/>
  <c r="A27" i="3"/>
  <c r="R26" i="3"/>
  <c r="Q26" i="3"/>
  <c r="H36" i="4" s="1"/>
  <c r="P26" i="3"/>
  <c r="O26" i="3"/>
  <c r="A26" i="3"/>
  <c r="R25" i="3"/>
  <c r="Q25" i="3"/>
  <c r="C35" i="4" s="1"/>
  <c r="P25" i="3"/>
  <c r="O25" i="3"/>
  <c r="A25" i="3"/>
  <c r="R24" i="3"/>
  <c r="Q24" i="3"/>
  <c r="D34" i="4" s="1"/>
  <c r="P24" i="3"/>
  <c r="O24" i="3"/>
  <c r="A24" i="3"/>
  <c r="R23" i="3"/>
  <c r="Q23" i="3"/>
  <c r="A33" i="4" s="1"/>
  <c r="P23" i="3"/>
  <c r="O23" i="3"/>
  <c r="A23" i="3"/>
  <c r="R22" i="3"/>
  <c r="Q22" i="3"/>
  <c r="J32" i="4" s="1"/>
  <c r="P22" i="3"/>
  <c r="O22" i="3"/>
  <c r="A22" i="3"/>
  <c r="R21" i="3"/>
  <c r="Q21" i="3"/>
  <c r="C31" i="4" s="1"/>
  <c r="P21" i="3"/>
  <c r="O21" i="3"/>
  <c r="A21" i="3"/>
  <c r="R20" i="3"/>
  <c r="Q20" i="3"/>
  <c r="P20" i="3"/>
  <c r="O20" i="3"/>
  <c r="A20" i="3"/>
  <c r="R19" i="3"/>
  <c r="Q19" i="3"/>
  <c r="F29" i="4" s="1"/>
  <c r="K29" i="4" s="1"/>
  <c r="P19" i="3"/>
  <c r="O19" i="3"/>
  <c r="A19" i="3"/>
  <c r="P18" i="3"/>
  <c r="O18" i="3"/>
  <c r="Q18" i="3" s="1"/>
  <c r="J28" i="4" s="1"/>
  <c r="A18" i="3"/>
  <c r="P17" i="3"/>
  <c r="O17" i="3"/>
  <c r="Q17" i="3" s="1"/>
  <c r="A17" i="3"/>
  <c r="Q16" i="3"/>
  <c r="J26" i="4" s="1"/>
  <c r="P16" i="3"/>
  <c r="O16" i="3"/>
  <c r="A16" i="3"/>
  <c r="R15" i="3"/>
  <c r="P15" i="3"/>
  <c r="O15" i="3"/>
  <c r="Q15" i="3" s="1"/>
  <c r="A15" i="3"/>
  <c r="P14" i="3"/>
  <c r="I6" i="4" s="1"/>
  <c r="O14" i="3"/>
  <c r="Q14" i="3" s="1"/>
  <c r="A14" i="3"/>
  <c r="P13" i="3"/>
  <c r="Q13" i="3" s="1"/>
  <c r="H23" i="4" s="1"/>
  <c r="O13" i="3"/>
  <c r="A13" i="3"/>
  <c r="Q12" i="3"/>
  <c r="H22" i="4" s="1"/>
  <c r="P12" i="3"/>
  <c r="O12" i="3"/>
  <c r="A12" i="3"/>
  <c r="P11" i="3"/>
  <c r="O11" i="3"/>
  <c r="Q11" i="3" s="1"/>
  <c r="J21" i="4" s="1"/>
  <c r="A11" i="3"/>
  <c r="Q6" i="3"/>
  <c r="P6" i="3"/>
  <c r="R6" i="3" s="1"/>
  <c r="G27" i="4" l="1"/>
  <c r="F27" i="4"/>
  <c r="K27" i="4" s="1"/>
  <c r="E27" i="4"/>
  <c r="C27" i="4"/>
  <c r="B27" i="4"/>
  <c r="R17" i="3"/>
  <c r="J27" i="4"/>
  <c r="I27" i="4"/>
  <c r="H27" i="4"/>
  <c r="D27" i="4"/>
  <c r="A27" i="4"/>
  <c r="K25" i="4"/>
  <c r="D24" i="4"/>
  <c r="C24" i="4"/>
  <c r="B24" i="4"/>
  <c r="F24" i="4"/>
  <c r="K24" i="4" s="1"/>
  <c r="E24" i="4"/>
  <c r="A24" i="4"/>
  <c r="J24" i="4"/>
  <c r="I24" i="4"/>
  <c r="H24" i="4"/>
  <c r="R14" i="3"/>
  <c r="G24" i="4" s="1"/>
  <c r="I11" i="4"/>
  <c r="G46" i="4"/>
  <c r="A53" i="4"/>
  <c r="B21" i="4"/>
  <c r="H26" i="4"/>
  <c r="E34" i="4"/>
  <c r="B53" i="4"/>
  <c r="J30" i="4"/>
  <c r="I30" i="4"/>
  <c r="H30" i="4"/>
  <c r="F30" i="4"/>
  <c r="K30" i="4" s="1"/>
  <c r="E30" i="4"/>
  <c r="D30" i="4"/>
  <c r="J42" i="4"/>
  <c r="I42" i="4"/>
  <c r="H42" i="4"/>
  <c r="G42" i="4"/>
  <c r="F42" i="4"/>
  <c r="K42" i="4" s="1"/>
  <c r="E42" i="4"/>
  <c r="D42" i="4"/>
  <c r="J54" i="4"/>
  <c r="I54" i="4"/>
  <c r="H54" i="4"/>
  <c r="G54" i="4"/>
  <c r="F54" i="4"/>
  <c r="K54" i="4" s="1"/>
  <c r="E54" i="4"/>
  <c r="D54" i="4"/>
  <c r="C21" i="4"/>
  <c r="I26" i="4"/>
  <c r="I28" i="4"/>
  <c r="G30" i="4"/>
  <c r="F34" i="4"/>
  <c r="K34" i="4" s="1"/>
  <c r="G36" i="4"/>
  <c r="C38" i="4"/>
  <c r="A43" i="4"/>
  <c r="H51" i="4"/>
  <c r="G26" i="4"/>
  <c r="E28" i="4"/>
  <c r="E25" i="4"/>
  <c r="D25" i="4"/>
  <c r="C25" i="4"/>
  <c r="A25" i="4"/>
  <c r="D21" i="4"/>
  <c r="D23" i="4"/>
  <c r="G34" i="4"/>
  <c r="I51" i="4"/>
  <c r="R11" i="3"/>
  <c r="G21" i="4" s="1"/>
  <c r="B22" i="4"/>
  <c r="A22" i="4"/>
  <c r="J22" i="4"/>
  <c r="I22" i="4"/>
  <c r="H28" i="4"/>
  <c r="R18" i="3"/>
  <c r="G28" i="4" s="1"/>
  <c r="F28" i="4"/>
  <c r="K28" i="4" s="1"/>
  <c r="D28" i="4"/>
  <c r="C28" i="4"/>
  <c r="K23" i="4"/>
  <c r="B54" i="4"/>
  <c r="G22" i="4"/>
  <c r="B28" i="4"/>
  <c r="E21" i="4"/>
  <c r="R12" i="3"/>
  <c r="A29" i="4"/>
  <c r="F38" i="4"/>
  <c r="K38" i="4" s="1"/>
  <c r="E38" i="4"/>
  <c r="D38" i="4"/>
  <c r="B38" i="4"/>
  <c r="A38" i="4"/>
  <c r="F50" i="4"/>
  <c r="K50" i="4" s="1"/>
  <c r="E50" i="4"/>
  <c r="D50" i="4"/>
  <c r="C50" i="4"/>
  <c r="B50" i="4"/>
  <c r="A50" i="4"/>
  <c r="G23" i="4"/>
  <c r="G25" i="4"/>
  <c r="B29" i="4"/>
  <c r="J38" i="4"/>
  <c r="A41" i="4"/>
  <c r="C54" i="4"/>
  <c r="F21" i="4"/>
  <c r="K21" i="4" s="1"/>
  <c r="J31" i="4"/>
  <c r="I31" i="4"/>
  <c r="G31" i="4"/>
  <c r="F31" i="4"/>
  <c r="K31" i="4" s="1"/>
  <c r="E31" i="4"/>
  <c r="J43" i="4"/>
  <c r="I43" i="4"/>
  <c r="H43" i="4"/>
  <c r="G43" i="4"/>
  <c r="F43" i="4"/>
  <c r="K43" i="4" s="1"/>
  <c r="E43" i="4"/>
  <c r="H55" i="4"/>
  <c r="J55" i="4"/>
  <c r="I55" i="4"/>
  <c r="G55" i="4"/>
  <c r="F55" i="4"/>
  <c r="K55" i="4" s="1"/>
  <c r="E55" i="4"/>
  <c r="H25" i="4"/>
  <c r="C29" i="4"/>
  <c r="D31" i="4"/>
  <c r="B41" i="4"/>
  <c r="A21" i="4"/>
  <c r="I15" i="4"/>
  <c r="A15" i="4"/>
  <c r="I21" i="4"/>
  <c r="A11" i="4"/>
  <c r="H21" i="4"/>
  <c r="M6" i="4"/>
  <c r="C23" i="4"/>
  <c r="B23" i="4"/>
  <c r="R13" i="3"/>
  <c r="A23" i="4"/>
  <c r="J23" i="4"/>
  <c r="D36" i="4"/>
  <c r="C36" i="4"/>
  <c r="B36" i="4"/>
  <c r="J36" i="4"/>
  <c r="D48" i="4"/>
  <c r="A48" i="4"/>
  <c r="C48" i="4"/>
  <c r="B48" i="4"/>
  <c r="J48" i="4"/>
  <c r="C22" i="4"/>
  <c r="I23" i="4"/>
  <c r="I25" i="4"/>
  <c r="H31" i="4"/>
  <c r="H39" i="4"/>
  <c r="C46" i="4"/>
  <c r="F48" i="4"/>
  <c r="K48" i="4" s="1"/>
  <c r="A55" i="4"/>
  <c r="F26" i="4"/>
  <c r="E26" i="4"/>
  <c r="D26" i="4"/>
  <c r="B26" i="4"/>
  <c r="A26" i="4"/>
  <c r="I29" i="4"/>
  <c r="H29" i="4"/>
  <c r="G29" i="4"/>
  <c r="E29" i="4"/>
  <c r="D29" i="4"/>
  <c r="I41" i="4"/>
  <c r="H41" i="4"/>
  <c r="G41" i="4"/>
  <c r="F41" i="4"/>
  <c r="K41" i="4" s="1"/>
  <c r="E41" i="4"/>
  <c r="D41" i="4"/>
  <c r="C41" i="4"/>
  <c r="I53" i="4"/>
  <c r="H53" i="4"/>
  <c r="F53" i="4"/>
  <c r="K53" i="4" s="1"/>
  <c r="G53" i="4"/>
  <c r="E53" i="4"/>
  <c r="D53" i="4"/>
  <c r="C53" i="4"/>
  <c r="A6" i="4"/>
  <c r="D22" i="4"/>
  <c r="J25" i="4"/>
  <c r="J29" i="4"/>
  <c r="I39" i="4"/>
  <c r="G48" i="4"/>
  <c r="G50" i="4"/>
  <c r="B55" i="4"/>
  <c r="R16" i="3"/>
  <c r="B34" i="4"/>
  <c r="A34" i="4"/>
  <c r="J34" i="4"/>
  <c r="I34" i="4"/>
  <c r="H34" i="4"/>
  <c r="B46" i="4"/>
  <c r="A46" i="4"/>
  <c r="J46" i="4"/>
  <c r="I46" i="4"/>
  <c r="H46" i="4"/>
  <c r="E6" i="4"/>
  <c r="E22" i="4"/>
  <c r="A42" i="4"/>
  <c r="E46" i="4"/>
  <c r="H48" i="4"/>
  <c r="H50" i="4"/>
  <c r="C55" i="4"/>
  <c r="G39" i="4"/>
  <c r="F39" i="4"/>
  <c r="K39" i="4" s="1"/>
  <c r="E39" i="4"/>
  <c r="D39" i="4"/>
  <c r="C39" i="4"/>
  <c r="B39" i="4"/>
  <c r="A39" i="4"/>
  <c r="G51" i="4"/>
  <c r="F51" i="4"/>
  <c r="K51" i="4" s="1"/>
  <c r="E51" i="4"/>
  <c r="D51" i="4"/>
  <c r="C51" i="4"/>
  <c r="B51" i="4"/>
  <c r="A51" i="4"/>
  <c r="F22" i="4"/>
  <c r="C26" i="4"/>
  <c r="A28" i="4"/>
  <c r="A30" i="4"/>
  <c r="C34" i="4"/>
  <c r="A36" i="4"/>
  <c r="B42" i="4"/>
  <c r="F46" i="4"/>
  <c r="K46" i="4" s="1"/>
  <c r="I48" i="4"/>
  <c r="I50" i="4"/>
  <c r="D55" i="4"/>
  <c r="G32" i="4"/>
  <c r="H33" i="4"/>
  <c r="J35" i="4"/>
  <c r="C40" i="4"/>
  <c r="G44" i="4"/>
  <c r="H45" i="4"/>
  <c r="J47" i="4"/>
  <c r="C52" i="4"/>
  <c r="H32" i="4"/>
  <c r="I33" i="4"/>
  <c r="D40" i="4"/>
  <c r="H44" i="4"/>
  <c r="I45" i="4"/>
  <c r="D52" i="4"/>
  <c r="A35" i="4"/>
  <c r="F40" i="4"/>
  <c r="K40" i="4" s="1"/>
  <c r="A47" i="4"/>
  <c r="F52" i="4"/>
  <c r="K52" i="4" s="1"/>
  <c r="B35" i="4"/>
  <c r="G40" i="4"/>
  <c r="B47" i="4"/>
  <c r="G52" i="4"/>
  <c r="K22" i="4" l="1"/>
  <c r="K26" i="4"/>
</calcChain>
</file>

<file path=xl/sharedStrings.xml><?xml version="1.0" encoding="utf-8"?>
<sst xmlns="http://schemas.openxmlformats.org/spreadsheetml/2006/main" count="324" uniqueCount="261">
  <si>
    <t>Plantilla Matriz de Kraljic</t>
  </si>
  <si>
    <t>Guía de uso para clasificar categorías de compra según impacto en el negocio y riesgo de suministro.</t>
  </si>
  <si>
    <t>Objetivo y alcance</t>
  </si>
  <si>
    <t>Capacidad</t>
  </si>
  <si>
    <t>Hasta 35 categorías de compra.</t>
  </si>
  <si>
    <t>Uso</t>
  </si>
  <si>
    <t>Clasifica cada categoría por impacto y riesgo, calcula el cuadrante y registra una acción inicial.</t>
  </si>
  <si>
    <t>Ejemplo</t>
  </si>
  <si>
    <t>Incluye un ecommerce de cuidado personal con marca propia para mostrar el flujo completo.</t>
  </si>
  <si>
    <t>Importante</t>
  </si>
  <si>
    <t>Borra únicamente los datos del ejemplo en las celdas azul claro. Conserva filas, columnas y fórmulas.</t>
  </si>
  <si>
    <t>Cómo usarla paso a paso</t>
  </si>
  <si>
    <t>Paso</t>
  </si>
  <si>
    <t>Qué debes hacer</t>
  </si>
  <si>
    <t>Dónde</t>
  </si>
  <si>
    <t>Recomendación</t>
  </si>
  <si>
    <t>1</t>
  </si>
  <si>
    <t>Lee las instrucciones y consulta el glosario antes de modificar la plantilla.</t>
  </si>
  <si>
    <t>Hojas 1 y 2</t>
  </si>
  <si>
    <t>No borres ni cambies el nombre de las hojas.</t>
  </si>
  <si>
    <t>2</t>
  </si>
  <si>
    <t>Revisa los pesos y el punto de corte. Puedes ajustarlos si reflejan mejor tu negocio.</t>
  </si>
  <si>
    <t>Hoja 3, bloque superior</t>
  </si>
  <si>
    <t>Los pesos de impacto y riesgo deben sumar 100 %.</t>
  </si>
  <si>
    <t>3</t>
  </si>
  <si>
    <t>Borra el contenido de ejemplo únicamente en las celdas azul claro y reemplázalo por tus datos. La tabla admite hasta 35 categorías.</t>
  </si>
  <si>
    <t>Hoja 3, tabla principal</t>
  </si>
  <si>
    <t>No elimines filas ni borres las columnas grises con fórmulas.</t>
  </si>
  <si>
    <t>4</t>
  </si>
  <si>
    <t>Califica los 10 criterios de 1 a 5. Si falta una calificación, la fila mostrará “Completar calificaciones” y no se incluirá en el Resumen.</t>
  </si>
  <si>
    <t>Hoja 3, columnas E:N</t>
  </si>
  <si>
    <t>1 significa nivel muy bajo y 5 nivel muy alto.</t>
  </si>
  <si>
    <t>5</t>
  </si>
  <si>
    <t>Revisa el impacto, riesgo, cuadrante y estrategia calculados automáticamente.</t>
  </si>
  <si>
    <t>Hoja 3, columnas O:R</t>
  </si>
  <si>
    <t>Analiza con cuidado las categorías cercanas al punto de corte.</t>
  </si>
  <si>
    <t>6</t>
  </si>
  <si>
    <t>Registra una acción, responsable y fecha de revisión.</t>
  </si>
  <si>
    <t>Hoja 3, columnas S:U</t>
  </si>
  <si>
    <t>La matriz solo genera valor cuando termina en una decisión.</t>
  </si>
  <si>
    <t>7</t>
  </si>
  <si>
    <t>Consulta la hoja Resumen para visualizar la distribución y revisar las prioridades.</t>
  </si>
  <si>
    <t>Hoja 4</t>
  </si>
  <si>
    <t>Actualiza la matriz cuando cambien proveedores, demanda o condiciones de suministro.</t>
  </si>
  <si>
    <t>Código visual de la plantilla</t>
  </si>
  <si>
    <t>Color</t>
  </si>
  <si>
    <t>Significado</t>
  </si>
  <si>
    <t>Qué hacer</t>
  </si>
  <si>
    <t>Azul claro</t>
  </si>
  <si>
    <t>Celdas editables</t>
  </si>
  <si>
    <t>Escribe o reemplaza datos.</t>
  </si>
  <si>
    <t>Gris claro</t>
  </si>
  <si>
    <t>Celdas calculadas</t>
  </si>
  <si>
    <t>No borres ni reemplaces las fórmulas.</t>
  </si>
  <si>
    <t>Azul marino</t>
  </si>
  <si>
    <t>Encabezados y secciones</t>
  </si>
  <si>
    <t>Sirven para orientar la lectura.</t>
  </si>
  <si>
    <t>Amarillo / rojo suave</t>
  </si>
  <si>
    <t>Alertas</t>
  </si>
  <si>
    <t>Revisa pesos, fechas o categorías de mayor prioridad.</t>
  </si>
  <si>
    <t>Reglas para evitar errores</t>
  </si>
  <si>
    <t>• No insertes ni elimines columnas dentro de la tabla principal.</t>
  </si>
  <si>
    <t>• No borres las fórmulas de las columnas Impacto, Riesgo, Cuadrante y Estrategia.</t>
  </si>
  <si>
    <t>• No cambies los nombres de las hojas: el Resumen utiliza referencias a la Hoja 3.</t>
  </si>
  <si>
    <t>• Una categoría solo se considera evaluada cuando tiene completas las diez calificaciones de impacto y riesgo.</t>
  </si>
  <si>
    <t>• Las validaciones bloquean calificaciones fuera de 1–5, gastos negativos y fechas no válidas.</t>
  </si>
  <si>
    <t>• Si modificas los pesos, verifica que el total de impacto y el total de riesgo sean 100 %.</t>
  </si>
  <si>
    <t>• Registra todos los gastos en una sola moneda de trabajo para que el total sea comparable.</t>
  </si>
  <si>
    <t>Interpretación rápida de los cuadrantes</t>
  </si>
  <si>
    <t>Cuadrante</t>
  </si>
  <si>
    <t>Condición</t>
  </si>
  <si>
    <t>Prioridad</t>
  </si>
  <si>
    <t>Orientación</t>
  </si>
  <si>
    <t>No crítico</t>
  </si>
  <si>
    <t>Impacto bajo / riesgo bajo</t>
  </si>
  <si>
    <t>Eficiencia</t>
  </si>
  <si>
    <t>Estandarizar, consolidar y simplificar.</t>
  </si>
  <si>
    <t>Apalancamiento</t>
  </si>
  <si>
    <t>Impacto alto / riesgo bajo</t>
  </si>
  <si>
    <t>Condiciones comerciales</t>
  </si>
  <si>
    <t>Negociar, comparar y aprovechar volumen.</t>
  </si>
  <si>
    <t>Cuello de botella</t>
  </si>
  <si>
    <t>Impacto bajo / riesgo alto</t>
  </si>
  <si>
    <t>Disponibilidad</t>
  </si>
  <si>
    <t>Proteger, anticipar y buscar alternativas.</t>
  </si>
  <si>
    <t>Estratégico</t>
  </si>
  <si>
    <t>Impacto alto / riesgo alto</t>
  </si>
  <si>
    <t>Valor y continuidad</t>
  </si>
  <si>
    <t>Colaborar, diversificar o reducir dependencia.</t>
  </si>
  <si>
    <t>Ejemplo incluido: ecommerce de cuidado personal con marca propia. Sustituye sus datos directamente en las celdas azul claro. No elimines filas, columnas ni fórmulas.</t>
  </si>
  <si>
    <t>Glosario de la plantilla</t>
  </si>
  <si>
    <t>Definiciones de los términos utilizados en la captura, cálculo y resumen.</t>
  </si>
  <si>
    <t>Término</t>
  </si>
  <si>
    <t>Definición</t>
  </si>
  <si>
    <t>Cómo se usa</t>
  </si>
  <si>
    <t>Escala o nota</t>
  </si>
  <si>
    <t>Categoría de compra</t>
  </si>
  <si>
    <t>Grupo homogéneo de productos o servicios que se evalúa como una unidad.</t>
  </si>
  <si>
    <t>Es la unidad principal de análisis.</t>
  </si>
  <si>
    <t>Ej.: cajas, transporte, producto de marca propia.</t>
  </si>
  <si>
    <t>Descripción / uso</t>
  </si>
  <si>
    <t>Explicación breve de para qué sirve la categoría o qué proceso soporta.</t>
  </si>
  <si>
    <t>Ayuda a comprender su importancia.</t>
  </si>
  <si>
    <t>Texto libre.</t>
  </si>
  <si>
    <t>Gasto anual</t>
  </si>
  <si>
    <t>Valor total comprado durante un año.</t>
  </si>
  <si>
    <t>Da contexto económico; no determina por sí solo el impacto.</t>
  </si>
  <si>
    <t>Usa una sola moneda de trabajo en toda la plantilla.</t>
  </si>
  <si>
    <t>Impacto en el negocio</t>
  </si>
  <si>
    <t>Efecto de la categoría sobre ventas, margen, calidad o continuidad.</t>
  </si>
  <si>
    <t>Resultado calculado a partir de cinco criterios.</t>
  </si>
  <si>
    <t>Escala final de 1 a 5.</t>
  </si>
  <si>
    <t>Ventas y continuidad</t>
  </si>
  <si>
    <t>Grado en que un faltante afecta ventas o detiene procesos importantes.</t>
  </si>
  <si>
    <t>Criterio de impacto.</t>
  </si>
  <si>
    <t>1 = efecto mínimo; 5 = interrupción crítica.</t>
  </si>
  <si>
    <t>Gasto relativo</t>
  </si>
  <si>
    <t>Importancia del gasto de la categoría frente al presupuesto total de compras.</t>
  </si>
  <si>
    <t>1 = gasto menor; 5 = gasto muy relevante.</t>
  </si>
  <si>
    <t>Efecto sobre margen</t>
  </si>
  <si>
    <t>Influencia de la categoría sobre costos y rentabilidad.</t>
  </si>
  <si>
    <t>1 = efecto bajo; 5 = efecto alto.</t>
  </si>
  <si>
    <t>Calidad y cliente</t>
  </si>
  <si>
    <t>Consecuencia de la categoría sobre calidad, servicio o experiencia del cliente.</t>
  </si>
  <si>
    <t>1 = efecto menor; 5 = efecto crítico.</t>
  </si>
  <si>
    <t>Diferenciación</t>
  </si>
  <si>
    <t>Importancia de la categoría para la propuesta de valor o ventaja del negocio.</t>
  </si>
  <si>
    <t>1 = genérica; 5 = esencial para diferenciarse.</t>
  </si>
  <si>
    <t>Riesgo de suministro</t>
  </si>
  <si>
    <t>Dificultad de conseguir la categoría en cantidad, calidad y tiempo requeridos.</t>
  </si>
  <si>
    <t>Proveedores viables</t>
  </si>
  <si>
    <t>Disponibilidad real de proveedores capaces de cumplir.</t>
  </si>
  <si>
    <t>Criterio de riesgo.</t>
  </si>
  <si>
    <t>1 = muchas fuentes; 5 = una sola fuente.</t>
  </si>
  <si>
    <t>Sustitutos</t>
  </si>
  <si>
    <t>Facilidad para reemplazar la categoría sin afectar la operación o el cliente.</t>
  </si>
  <si>
    <t>1 = sustitución fácil; 5 = sin sustituto viable.</t>
  </si>
  <si>
    <t>Lead time</t>
  </si>
  <si>
    <t>Tiempo total desde la solicitud o pedido hasta la disponibilidad de la compra.</t>
  </si>
  <si>
    <t>1 = corto y estable; 5 = largo o inestable.</t>
  </si>
  <si>
    <t>Dependencia logística</t>
  </si>
  <si>
    <t>Exposición a importaciones, rutas, ubicaciones o condiciones logísticas específicas.</t>
  </si>
  <si>
    <t>1 = baja; 5 = alta.</t>
  </si>
  <si>
    <t>Dificultad de cambio</t>
  </si>
  <si>
    <t>Tiempo, costo y esfuerzo necesarios para cambiar de proveedor o especificación.</t>
  </si>
  <si>
    <t>1 = cambio simple; 5 = cambio muy complejo.</t>
  </si>
  <si>
    <t>Peso</t>
  </si>
  <si>
    <t>Importancia relativa asignada a cada criterio.</t>
  </si>
  <si>
    <t>Se multiplica por la calificación para obtener la puntuación.</t>
  </si>
  <si>
    <t>Los pesos de cada eje deben sumar 100 %.</t>
  </si>
  <si>
    <t>Calificación</t>
  </si>
  <si>
    <t>Valor asignado a un criterio según la evidencia disponible.</t>
  </si>
  <si>
    <t>Dato ingresado por el usuario.</t>
  </si>
  <si>
    <t>Número entero entre 1 y 5.</t>
  </si>
  <si>
    <t>Punto de corte</t>
  </si>
  <si>
    <t>Valor que separa los niveles bajo y alto.</t>
  </si>
  <si>
    <t>Define el cuadrante junto con impacto y riesgo.</t>
  </si>
  <si>
    <t>Valor inicial: 3,0; puede ajustarse.</t>
  </si>
  <si>
    <t>Categoría de impacto bajo y riesgo bajo.</t>
  </si>
  <si>
    <t>Cuadrante calculado.</t>
  </si>
  <si>
    <t>Prioridad: eficiencia administrativa.</t>
  </si>
  <si>
    <t>Categoría de impacto alto y riesgo bajo.</t>
  </si>
  <si>
    <t>Prioridad: negociación y costo total.</t>
  </si>
  <si>
    <t>Categoría de impacto bajo y riesgo alto.</t>
  </si>
  <si>
    <t>Prioridad: disponibilidad y contingencia.</t>
  </si>
  <si>
    <t>Categoría de impacto alto y riesgo alto.</t>
  </si>
  <si>
    <t>Prioridad: continuidad, colaboración o diversificación.</t>
  </si>
  <si>
    <t>Estrategia sugerida</t>
  </si>
  <si>
    <t>Orientación general asociada al cuadrante.</t>
  </si>
  <si>
    <t>Se calcula automáticamente.</t>
  </si>
  <si>
    <t>Debe adaptarse al contexto y al poder comprador-proveedor.</t>
  </si>
  <si>
    <t>Próxima acción</t>
  </si>
  <si>
    <t>Actividad concreta que debe ejecutarse después del análisis.</t>
  </si>
  <si>
    <t>Debe empezar con un verbo: cotizar, homologar, negociar, revisar.</t>
  </si>
  <si>
    <t>Responsable</t>
  </si>
  <si>
    <t>Persona o rol encargado de ejecutar y hacer seguimiento.</t>
  </si>
  <si>
    <t>Nombre o cargo.</t>
  </si>
  <si>
    <t>Fecha de revisión</t>
  </si>
  <si>
    <t>Momento en que se volverá a evaluar la categoría o la acción.</t>
  </si>
  <si>
    <t>Formato de fecha.</t>
  </si>
  <si>
    <t>Categoría registrada</t>
  </si>
  <si>
    <t>Fila que ya tiene un nombre de categoría.</t>
  </si>
  <si>
    <t>Indica que la captura comenzó.</t>
  </si>
  <si>
    <t>Todavía puede estar pendiente de evaluación.</t>
  </si>
  <si>
    <t>Categoría evaluada</t>
  </si>
  <si>
    <t>Categoría con las diez calificaciones completas.</t>
  </si>
  <si>
    <t>Se incluye en el Resumen y en los indicadores.</t>
  </si>
  <si>
    <t>Requiere cinco criterios de impacto y cinco de riesgo.</t>
  </si>
  <si>
    <t>Completar calificaciones</t>
  </si>
  <si>
    <t>Estado temporal mostrado cuando una categoría tiene datos incompletos.</t>
  </si>
  <si>
    <t>Evita clasificaciones incorrectas.</t>
  </si>
  <si>
    <t>Completa las celdas de calificación faltantes.</t>
  </si>
  <si>
    <t>Matriz de Kraljic | Evaluación de categorías de compra</t>
  </si>
  <si>
    <t>Ejemplo: ecommerce de cuidado personal con marca propia. Reemplaza únicamente las celdas azul claro y conserva las fórmulas.</t>
  </si>
  <si>
    <t>Configuración</t>
  </si>
  <si>
    <t>Pesos de impacto</t>
  </si>
  <si>
    <t>Pesos de riesgo</t>
  </si>
  <si>
    <t>Controles</t>
  </si>
  <si>
    <t>Estado</t>
  </si>
  <si>
    <t>Instrucción</t>
  </si>
  <si>
    <t>Margen</t>
  </si>
  <si>
    <t>Total impacto</t>
  </si>
  <si>
    <t>Total riesgo</t>
  </si>
  <si>
    <t>Validación</t>
  </si>
  <si>
    <t>Azul claro = editable. Los pesos pueden cambiarse, pero cada grupo debe sumar 100 %. El punto de corte inicial es 3,0.</t>
  </si>
  <si>
    <t>Captura: completa Categoría, descripción, gasto, las 10 calificaciones, acción, responsable y fecha. Las filas incompletas no se clasifican ni pasan al Resumen.</t>
  </si>
  <si>
    <t>Datos básicos</t>
  </si>
  <si>
    <t>Evaluación de impacto</t>
  </si>
  <si>
    <t>Evaluación de riesgo</t>
  </si>
  <si>
    <t>Resultados automáticos</t>
  </si>
  <si>
    <t>Seguimiento</t>
  </si>
  <si>
    <t>ID</t>
  </si>
  <si>
    <t>Impacto</t>
  </si>
  <si>
    <t>Riesgo</t>
  </si>
  <si>
    <t>Papelería administrativa</t>
  </si>
  <si>
    <t>Útiles y consumibles de oficina</t>
  </si>
  <si>
    <t>Consolidar compras en un pedido mensual</t>
  </si>
  <si>
    <t>Administración</t>
  </si>
  <si>
    <t>Material de limpieza</t>
  </si>
  <si>
    <t>Insumos estándar para bodega y oficina</t>
  </si>
  <si>
    <t>Reducir referencias duplicadas y estandarizar</t>
  </si>
  <si>
    <t>Operaciones</t>
  </si>
  <si>
    <t>Cajas estándar</t>
  </si>
  <si>
    <t>Cajas corrugadas para despachos de alto volumen</t>
  </si>
  <si>
    <t>Solicitar tres propuestas por costo total</t>
  </si>
  <si>
    <t>Compras</t>
  </si>
  <si>
    <t>Transporte nacional</t>
  </si>
  <si>
    <t>Distribución de pedidos en principales ciudades</t>
  </si>
  <si>
    <t>Consolidar volumen y renegociar niveles de servicio</t>
  </si>
  <si>
    <t>Logística</t>
  </si>
  <si>
    <t>Sello de seguridad personalizado</t>
  </si>
  <si>
    <t>Sello con diseño exclusivo para empaque</t>
  </si>
  <si>
    <t>Recuperar archivos técnicos y evaluar sustituto estándar</t>
  </si>
  <si>
    <t>Repuesto de selladora</t>
  </si>
  <si>
    <t>Componente específico de la máquina de empaque</t>
  </si>
  <si>
    <t>Comprar repuesto preventivo y homologar alternativa</t>
  </si>
  <si>
    <t>Mantenimiento</t>
  </si>
  <si>
    <t>Producto principal de marca propia</t>
  </si>
  <si>
    <t>Referencia que concentra ventas y margen</t>
  </si>
  <si>
    <t>Acordar capacidad y desarrollar una segunda fuente</t>
  </si>
  <si>
    <t>Gerencia de compras</t>
  </si>
  <si>
    <t>Fragancia exclusiva importada</t>
  </si>
  <si>
    <t>Ingrediente diferenciador de la línea principal</t>
  </si>
  <si>
    <t>Revisar contrato, cobertura y opción de reformulación</t>
  </si>
  <si>
    <t>Desarrollo de producto</t>
  </si>
  <si>
    <t>Resumen | Matriz de Kraljic</t>
  </si>
  <si>
    <t>Vista de resultados de las categorías completamente evaluadas.</t>
  </si>
  <si>
    <t>Registra todos los gastos en una misma moneda. Las filas incompletas no se incluyen en los indicadores.</t>
  </si>
  <si>
    <t>Categorías evaluadas</t>
  </si>
  <si>
    <t>Gasto anual evaluado</t>
  </si>
  <si>
    <t>Categorías de alto riesgo</t>
  </si>
  <si>
    <t>Estratégicas</t>
  </si>
  <si>
    <t>Distribución por cuadrante | Impacto: bajo → alto | Riesgo: bajo → alto</t>
  </si>
  <si>
    <t>Eficiencia: estandarizar, consolidar y simplificar.</t>
  </si>
  <si>
    <t>Condiciones comerciales: comparar, negociar y aprovechar volumen.</t>
  </si>
  <si>
    <t>Disponibilidad: proteger, anticipar y buscar alternativas.</t>
  </si>
  <si>
    <t>Valor y continuidad: colaborar, diversificar o reducir dependencia.</t>
  </si>
  <si>
    <t>Detalle de categorías evaluadas</t>
  </si>
  <si>
    <t>Categoría</t>
  </si>
  <si>
    <t>Fecha revisión</t>
  </si>
  <si>
    <t>Cercanía al corte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</si>
</sst>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yyyy\-mm\-dd"/>
  </numFmts>
  <fonts count="23">
    <font>
      <sz val="11"/>
      <name val="Carlito"/>
    </font>
    <font>
      <b/>
      <sz val="18"/>
      <color rgb="FFFFFFFF"/>
      <name val="Carlito"/>
    </font>
    <font>
      <i/>
      <sz val="10"/>
      <color rgb="FFFFFFFF"/>
      <name val="Carlito"/>
    </font>
    <font>
      <b/>
      <sz val="12"/>
      <color rgb="FFFFFFFF"/>
      <name val="Carlito"/>
    </font>
    <font>
      <sz val="10"/>
      <color rgb="FF1F2937"/>
      <name val="Carlito"/>
    </font>
    <font>
      <b/>
      <sz val="10"/>
      <color rgb="FFFFFFFF"/>
      <name val="Carlito"/>
    </font>
    <font>
      <b/>
      <sz val="10"/>
      <color rgb="FF0B1F3A"/>
      <name val="Carlito"/>
    </font>
    <font>
      <b/>
      <sz val="11"/>
      <color rgb="FF0B1F3A"/>
      <name val="Carlito"/>
    </font>
    <font>
      <b/>
      <sz val="11"/>
      <color rgb="FF1F2937"/>
      <name val="Carlito"/>
    </font>
    <font>
      <sz val="9"/>
      <color rgb="FF1F2937"/>
      <name val="Carlito"/>
    </font>
    <font>
      <b/>
      <sz val="18"/>
      <color rgb="FF0B1F3A"/>
      <name val="Carlito"/>
    </font>
    <font>
      <b/>
      <sz val="12"/>
      <color rgb="FF0B1F3A"/>
      <name val="Carlito"/>
    </font>
    <font>
      <b/>
      <i/>
      <sz val="10"/>
      <color rgb="FF163A5F"/>
      <name val="Carlito"/>
    </font>
    <font>
      <b/>
      <sz val="10"/>
      <color rgb="FF163A5F"/>
      <name val="Carlito"/>
    </font>
    <font>
      <b/>
      <i/>
      <sz val="9"/>
      <color rgb="FF163A5F"/>
      <name val="Carlito"/>
    </font>
    <font>
      <b/>
      <sz val="16"/>
      <color rgb="FFFFFFFF"/>
      <name val="Carlito"/>
    </font>
    <font>
      <i/>
      <sz val="10"/>
      <color rgb="FF163A5F"/>
      <name val="Carlito"/>
    </font>
    <font>
      <b/>
      <sz val="11"/>
      <color rgb="FFFFFFFF"/>
      <name val="Carlito"/>
    </font>
    <font>
      <i/>
      <sz val="9"/>
      <color rgb="FF52606D"/>
      <name val="Carlito"/>
    </font>
    <font>
      <b/>
      <sz val="10"/>
      <color rgb="FF375623"/>
      <name val="Carlito"/>
    </font>
    <font>
      <b/>
      <sz val="10"/>
      <color rgb="FF7F6000"/>
      <name val="Carlito"/>
    </font>
    <font>
      <b/>
      <sz val="10"/>
      <color rgb="FF9C5700"/>
      <name val="Carlito"/>
    </font>
    <font>
      <b/>
      <sz val="10"/>
      <color rgb="FF9C0006"/>
      <name val="Carlito"/>
    </font>
  </fonts>
  <fills count="3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153A5B"/>
      </patternFill>
    </fill>
    <fill>
      <patternFill patternType="solid">
        <fgColor rgb="FFDCEAF7"/>
      </patternFill>
    </fill>
    <fill>
      <patternFill patternType="solid">
        <fgColor rgb="FFF3F4F6"/>
      </patternFill>
    </fill>
    <fill>
      <patternFill patternType="solid">
        <fgColor rgb="FFFFF4CC"/>
      </patternFill>
    </fill>
    <fill>
      <patternFill patternType="solid">
        <fgColor rgb="FFEAF2F8"/>
      </patternFill>
    </fill>
    <fill>
      <patternFill patternType="solid">
        <fgColor rgb="FFDDF4E7"/>
      </patternFill>
    </fill>
    <fill>
      <patternFill patternType="solid">
        <fgColor rgb="FFFDE5D5"/>
      </patternFill>
    </fill>
    <fill>
      <patternFill patternType="solid">
        <fgColor rgb="FFFADBD8"/>
      </patternFill>
    </fill>
    <fill>
      <patternFill patternType="solid">
        <fgColor rgb="FF1F4E78"/>
      </patternFill>
    </fill>
    <fill>
      <patternFill patternType="solid">
        <fgColor rgb="FF34495E"/>
      </patternFill>
    </fill>
    <fill>
      <patternFill patternType="solid">
        <fgColor rgb="FF163A5F"/>
      </patternFill>
    </fill>
    <fill>
      <patternFill patternType="solid">
        <fgColor rgb="FFEAF1F7"/>
      </patternFill>
    </fill>
    <fill>
      <patternFill patternType="solid">
        <fgColor rgb="FFFFFFFF"/>
      </patternFill>
    </fill>
    <fill>
      <patternFill patternType="solid">
        <fgColor rgb="FF0B1F3A"/>
      </patternFill>
    </fill>
    <fill>
      <patternFill patternType="solid">
        <fgColor rgb="FFF7FAFC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FCE4D6"/>
      </patternFill>
    </fill>
    <fill>
      <patternFill patternType="solid">
        <fgColor rgb="FFF4CCCC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1F7"/>
        <bgColor indexed="64"/>
      </patternFill>
    </fill>
    <fill>
      <patternFill patternType="solid">
        <fgColor rgb="FF163A5F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F7FAFC"/>
        <bgColor indexed="64"/>
      </patternFill>
    </fill>
    <fill>
      <patternFill patternType="solid">
        <fgColor rgb="FFDCEAF7"/>
        <bgColor indexed="64"/>
      </patternFill>
    </fill>
    <fill>
      <patternFill patternType="solid">
        <fgColor rgb="FFF3F4F6"/>
        <bgColor indexed="64"/>
      </patternFill>
    </fill>
    <fill>
      <patternFill patternType="solid">
        <fgColor rgb="FFFFF4CC"/>
        <bgColor indexed="64"/>
      </patternFill>
    </fill>
    <fill>
      <patternFill patternType="solid">
        <fgColor rgb="FFEAF2F8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3" borderId="0" xfId="0" applyFont="1" applyFill="1"/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vertical="top" wrapText="1"/>
    </xf>
    <xf numFmtId="9" fontId="7" fillId="4" borderId="0" xfId="0" applyNumberFormat="1" applyFont="1" applyFill="1" applyAlignment="1">
      <alignment horizontal="center"/>
    </xf>
    <xf numFmtId="164" fontId="7" fillId="4" borderId="0" xfId="0" applyNumberFormat="1" applyFont="1" applyFill="1" applyAlignment="1">
      <alignment horizontal="center"/>
    </xf>
    <xf numFmtId="9" fontId="8" fillId="5" borderId="0" xfId="0" applyNumberFormat="1" applyFont="1" applyFill="1" applyAlignment="1">
      <alignment horizontal="center"/>
    </xf>
    <xf numFmtId="0" fontId="9" fillId="5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0" fontId="9" fillId="4" borderId="0" xfId="0" applyFont="1" applyFill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9" fillId="4" borderId="0" xfId="0" applyFont="1" applyFill="1" applyAlignment="1">
      <alignment horizontal="center" vertical="center"/>
    </xf>
    <xf numFmtId="2" fontId="9" fillId="5" borderId="0" xfId="0" applyNumberFormat="1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166" fontId="9" fillId="4" borderId="0" xfId="0" applyNumberFormat="1" applyFont="1" applyFill="1" applyAlignment="1">
      <alignment horizontal="center" vertical="center"/>
    </xf>
    <xf numFmtId="1" fontId="10" fillId="7" borderId="0" xfId="0" applyNumberFormat="1" applyFont="1" applyFill="1" applyAlignment="1">
      <alignment horizontal="center" vertical="center"/>
    </xf>
    <xf numFmtId="2" fontId="4" fillId="0" borderId="0" xfId="0" applyNumberFormat="1" applyFont="1" applyAlignment="1">
      <alignment vertical="top" wrapText="1"/>
    </xf>
    <xf numFmtId="166" fontId="4" fillId="0" borderId="0" xfId="0" applyNumberFormat="1" applyFont="1" applyAlignment="1">
      <alignment vertical="top" wrapText="1"/>
    </xf>
    <xf numFmtId="0" fontId="6" fillId="8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11" fillId="10" borderId="0" xfId="0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3" fontId="10" fillId="7" borderId="0" xfId="0" applyNumberFormat="1" applyFon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1" fontId="12" fillId="14" borderId="0" xfId="0" applyNumberFormat="1" applyFont="1" applyFill="1" applyAlignment="1">
      <alignment horizontal="left" vertical="center" wrapText="1"/>
    </xf>
    <xf numFmtId="3" fontId="12" fillId="14" borderId="0" xfId="0" applyNumberFormat="1" applyFont="1" applyFill="1" applyAlignment="1">
      <alignment horizontal="left" vertical="center" wrapText="1"/>
    </xf>
    <xf numFmtId="0" fontId="13" fillId="15" borderId="0" xfId="0" applyFont="1" applyFill="1" applyAlignment="1">
      <alignment horizontal="center" vertical="center"/>
    </xf>
    <xf numFmtId="4" fontId="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top" wrapText="1"/>
    </xf>
    <xf numFmtId="0" fontId="16" fillId="14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vertical="top" wrapText="1"/>
    </xf>
    <xf numFmtId="0" fontId="12" fillId="14" borderId="1" xfId="0" applyFont="1" applyFill="1" applyBorder="1" applyAlignment="1">
      <alignment horizontal="left" vertical="center" wrapText="1"/>
    </xf>
    <xf numFmtId="0" fontId="12" fillId="14" borderId="0" xfId="0" applyFont="1" applyFill="1" applyAlignment="1">
      <alignment horizontal="left" vertical="center" wrapText="1"/>
    </xf>
    <xf numFmtId="0" fontId="15" fillId="16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5" fillId="13" borderId="1" xfId="0" applyFont="1" applyFill="1" applyBorder="1" applyAlignment="1">
      <alignment horizontal="center" vertical="center"/>
    </xf>
    <xf numFmtId="0" fontId="14" fillId="14" borderId="0" xfId="0" applyFont="1" applyFill="1" applyAlignment="1">
      <alignment horizontal="left" vertical="center"/>
    </xf>
    <xf numFmtId="0" fontId="2" fillId="3" borderId="0" xfId="0" applyFont="1" applyFill="1" applyAlignment="1">
      <alignment wrapText="1"/>
    </xf>
    <xf numFmtId="0" fontId="3" fillId="3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2" borderId="0" xfId="0" applyFont="1" applyFill="1" applyAlignment="1">
      <alignment horizontal="center" vertical="center"/>
    </xf>
    <xf numFmtId="0" fontId="18" fillId="17" borderId="0" xfId="0" applyFont="1" applyFill="1" applyAlignment="1">
      <alignment horizontal="left" vertical="center" wrapText="1"/>
    </xf>
    <xf numFmtId="0" fontId="17" fillId="13" borderId="0" xfId="0" applyFont="1" applyFill="1" applyAlignment="1">
      <alignment horizontal="left" vertical="center"/>
    </xf>
    <xf numFmtId="0" fontId="7" fillId="18" borderId="0" xfId="0" applyFont="1" applyFill="1" applyAlignment="1">
      <alignment horizontal="center" vertical="center" wrapText="1"/>
    </xf>
    <xf numFmtId="0" fontId="10" fillId="18" borderId="0" xfId="0" applyFont="1" applyFill="1" applyAlignment="1">
      <alignment horizontal="center" vertical="center" wrapText="1"/>
    </xf>
    <xf numFmtId="0" fontId="19" fillId="18" borderId="0" xfId="0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10" fillId="19" borderId="0" xfId="0" applyFont="1" applyFill="1" applyAlignment="1">
      <alignment horizontal="center" vertical="center" wrapText="1"/>
    </xf>
    <xf numFmtId="0" fontId="20" fillId="19" borderId="0" xfId="0" applyFont="1" applyFill="1" applyAlignment="1">
      <alignment horizontal="center" vertical="center" wrapText="1"/>
    </xf>
    <xf numFmtId="0" fontId="7" fillId="20" borderId="0" xfId="0" applyFont="1" applyFill="1" applyAlignment="1">
      <alignment horizontal="center" vertical="center" wrapText="1"/>
    </xf>
    <xf numFmtId="0" fontId="10" fillId="20" borderId="0" xfId="0" applyFont="1" applyFill="1" applyAlignment="1">
      <alignment horizontal="center" vertical="center" wrapText="1"/>
    </xf>
    <xf numFmtId="0" fontId="21" fillId="20" borderId="0" xfId="0" applyFont="1" applyFill="1" applyAlignment="1">
      <alignment horizontal="center" vertical="center" wrapText="1"/>
    </xf>
    <xf numFmtId="0" fontId="7" fillId="21" borderId="0" xfId="0" applyFont="1" applyFill="1" applyAlignment="1">
      <alignment horizontal="center" vertical="center" wrapText="1"/>
    </xf>
    <xf numFmtId="0" fontId="10" fillId="21" borderId="0" xfId="0" applyFont="1" applyFill="1" applyAlignment="1">
      <alignment horizontal="center" vertical="center" wrapText="1"/>
    </xf>
    <xf numFmtId="0" fontId="22" fillId="21" borderId="0" xfId="0" applyFont="1" applyFill="1" applyAlignment="1">
      <alignment horizontal="center" vertical="center" wrapText="1"/>
    </xf>
    <xf numFmtId="0" fontId="15" fillId="22" borderId="0" xfId="0" applyFont="1" applyFill="1" applyAlignment="1">
      <alignment horizontal="left" vertical="center" wrapText="1"/>
    </xf>
    <xf numFmtId="0" fontId="0" fillId="23" borderId="0" xfId="0" applyFill="1"/>
    <xf numFmtId="0" fontId="12" fillId="24" borderId="1" xfId="0" applyFont="1" applyFill="1" applyBorder="1" applyAlignment="1">
      <alignment horizontal="left" vertical="center" wrapText="1"/>
    </xf>
    <xf numFmtId="0" fontId="12" fillId="24" borderId="0" xfId="0" applyFont="1" applyFill="1" applyAlignment="1">
      <alignment horizontal="left" vertical="center" wrapText="1"/>
    </xf>
    <xf numFmtId="0" fontId="16" fillId="24" borderId="0" xfId="0" applyFont="1" applyFill="1" applyAlignment="1">
      <alignment horizontal="left" vertical="center" wrapText="1"/>
    </xf>
    <xf numFmtId="0" fontId="17" fillId="25" borderId="0" xfId="0" applyFont="1" applyFill="1" applyAlignment="1">
      <alignment horizontal="left" vertical="center" wrapText="1"/>
    </xf>
    <xf numFmtId="0" fontId="7" fillId="26" borderId="2" xfId="0" applyFont="1" applyFill="1" applyBorder="1" applyAlignment="1">
      <alignment horizontal="left" vertical="top" wrapText="1"/>
    </xf>
    <xf numFmtId="0" fontId="8" fillId="27" borderId="4" xfId="0" applyFont="1" applyFill="1" applyBorder="1" applyAlignment="1">
      <alignment horizontal="left" vertical="top" wrapText="1"/>
    </xf>
    <xf numFmtId="0" fontId="17" fillId="25" borderId="0" xfId="0" applyFont="1" applyFill="1" applyAlignment="1">
      <alignment horizontal="left" vertical="center" wrapText="1"/>
    </xf>
    <xf numFmtId="0" fontId="6" fillId="26" borderId="5" xfId="0" applyFont="1" applyFill="1" applyBorder="1" applyAlignment="1">
      <alignment vertical="top" wrapText="1"/>
    </xf>
    <xf numFmtId="0" fontId="4" fillId="27" borderId="6" xfId="0" applyFont="1" applyFill="1" applyBorder="1" applyAlignment="1">
      <alignment vertical="top" wrapText="1"/>
    </xf>
    <xf numFmtId="0" fontId="4" fillId="23" borderId="0" xfId="0" applyFont="1" applyFill="1" applyAlignment="1">
      <alignment vertical="top" wrapText="1"/>
    </xf>
    <xf numFmtId="0" fontId="6" fillId="26" borderId="7" xfId="0" applyFont="1" applyFill="1" applyBorder="1" applyAlignment="1">
      <alignment vertical="top" wrapText="1"/>
    </xf>
    <xf numFmtId="0" fontId="4" fillId="27" borderId="9" xfId="0" applyFont="1" applyFill="1" applyBorder="1" applyAlignment="1">
      <alignment vertical="top" wrapText="1"/>
    </xf>
    <xf numFmtId="0" fontId="0" fillId="23" borderId="0" xfId="0" applyFill="1" applyAlignment="1">
      <alignment wrapText="1"/>
    </xf>
    <xf numFmtId="0" fontId="5" fillId="22" borderId="0" xfId="0" applyFont="1" applyFill="1" applyAlignment="1">
      <alignment horizontal="center" vertical="center" wrapText="1"/>
    </xf>
    <xf numFmtId="0" fontId="5" fillId="22" borderId="0" xfId="0" applyFont="1" applyFill="1" applyAlignment="1">
      <alignment horizontal="center" vertical="center" wrapText="1"/>
    </xf>
    <xf numFmtId="0" fontId="6" fillId="23" borderId="0" xfId="0" applyFont="1" applyFill="1" applyAlignment="1">
      <alignment horizontal="center" vertical="top" wrapText="1"/>
    </xf>
    <xf numFmtId="0" fontId="4" fillId="23" borderId="0" xfId="0" applyFont="1" applyFill="1" applyAlignment="1">
      <alignment vertical="top" wrapText="1"/>
    </xf>
    <xf numFmtId="0" fontId="4" fillId="28" borderId="0" xfId="0" applyFont="1" applyFill="1" applyAlignment="1">
      <alignment vertical="top" wrapText="1"/>
    </xf>
    <xf numFmtId="0" fontId="4" fillId="29" borderId="0" xfId="0" applyFont="1" applyFill="1" applyAlignment="1">
      <alignment vertical="top" wrapText="1"/>
    </xf>
    <xf numFmtId="0" fontId="5" fillId="22" borderId="0" xfId="0" applyFont="1" applyFill="1" applyAlignment="1">
      <alignment vertical="top" wrapText="1"/>
    </xf>
    <xf numFmtId="0" fontId="4" fillId="30" borderId="0" xfId="0" applyFont="1" applyFill="1" applyAlignment="1">
      <alignment vertical="top" wrapText="1"/>
    </xf>
    <xf numFmtId="0" fontId="4" fillId="31" borderId="0" xfId="0" applyFont="1" applyFill="1" applyAlignment="1">
      <alignment vertical="top" wrapText="1"/>
    </xf>
  </cellXfs>
  <cellStyles count="1">
    <cellStyle name="Normal" xfId="0" builtinId="0"/>
  </cellStyles>
  <dxfs count="16">
    <dxf>
      <font>
        <color rgb="FF375623"/>
      </font>
      <fill>
        <patternFill>
          <bgColor rgb="FFE2F0D9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B1C1C"/>
      </font>
      <fill>
        <patternFill>
          <bgColor rgb="FFFADBD8"/>
        </patternFill>
      </fill>
    </dxf>
    <dxf>
      <font>
        <b/>
        <color rgb="FF8A3B12"/>
      </font>
      <fill>
        <patternFill>
          <bgColor rgb="FFFDE5D5"/>
        </patternFill>
      </fill>
    </dxf>
    <dxf>
      <font>
        <b/>
        <color rgb="FF6B5200"/>
      </font>
      <fill>
        <patternFill>
          <bgColor rgb="FFFFF4CC"/>
        </patternFill>
      </fill>
    </dxf>
    <dxf>
      <font>
        <b/>
        <color rgb="FF0B1F3A"/>
      </font>
      <fill>
        <patternFill>
          <bgColor rgb="FFDDF4E7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C0006"/>
      </font>
      <fill>
        <patternFill>
          <bgColor rgb="FFF4CCCC"/>
        </patternFill>
      </fill>
    </dxf>
    <dxf>
      <font>
        <b/>
        <color rgb="FF9B1C1C"/>
      </font>
      <fill>
        <patternFill>
          <bgColor rgb="FFFADBD8"/>
        </patternFill>
      </fill>
    </dxf>
    <dxf>
      <font>
        <b/>
        <color rgb="FF7F6000"/>
      </font>
      <fill>
        <patternFill>
          <bgColor rgb="FFFFF2CC"/>
        </patternFill>
      </fill>
    </dxf>
    <dxf>
      <font>
        <b/>
        <color rgb="FF9B1C1C"/>
      </font>
      <fill>
        <patternFill>
          <bgColor rgb="FFFADBD8"/>
        </patternFill>
      </fill>
    </dxf>
    <dxf>
      <font>
        <b/>
        <color rgb="FF8A3B12"/>
      </font>
      <fill>
        <patternFill>
          <bgColor rgb="FFFDE5D5"/>
        </patternFill>
      </fill>
    </dxf>
    <dxf>
      <font>
        <b/>
        <color rgb="FF6B5200"/>
      </font>
      <fill>
        <patternFill>
          <bgColor rgb="FFFFF4CC"/>
        </patternFill>
      </fill>
    </dxf>
    <dxf>
      <font>
        <b/>
        <color rgb="FF0B1F3A"/>
      </font>
      <fill>
        <patternFill>
          <bgColor rgb="FFDDF4E7"/>
        </patternFill>
      </fill>
    </dxf>
    <dxf>
      <font>
        <b/>
        <color rgb="FF9B1C1C"/>
      </font>
      <fill>
        <patternFill>
          <bgColor rgb="FFFADBD8"/>
        </patternFill>
      </fill>
    </dxf>
    <dxf>
      <fill>
        <patternFill>
          <bgColor rgb="FFFFF2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10</xdr:col>
      <xdr:colOff>114592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4E81F2-3CF3-48F3-8F21-33872C996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5</xdr:col>
      <xdr:colOff>362242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16E1A5-DE93-4170-AFFB-B7A5A3914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4425" y="0"/>
          <a:ext cx="2114842" cy="5905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GlosarioTable" displayName="GlosarioTable" ref="A5:D34">
  <autoFilter ref="A5:D34" xr:uid="{00000000-0009-0000-0100-000003000000}"/>
  <tableColumns count="4">
    <tableColumn id="1" xr3:uid="{00000000-0010-0000-0000-000001000000}" name="Término"/>
    <tableColumn id="2" xr3:uid="{00000000-0010-0000-0000-000002000000}" name="Definición"/>
    <tableColumn id="3" xr3:uid="{00000000-0010-0000-0000-000003000000}" name="Cómo se usa"/>
    <tableColumn id="4" xr3:uid="{00000000-0010-0000-0000-000004000000}" name="Escala o not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MatrizKraljicTable" displayName="MatrizKraljicTable" ref="A10:U45">
  <autoFilter ref="A10:U45" xr:uid="{00000000-0009-0000-0100-000001000000}"/>
  <tableColumns count="21">
    <tableColumn id="1" xr3:uid="{00000000-0010-0000-0100-000001000000}" name="ID"/>
    <tableColumn id="2" xr3:uid="{00000000-0010-0000-0100-000002000000}" name="Categoría de compra"/>
    <tableColumn id="3" xr3:uid="{00000000-0010-0000-0100-000003000000}" name="Descripción / uso"/>
    <tableColumn id="4" xr3:uid="{00000000-0010-0000-0100-000004000000}" name="Gasto anual"/>
    <tableColumn id="5" xr3:uid="{00000000-0010-0000-0100-000005000000}" name="Ventas y continuidad"/>
    <tableColumn id="6" xr3:uid="{00000000-0010-0000-0100-000006000000}" name="Gasto relativo"/>
    <tableColumn id="7" xr3:uid="{00000000-0010-0000-0100-000007000000}" name="Margen"/>
    <tableColumn id="8" xr3:uid="{00000000-0010-0000-0100-000008000000}" name="Calidad y cliente"/>
    <tableColumn id="9" xr3:uid="{00000000-0010-0000-0100-000009000000}" name="Diferenciación"/>
    <tableColumn id="10" xr3:uid="{00000000-0010-0000-0100-00000A000000}" name="Proveedores viables"/>
    <tableColumn id="11" xr3:uid="{00000000-0010-0000-0100-00000B000000}" name="Sustitutos"/>
    <tableColumn id="12" xr3:uid="{00000000-0010-0000-0100-00000C000000}" name="Lead time"/>
    <tableColumn id="13" xr3:uid="{00000000-0010-0000-0100-00000D000000}" name="Dependencia logística"/>
    <tableColumn id="14" xr3:uid="{00000000-0010-0000-0100-00000E000000}" name="Dificultad de cambio"/>
    <tableColumn id="15" xr3:uid="{00000000-0010-0000-0100-00000F000000}" name="Impacto"/>
    <tableColumn id="16" xr3:uid="{00000000-0010-0000-0100-000010000000}" name="Riesgo"/>
    <tableColumn id="17" xr3:uid="{00000000-0010-0000-0100-000011000000}" name="Cuadrante"/>
    <tableColumn id="18" xr3:uid="{00000000-0010-0000-0100-000012000000}" name="Estrategia sugerida"/>
    <tableColumn id="19" xr3:uid="{00000000-0010-0000-0100-000013000000}" name="Próxima acción"/>
    <tableColumn id="20" xr3:uid="{00000000-0010-0000-0100-000014000000}" name="Responsable"/>
    <tableColumn id="21" xr3:uid="{00000000-0010-0000-0100-000015000000}" name="Fecha de revisió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ResumenCategoriasTable" displayName="ResumenCategoriasTable" ref="A20:K55">
  <autoFilter ref="A20:K55" xr:uid="{00000000-0009-0000-0100-000002000000}"/>
  <tableColumns count="11">
    <tableColumn id="1" xr3:uid="{00000000-0010-0000-0200-000001000000}" name="ID"/>
    <tableColumn id="2" xr3:uid="{00000000-0010-0000-0200-000002000000}" name="Categoría"/>
    <tableColumn id="3" xr3:uid="{00000000-0010-0000-0200-000003000000}" name="Gasto anual"/>
    <tableColumn id="4" xr3:uid="{00000000-0010-0000-0200-000004000000}" name="Impacto"/>
    <tableColumn id="5" xr3:uid="{00000000-0010-0000-0200-000005000000}" name="Riesgo"/>
    <tableColumn id="6" xr3:uid="{00000000-0010-0000-0200-000006000000}" name="Cuadrante"/>
    <tableColumn id="7" xr3:uid="{00000000-0010-0000-0200-000007000000}" name="Estrategia sugerida"/>
    <tableColumn id="8" xr3:uid="{00000000-0010-0000-0200-000008000000}" name="Próxima acción"/>
    <tableColumn id="9" xr3:uid="{00000000-0010-0000-0200-000009000000}" name="Responsable"/>
    <tableColumn id="10" xr3:uid="{00000000-0010-0000-0200-00000A000000}" name="Fecha revisión"/>
    <tableColumn id="11" xr3:uid="{00000000-0010-0000-0200-00000B000000}" name="Cercanía al cor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workbookViewId="0">
      <selection activeCell="A10" sqref="A10:G10"/>
    </sheetView>
  </sheetViews>
  <sheetFormatPr baseColWidth="10" defaultColWidth="8.796875" defaultRowHeight="13.8"/>
  <cols>
    <col min="1" max="1" width="15.59765625" style="78" bestFit="1" customWidth="1"/>
    <col min="2" max="2" width="76.09765625" style="78" bestFit="1" customWidth="1"/>
    <col min="3" max="6" width="14" style="78" customWidth="1"/>
    <col min="7" max="7" width="47.19921875" style="78" bestFit="1" customWidth="1"/>
    <col min="8" max="16384" width="8.796875" style="78"/>
  </cols>
  <sheetData>
    <row r="1" spans="1:7" ht="21">
      <c r="A1" s="77" t="s">
        <v>0</v>
      </c>
      <c r="B1" s="77"/>
      <c r="C1" s="77"/>
      <c r="D1" s="77"/>
      <c r="E1" s="77"/>
      <c r="F1" s="77"/>
      <c r="G1" s="77"/>
    </row>
    <row r="2" spans="1:7">
      <c r="A2" s="79" t="s">
        <v>1</v>
      </c>
      <c r="B2" s="79"/>
      <c r="C2" s="79"/>
      <c r="D2" s="79"/>
      <c r="E2" s="80"/>
      <c r="F2" s="80"/>
      <c r="G2" s="80"/>
    </row>
    <row r="3" spans="1:7">
      <c r="A3" s="81"/>
      <c r="B3" s="81"/>
      <c r="C3" s="81"/>
      <c r="D3" s="81"/>
      <c r="E3" s="81"/>
      <c r="F3" s="81"/>
      <c r="G3" s="81"/>
    </row>
    <row r="4" spans="1:7">
      <c r="A4" s="82" t="s">
        <v>2</v>
      </c>
      <c r="B4" s="82"/>
      <c r="C4" s="82"/>
      <c r="D4" s="82"/>
      <c r="E4" s="82"/>
      <c r="F4" s="82"/>
      <c r="G4" s="82"/>
    </row>
    <row r="5" spans="1:7">
      <c r="A5" s="83" t="s">
        <v>3</v>
      </c>
      <c r="B5" s="84" t="s">
        <v>4</v>
      </c>
      <c r="C5" s="85"/>
      <c r="D5" s="85"/>
      <c r="E5" s="85"/>
      <c r="F5" s="85"/>
      <c r="G5" s="85"/>
    </row>
    <row r="6" spans="1:7" ht="26.4">
      <c r="A6" s="86" t="s">
        <v>5</v>
      </c>
      <c r="B6" s="87" t="s">
        <v>6</v>
      </c>
      <c r="C6" s="88"/>
      <c r="D6" s="88"/>
      <c r="E6" s="88"/>
      <c r="F6" s="88"/>
      <c r="G6" s="88"/>
    </row>
    <row r="7" spans="1:7" ht="26.4">
      <c r="A7" s="86" t="s">
        <v>7</v>
      </c>
      <c r="B7" s="87" t="s">
        <v>8</v>
      </c>
      <c r="C7" s="88"/>
      <c r="D7" s="88"/>
      <c r="E7" s="88"/>
      <c r="F7" s="88"/>
      <c r="G7" s="88"/>
    </row>
    <row r="8" spans="1:7" ht="26.4">
      <c r="A8" s="89" t="s">
        <v>9</v>
      </c>
      <c r="B8" s="90" t="s">
        <v>10</v>
      </c>
      <c r="C8" s="88"/>
      <c r="D8" s="88"/>
      <c r="E8" s="88"/>
      <c r="F8" s="88"/>
      <c r="G8" s="88"/>
    </row>
    <row r="9" spans="1:7">
      <c r="A9" s="91"/>
      <c r="B9" s="91"/>
      <c r="C9" s="91"/>
      <c r="D9" s="91"/>
      <c r="E9" s="91"/>
      <c r="F9" s="91"/>
      <c r="G9" s="91"/>
    </row>
    <row r="10" spans="1:7">
      <c r="A10" s="82" t="s">
        <v>11</v>
      </c>
      <c r="B10" s="82"/>
      <c r="C10" s="82"/>
      <c r="D10" s="82"/>
      <c r="E10" s="82"/>
      <c r="F10" s="82"/>
      <c r="G10" s="82"/>
    </row>
    <row r="11" spans="1:7">
      <c r="A11" s="92" t="s">
        <v>12</v>
      </c>
      <c r="B11" s="93" t="s">
        <v>13</v>
      </c>
      <c r="C11" s="93" t="s">
        <v>14</v>
      </c>
      <c r="D11" s="93" t="s">
        <v>15</v>
      </c>
      <c r="E11" s="93" t="s">
        <v>14</v>
      </c>
      <c r="F11" s="93"/>
      <c r="G11" s="92" t="s">
        <v>15</v>
      </c>
    </row>
    <row r="12" spans="1:7">
      <c r="A12" s="94" t="s">
        <v>16</v>
      </c>
      <c r="B12" s="95" t="s">
        <v>17</v>
      </c>
      <c r="C12" s="95"/>
      <c r="D12" s="95"/>
      <c r="E12" s="95" t="s">
        <v>18</v>
      </c>
      <c r="F12" s="95"/>
      <c r="G12" s="88" t="s">
        <v>19</v>
      </c>
    </row>
    <row r="13" spans="1:7" ht="26.4">
      <c r="A13" s="94" t="s">
        <v>20</v>
      </c>
      <c r="B13" s="95" t="s">
        <v>21</v>
      </c>
      <c r="C13" s="95"/>
      <c r="D13" s="95"/>
      <c r="E13" s="95" t="s">
        <v>22</v>
      </c>
      <c r="F13" s="95"/>
      <c r="G13" s="88" t="s">
        <v>23</v>
      </c>
    </row>
    <row r="14" spans="1:7" ht="26.4">
      <c r="A14" s="94" t="s">
        <v>24</v>
      </c>
      <c r="B14" s="95" t="s">
        <v>25</v>
      </c>
      <c r="C14" s="95"/>
      <c r="D14" s="95"/>
      <c r="E14" s="95" t="s">
        <v>26</v>
      </c>
      <c r="F14" s="95"/>
      <c r="G14" s="88" t="s">
        <v>27</v>
      </c>
    </row>
    <row r="15" spans="1:7">
      <c r="A15" s="94" t="s">
        <v>28</v>
      </c>
      <c r="B15" s="95" t="s">
        <v>29</v>
      </c>
      <c r="C15" s="95"/>
      <c r="D15" s="95"/>
      <c r="E15" s="95" t="s">
        <v>30</v>
      </c>
      <c r="F15" s="95"/>
      <c r="G15" s="88" t="s">
        <v>31</v>
      </c>
    </row>
    <row r="16" spans="1:7" ht="26.4">
      <c r="A16" s="94" t="s">
        <v>32</v>
      </c>
      <c r="B16" s="95" t="s">
        <v>33</v>
      </c>
      <c r="C16" s="95"/>
      <c r="D16" s="95"/>
      <c r="E16" s="95" t="s">
        <v>34</v>
      </c>
      <c r="F16" s="95"/>
      <c r="G16" s="88" t="s">
        <v>35</v>
      </c>
    </row>
    <row r="17" spans="1:7" ht="26.4">
      <c r="A17" s="94" t="s">
        <v>36</v>
      </c>
      <c r="B17" s="95" t="s">
        <v>37</v>
      </c>
      <c r="C17" s="95"/>
      <c r="D17" s="95"/>
      <c r="E17" s="95" t="s">
        <v>38</v>
      </c>
      <c r="F17" s="95"/>
      <c r="G17" s="88" t="s">
        <v>39</v>
      </c>
    </row>
    <row r="18" spans="1:7" ht="39.6">
      <c r="A18" s="94" t="s">
        <v>40</v>
      </c>
      <c r="B18" s="95" t="s">
        <v>41</v>
      </c>
      <c r="C18" s="95"/>
      <c r="D18" s="95"/>
      <c r="E18" s="95" t="s">
        <v>42</v>
      </c>
      <c r="F18" s="95"/>
      <c r="G18" s="88" t="s">
        <v>43</v>
      </c>
    </row>
    <row r="19" spans="1:7">
      <c r="A19" s="91"/>
      <c r="B19" s="91"/>
      <c r="C19" s="91"/>
      <c r="D19" s="91"/>
      <c r="E19" s="91"/>
      <c r="F19" s="91"/>
      <c r="G19" s="91"/>
    </row>
    <row r="20" spans="1:7">
      <c r="A20" s="82" t="s">
        <v>44</v>
      </c>
      <c r="B20" s="82"/>
      <c r="C20" s="82"/>
      <c r="D20" s="82"/>
      <c r="E20" s="82"/>
      <c r="F20" s="82"/>
      <c r="G20" s="82"/>
    </row>
    <row r="21" spans="1:7">
      <c r="A21" s="92" t="s">
        <v>45</v>
      </c>
      <c r="B21" s="93" t="s">
        <v>46</v>
      </c>
      <c r="C21" s="93"/>
      <c r="D21" s="93"/>
      <c r="E21" s="93"/>
      <c r="F21" s="93" t="s">
        <v>47</v>
      </c>
      <c r="G21" s="93"/>
    </row>
    <row r="22" spans="1:7">
      <c r="A22" s="96" t="s">
        <v>48</v>
      </c>
      <c r="B22" s="95" t="s">
        <v>49</v>
      </c>
      <c r="C22" s="95"/>
      <c r="D22" s="95"/>
      <c r="E22" s="95"/>
      <c r="F22" s="95" t="s">
        <v>50</v>
      </c>
      <c r="G22" s="95"/>
    </row>
    <row r="23" spans="1:7">
      <c r="A23" s="97" t="s">
        <v>51</v>
      </c>
      <c r="B23" s="95" t="s">
        <v>52</v>
      </c>
      <c r="C23" s="95"/>
      <c r="D23" s="95"/>
      <c r="E23" s="95"/>
      <c r="F23" s="95" t="s">
        <v>53</v>
      </c>
      <c r="G23" s="95"/>
    </row>
    <row r="24" spans="1:7">
      <c r="A24" s="98" t="s">
        <v>54</v>
      </c>
      <c r="B24" s="95" t="s">
        <v>55</v>
      </c>
      <c r="C24" s="95"/>
      <c r="D24" s="95"/>
      <c r="E24" s="95"/>
      <c r="F24" s="95" t="s">
        <v>56</v>
      </c>
      <c r="G24" s="95"/>
    </row>
    <row r="25" spans="1:7">
      <c r="A25" s="99" t="s">
        <v>57</v>
      </c>
      <c r="B25" s="95" t="s">
        <v>58</v>
      </c>
      <c r="C25" s="95"/>
      <c r="D25" s="95"/>
      <c r="E25" s="95"/>
      <c r="F25" s="95" t="s">
        <v>59</v>
      </c>
      <c r="G25" s="95"/>
    </row>
    <row r="26" spans="1:7">
      <c r="A26" s="91"/>
      <c r="B26" s="91"/>
      <c r="C26" s="91"/>
      <c r="D26" s="91"/>
      <c r="E26" s="91"/>
      <c r="F26" s="91"/>
      <c r="G26" s="91"/>
    </row>
    <row r="27" spans="1:7">
      <c r="A27" s="82" t="s">
        <v>60</v>
      </c>
      <c r="B27" s="82"/>
      <c r="C27" s="82"/>
      <c r="D27" s="82"/>
      <c r="E27" s="82"/>
      <c r="F27" s="82"/>
      <c r="G27" s="82"/>
    </row>
    <row r="28" spans="1:7">
      <c r="A28" s="95" t="s">
        <v>61</v>
      </c>
      <c r="B28" s="95"/>
      <c r="C28" s="95"/>
      <c r="D28" s="95"/>
      <c r="E28" s="95"/>
      <c r="F28" s="95"/>
      <c r="G28" s="95"/>
    </row>
    <row r="29" spans="1:7">
      <c r="A29" s="95" t="s">
        <v>62</v>
      </c>
      <c r="B29" s="95"/>
      <c r="C29" s="95"/>
      <c r="D29" s="95"/>
      <c r="E29" s="95"/>
      <c r="F29" s="95"/>
      <c r="G29" s="95"/>
    </row>
    <row r="30" spans="1:7">
      <c r="A30" s="95" t="s">
        <v>63</v>
      </c>
      <c r="B30" s="95"/>
      <c r="C30" s="95"/>
      <c r="D30" s="95"/>
      <c r="E30" s="95"/>
      <c r="F30" s="95"/>
      <c r="G30" s="95"/>
    </row>
    <row r="31" spans="1:7">
      <c r="A31" s="95" t="s">
        <v>64</v>
      </c>
      <c r="B31" s="95"/>
      <c r="C31" s="95"/>
      <c r="D31" s="95"/>
      <c r="E31" s="95"/>
      <c r="F31" s="95"/>
      <c r="G31" s="95"/>
    </row>
    <row r="32" spans="1:7">
      <c r="A32" s="95" t="s">
        <v>65</v>
      </c>
      <c r="B32" s="95"/>
      <c r="C32" s="95"/>
      <c r="D32" s="95"/>
      <c r="E32" s="95"/>
      <c r="F32" s="95"/>
      <c r="G32" s="95"/>
    </row>
    <row r="33" spans="1:7">
      <c r="A33" s="95" t="s">
        <v>66</v>
      </c>
      <c r="B33" s="95"/>
      <c r="C33" s="95"/>
      <c r="D33" s="95"/>
      <c r="E33" s="95"/>
      <c r="F33" s="95"/>
      <c r="G33" s="95"/>
    </row>
    <row r="34" spans="1:7">
      <c r="A34" s="95" t="s">
        <v>67</v>
      </c>
      <c r="B34" s="95"/>
      <c r="C34" s="95"/>
      <c r="D34" s="95"/>
      <c r="E34" s="95"/>
      <c r="F34" s="95"/>
      <c r="G34" s="95"/>
    </row>
    <row r="35" spans="1:7">
      <c r="A35" s="91"/>
      <c r="B35" s="91"/>
      <c r="C35" s="91"/>
      <c r="D35" s="91"/>
      <c r="E35" s="91"/>
      <c r="F35" s="91"/>
      <c r="G35" s="91"/>
    </row>
    <row r="36" spans="1:7">
      <c r="A36" s="82" t="s">
        <v>68</v>
      </c>
      <c r="B36" s="82"/>
      <c r="C36" s="82"/>
      <c r="D36" s="82"/>
      <c r="E36" s="82"/>
      <c r="F36" s="82"/>
      <c r="G36" s="82"/>
    </row>
    <row r="37" spans="1:7">
      <c r="A37" s="92" t="s">
        <v>69</v>
      </c>
      <c r="B37" s="93" t="s">
        <v>70</v>
      </c>
      <c r="C37" s="93"/>
      <c r="D37" s="93" t="s">
        <v>71</v>
      </c>
      <c r="E37" s="93"/>
      <c r="F37" s="93" t="s">
        <v>72</v>
      </c>
      <c r="G37" s="93"/>
    </row>
    <row r="38" spans="1:7">
      <c r="A38" s="88" t="s">
        <v>73</v>
      </c>
      <c r="B38" s="95" t="s">
        <v>74</v>
      </c>
      <c r="C38" s="95"/>
      <c r="D38" s="95" t="s">
        <v>75</v>
      </c>
      <c r="E38" s="95"/>
      <c r="F38" s="95" t="s">
        <v>76</v>
      </c>
      <c r="G38" s="95"/>
    </row>
    <row r="39" spans="1:7">
      <c r="A39" s="88" t="s">
        <v>77</v>
      </c>
      <c r="B39" s="95" t="s">
        <v>78</v>
      </c>
      <c r="C39" s="95"/>
      <c r="D39" s="95" t="s">
        <v>79</v>
      </c>
      <c r="E39" s="95"/>
      <c r="F39" s="95" t="s">
        <v>80</v>
      </c>
      <c r="G39" s="95"/>
    </row>
    <row r="40" spans="1:7">
      <c r="A40" s="88" t="s">
        <v>81</v>
      </c>
      <c r="B40" s="95" t="s">
        <v>82</v>
      </c>
      <c r="C40" s="95"/>
      <c r="D40" s="95" t="s">
        <v>83</v>
      </c>
      <c r="E40" s="95"/>
      <c r="F40" s="95" t="s">
        <v>84</v>
      </c>
      <c r="G40" s="95"/>
    </row>
    <row r="41" spans="1:7">
      <c r="A41" s="88" t="s">
        <v>85</v>
      </c>
      <c r="B41" s="95" t="s">
        <v>86</v>
      </c>
      <c r="C41" s="95"/>
      <c r="D41" s="95" t="s">
        <v>87</v>
      </c>
      <c r="E41" s="95"/>
      <c r="F41" s="95" t="s">
        <v>88</v>
      </c>
      <c r="G41" s="95"/>
    </row>
    <row r="42" spans="1:7">
      <c r="A42" s="91"/>
      <c r="B42" s="91"/>
      <c r="C42" s="91"/>
      <c r="D42" s="91"/>
      <c r="E42" s="91"/>
      <c r="F42" s="91"/>
      <c r="G42" s="91"/>
    </row>
    <row r="43" spans="1:7">
      <c r="A43" s="100" t="s">
        <v>89</v>
      </c>
      <c r="B43" s="100"/>
      <c r="C43" s="100"/>
      <c r="D43" s="100"/>
      <c r="E43" s="100"/>
      <c r="F43" s="100"/>
      <c r="G43" s="100"/>
    </row>
    <row r="44" spans="1:7">
      <c r="A44" s="100"/>
      <c r="B44" s="100"/>
      <c r="C44" s="100"/>
      <c r="D44" s="100"/>
      <c r="E44" s="100"/>
      <c r="F44" s="100"/>
      <c r="G44" s="100"/>
    </row>
    <row r="45" spans="1:7">
      <c r="A45" s="100"/>
      <c r="B45" s="100"/>
      <c r="C45" s="100"/>
      <c r="D45" s="100"/>
      <c r="E45" s="100"/>
      <c r="F45" s="100"/>
      <c r="G45" s="100"/>
    </row>
  </sheetData>
  <sheetProtection algorithmName="SHA-512" hashValue="3SboZ97UQWwqJ9BEC2i8dFsrX1SWNNu5LpggfQvaD5JWRLHmNX8otleHLEQxE1JsRLOB5oex0AyGZiwABhKjug==" saltValue="CkUCB8MqAjiX+qumwLPURg==" spinCount="100000" sheet="1" objects="1" scenarios="1" formatCells="0" formatColumns="0" formatRows="0" insertColumns="0" insertRows="0" sort="0" autoFilter="0" pivotTables="0"/>
  <mergeCells count="56">
    <mergeCell ref="A43:G45"/>
    <mergeCell ref="A1:G1"/>
    <mergeCell ref="A2:G2"/>
    <mergeCell ref="A4:G4"/>
    <mergeCell ref="B40:C40"/>
    <mergeCell ref="D40:E40"/>
    <mergeCell ref="F40:G40"/>
    <mergeCell ref="B41:C41"/>
    <mergeCell ref="D41:E41"/>
    <mergeCell ref="F41:G41"/>
    <mergeCell ref="B38:C38"/>
    <mergeCell ref="D38:E38"/>
    <mergeCell ref="F38:G38"/>
    <mergeCell ref="B39:C39"/>
    <mergeCell ref="D39:E39"/>
    <mergeCell ref="F39:G39"/>
    <mergeCell ref="A32:G32"/>
    <mergeCell ref="A33:G33"/>
    <mergeCell ref="A34:G34"/>
    <mergeCell ref="A36:G36"/>
    <mergeCell ref="B37:C37"/>
    <mergeCell ref="D37:E37"/>
    <mergeCell ref="F37:G37"/>
    <mergeCell ref="A27:G27"/>
    <mergeCell ref="A28:G28"/>
    <mergeCell ref="A29:G29"/>
    <mergeCell ref="A30:G30"/>
    <mergeCell ref="A31:G31"/>
    <mergeCell ref="B23:E23"/>
    <mergeCell ref="F23:G23"/>
    <mergeCell ref="B24:E24"/>
    <mergeCell ref="F24:G24"/>
    <mergeCell ref="B25:E25"/>
    <mergeCell ref="F25:G25"/>
    <mergeCell ref="A20:G20"/>
    <mergeCell ref="B21:E21"/>
    <mergeCell ref="F21:G21"/>
    <mergeCell ref="B22:E22"/>
    <mergeCell ref="F22:G22"/>
    <mergeCell ref="B17:D17"/>
    <mergeCell ref="E17:F17"/>
    <mergeCell ref="B18:D18"/>
    <mergeCell ref="E18:F18"/>
    <mergeCell ref="B15:D15"/>
    <mergeCell ref="E15:F15"/>
    <mergeCell ref="B16:D16"/>
    <mergeCell ref="E16:F16"/>
    <mergeCell ref="B13:D13"/>
    <mergeCell ref="E13:F13"/>
    <mergeCell ref="B14:D14"/>
    <mergeCell ref="E14:F14"/>
    <mergeCell ref="A10:G10"/>
    <mergeCell ref="B11:D11"/>
    <mergeCell ref="E11:F11"/>
    <mergeCell ref="B12:D12"/>
    <mergeCell ref="E12:F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workbookViewId="0">
      <selection activeCell="D17" sqref="D17"/>
    </sheetView>
  </sheetViews>
  <sheetFormatPr baseColWidth="10" defaultColWidth="23.09765625" defaultRowHeight="13.8"/>
  <cols>
    <col min="1" max="1" width="21.09765625" style="78" bestFit="1" customWidth="1"/>
    <col min="2" max="2" width="65.69921875" style="78" customWidth="1"/>
    <col min="3" max="3" width="39.09765625" style="78" bestFit="1" customWidth="1"/>
    <col min="4" max="4" width="44" style="78" bestFit="1" customWidth="1"/>
    <col min="5" max="16384" width="23.09765625" style="78"/>
  </cols>
  <sheetData>
    <row r="1" spans="1:4" ht="21">
      <c r="A1" s="52" t="s">
        <v>90</v>
      </c>
      <c r="B1" s="52"/>
      <c r="C1" s="52"/>
      <c r="D1" s="52"/>
    </row>
    <row r="2" spans="1:4">
      <c r="A2" s="50" t="s">
        <v>91</v>
      </c>
      <c r="B2" s="50"/>
      <c r="C2" s="50"/>
      <c r="D2" s="50"/>
    </row>
    <row r="3" spans="1:4">
      <c r="A3" s="47"/>
      <c r="B3" s="47"/>
      <c r="C3" s="47"/>
      <c r="D3" s="47"/>
    </row>
    <row r="4" spans="1:4">
      <c r="A4"/>
      <c r="B4"/>
      <c r="C4"/>
      <c r="D4"/>
    </row>
    <row r="5" spans="1:4">
      <c r="A5" s="5" t="s">
        <v>92</v>
      </c>
      <c r="B5" s="5" t="s">
        <v>93</v>
      </c>
      <c r="C5" s="5" t="s">
        <v>94</v>
      </c>
      <c r="D5" s="5" t="s">
        <v>95</v>
      </c>
    </row>
    <row r="6" spans="1:4">
      <c r="A6" s="7" t="s">
        <v>96</v>
      </c>
      <c r="B6" s="4" t="s">
        <v>97</v>
      </c>
      <c r="C6" s="4" t="s">
        <v>98</v>
      </c>
      <c r="D6" s="4" t="s">
        <v>99</v>
      </c>
    </row>
    <row r="7" spans="1:4">
      <c r="A7" s="7" t="s">
        <v>100</v>
      </c>
      <c r="B7" s="4" t="s">
        <v>101</v>
      </c>
      <c r="C7" s="4" t="s">
        <v>102</v>
      </c>
      <c r="D7" s="4" t="s">
        <v>103</v>
      </c>
    </row>
    <row r="8" spans="1:4" ht="26.4">
      <c r="A8" s="7" t="s">
        <v>104</v>
      </c>
      <c r="B8" s="4" t="s">
        <v>105</v>
      </c>
      <c r="C8" s="4" t="s">
        <v>106</v>
      </c>
      <c r="D8" s="4" t="s">
        <v>107</v>
      </c>
    </row>
    <row r="9" spans="1:4">
      <c r="A9" s="7" t="s">
        <v>108</v>
      </c>
      <c r="B9" s="4" t="s">
        <v>109</v>
      </c>
      <c r="C9" s="4" t="s">
        <v>110</v>
      </c>
      <c r="D9" s="4" t="s">
        <v>111</v>
      </c>
    </row>
    <row r="10" spans="1:4">
      <c r="A10" s="7" t="s">
        <v>112</v>
      </c>
      <c r="B10" s="4" t="s">
        <v>113</v>
      </c>
      <c r="C10" s="4" t="s">
        <v>114</v>
      </c>
      <c r="D10" s="4" t="s">
        <v>115</v>
      </c>
    </row>
    <row r="11" spans="1:4">
      <c r="A11" s="7" t="s">
        <v>116</v>
      </c>
      <c r="B11" s="4" t="s">
        <v>117</v>
      </c>
      <c r="C11" s="4" t="s">
        <v>114</v>
      </c>
      <c r="D11" s="4" t="s">
        <v>118</v>
      </c>
    </row>
    <row r="12" spans="1:4">
      <c r="A12" s="7" t="s">
        <v>119</v>
      </c>
      <c r="B12" s="4" t="s">
        <v>120</v>
      </c>
      <c r="C12" s="4" t="s">
        <v>114</v>
      </c>
      <c r="D12" s="4" t="s">
        <v>121</v>
      </c>
    </row>
    <row r="13" spans="1:4">
      <c r="A13" s="7" t="s">
        <v>122</v>
      </c>
      <c r="B13" s="4" t="s">
        <v>123</v>
      </c>
      <c r="C13" s="4" t="s">
        <v>114</v>
      </c>
      <c r="D13" s="4" t="s">
        <v>124</v>
      </c>
    </row>
    <row r="14" spans="1:4">
      <c r="A14" s="7" t="s">
        <v>125</v>
      </c>
      <c r="B14" s="4" t="s">
        <v>126</v>
      </c>
      <c r="C14" s="4" t="s">
        <v>114</v>
      </c>
      <c r="D14" s="4" t="s">
        <v>127</v>
      </c>
    </row>
    <row r="15" spans="1:4">
      <c r="A15" s="7" t="s">
        <v>128</v>
      </c>
      <c r="B15" s="4" t="s">
        <v>129</v>
      </c>
      <c r="C15" s="4" t="s">
        <v>110</v>
      </c>
      <c r="D15" s="4" t="s">
        <v>111</v>
      </c>
    </row>
    <row r="16" spans="1:4">
      <c r="A16" s="7" t="s">
        <v>130</v>
      </c>
      <c r="B16" s="4" t="s">
        <v>131</v>
      </c>
      <c r="C16" s="4" t="s">
        <v>132</v>
      </c>
      <c r="D16" s="4" t="s">
        <v>133</v>
      </c>
    </row>
    <row r="17" spans="1:4">
      <c r="A17" s="7" t="s">
        <v>134</v>
      </c>
      <c r="B17" s="4" t="s">
        <v>135</v>
      </c>
      <c r="C17" s="4" t="s">
        <v>132</v>
      </c>
      <c r="D17" s="4" t="s">
        <v>136</v>
      </c>
    </row>
    <row r="18" spans="1:4">
      <c r="A18" s="7" t="s">
        <v>137</v>
      </c>
      <c r="B18" s="4" t="s">
        <v>138</v>
      </c>
      <c r="C18" s="4" t="s">
        <v>132</v>
      </c>
      <c r="D18" s="4" t="s">
        <v>139</v>
      </c>
    </row>
    <row r="19" spans="1:4">
      <c r="A19" s="7" t="s">
        <v>140</v>
      </c>
      <c r="B19" s="4" t="s">
        <v>141</v>
      </c>
      <c r="C19" s="4" t="s">
        <v>132</v>
      </c>
      <c r="D19" s="4" t="s">
        <v>142</v>
      </c>
    </row>
    <row r="20" spans="1:4">
      <c r="A20" s="7" t="s">
        <v>143</v>
      </c>
      <c r="B20" s="4" t="s">
        <v>144</v>
      </c>
      <c r="C20" s="4" t="s">
        <v>132</v>
      </c>
      <c r="D20" s="4" t="s">
        <v>145</v>
      </c>
    </row>
    <row r="21" spans="1:4" ht="26.4">
      <c r="A21" s="7" t="s">
        <v>146</v>
      </c>
      <c r="B21" s="4" t="s">
        <v>147</v>
      </c>
      <c r="C21" s="4" t="s">
        <v>148</v>
      </c>
      <c r="D21" s="4" t="s">
        <v>149</v>
      </c>
    </row>
    <row r="22" spans="1:4">
      <c r="A22" s="7" t="s">
        <v>150</v>
      </c>
      <c r="B22" s="4" t="s">
        <v>151</v>
      </c>
      <c r="C22" s="4" t="s">
        <v>152</v>
      </c>
      <c r="D22" s="4" t="s">
        <v>153</v>
      </c>
    </row>
    <row r="23" spans="1:4">
      <c r="A23" s="7" t="s">
        <v>154</v>
      </c>
      <c r="B23" s="4" t="s">
        <v>155</v>
      </c>
      <c r="C23" s="4" t="s">
        <v>156</v>
      </c>
      <c r="D23" s="4" t="s">
        <v>157</v>
      </c>
    </row>
    <row r="24" spans="1:4">
      <c r="A24" s="7" t="s">
        <v>73</v>
      </c>
      <c r="B24" s="4" t="s">
        <v>158</v>
      </c>
      <c r="C24" s="4" t="s">
        <v>159</v>
      </c>
      <c r="D24" s="4" t="s">
        <v>160</v>
      </c>
    </row>
    <row r="25" spans="1:4">
      <c r="A25" s="7" t="s">
        <v>77</v>
      </c>
      <c r="B25" s="4" t="s">
        <v>161</v>
      </c>
      <c r="C25" s="4" t="s">
        <v>159</v>
      </c>
      <c r="D25" s="4" t="s">
        <v>162</v>
      </c>
    </row>
    <row r="26" spans="1:4">
      <c r="A26" s="7" t="s">
        <v>81</v>
      </c>
      <c r="B26" s="4" t="s">
        <v>163</v>
      </c>
      <c r="C26" s="4" t="s">
        <v>159</v>
      </c>
      <c r="D26" s="4" t="s">
        <v>164</v>
      </c>
    </row>
    <row r="27" spans="1:4">
      <c r="A27" s="7" t="s">
        <v>85</v>
      </c>
      <c r="B27" s="4" t="s">
        <v>165</v>
      </c>
      <c r="C27" s="4" t="s">
        <v>159</v>
      </c>
      <c r="D27" s="4" t="s">
        <v>166</v>
      </c>
    </row>
    <row r="28" spans="1:4" ht="26.4">
      <c r="A28" s="7" t="s">
        <v>167</v>
      </c>
      <c r="B28" s="4" t="s">
        <v>168</v>
      </c>
      <c r="C28" s="4" t="s">
        <v>169</v>
      </c>
      <c r="D28" s="4" t="s">
        <v>170</v>
      </c>
    </row>
    <row r="29" spans="1:4" ht="26.4">
      <c r="A29" s="7" t="s">
        <v>171</v>
      </c>
      <c r="B29" s="4" t="s">
        <v>172</v>
      </c>
      <c r="C29" s="4" t="s">
        <v>152</v>
      </c>
      <c r="D29" s="4" t="s">
        <v>173</v>
      </c>
    </row>
    <row r="30" spans="1:4">
      <c r="A30" s="7" t="s">
        <v>174</v>
      </c>
      <c r="B30" s="4" t="s">
        <v>175</v>
      </c>
      <c r="C30" s="4" t="s">
        <v>152</v>
      </c>
      <c r="D30" s="4" t="s">
        <v>176</v>
      </c>
    </row>
    <row r="31" spans="1:4">
      <c r="A31" s="7" t="s">
        <v>177</v>
      </c>
      <c r="B31" s="4" t="s">
        <v>178</v>
      </c>
      <c r="C31" s="4" t="s">
        <v>152</v>
      </c>
      <c r="D31" s="4" t="s">
        <v>179</v>
      </c>
    </row>
    <row r="32" spans="1:4">
      <c r="A32" s="34" t="s">
        <v>180</v>
      </c>
      <c r="B32" s="35" t="s">
        <v>181</v>
      </c>
      <c r="C32" s="35" t="s">
        <v>182</v>
      </c>
      <c r="D32" s="36" t="s">
        <v>183</v>
      </c>
    </row>
    <row r="33" spans="1:4">
      <c r="A33" s="37" t="s">
        <v>184</v>
      </c>
      <c r="B33" s="6" t="s">
        <v>185</v>
      </c>
      <c r="C33" s="6" t="s">
        <v>186</v>
      </c>
      <c r="D33" s="38" t="s">
        <v>187</v>
      </c>
    </row>
    <row r="34" spans="1:4">
      <c r="A34" s="39" t="s">
        <v>188</v>
      </c>
      <c r="B34" s="40" t="s">
        <v>189</v>
      </c>
      <c r="C34" s="40" t="s">
        <v>190</v>
      </c>
      <c r="D34" s="41" t="s">
        <v>191</v>
      </c>
    </row>
  </sheetData>
  <sheetProtection algorithmName="SHA-512" hashValue="F3ctXJ5Sx8J+NATwZrBrhPtH8iFZp7fmVkbPB+2sx/LaS9IxWRubWhxyFxSyyy0IeMjPlxHCaCVtUThzrM/OHA==" saltValue="OeA/qO9CDqToZVuexuCHgA==" spinCount="100000" sheet="1" objects="1" scenarios="1" formatCells="0" formatColumns="0" formatRows="0" insertColumns="0" sort="0" autoFilter="0" pivotTables="0"/>
  <mergeCells count="2">
    <mergeCell ref="A1:D1"/>
    <mergeCell ref="A2:D2"/>
  </mergeCell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5"/>
  <sheetViews>
    <sheetView workbookViewId="0">
      <selection sqref="A1:U2"/>
    </sheetView>
  </sheetViews>
  <sheetFormatPr baseColWidth="10" defaultColWidth="8.796875" defaultRowHeight="13.8"/>
  <cols>
    <col min="1" max="1" width="7" customWidth="1"/>
    <col min="2" max="2" width="24" customWidth="1"/>
    <col min="3" max="3" width="31" customWidth="1"/>
    <col min="4" max="4" width="14" customWidth="1"/>
    <col min="5" max="14" width="13" customWidth="1"/>
    <col min="15" max="16" width="11" customWidth="1"/>
    <col min="17" max="17" width="18" customWidth="1"/>
    <col min="18" max="18" width="29" customWidth="1"/>
    <col min="19" max="19" width="34" customWidth="1"/>
    <col min="20" max="20" width="20" customWidth="1"/>
    <col min="21" max="21" width="15" customWidth="1"/>
  </cols>
  <sheetData>
    <row r="1" spans="1:21">
      <c r="A1" s="53" t="s">
        <v>192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ht="17.55" customHeight="1">
      <c r="A2" s="54"/>
      <c r="B2" s="54"/>
      <c r="C2" s="54"/>
      <c r="D2" s="54"/>
      <c r="E2" s="55"/>
      <c r="F2" s="55"/>
      <c r="G2" s="55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>
      <c r="A3" s="56" t="s">
        <v>193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15.6">
      <c r="A4" s="57" t="s">
        <v>194</v>
      </c>
      <c r="B4" s="57"/>
      <c r="C4" s="57"/>
      <c r="D4" s="57"/>
      <c r="E4" s="57" t="s">
        <v>195</v>
      </c>
      <c r="F4" s="57"/>
      <c r="G4" s="57"/>
      <c r="H4" s="57"/>
      <c r="I4" s="57"/>
      <c r="J4" s="57" t="s">
        <v>196</v>
      </c>
      <c r="K4" s="57"/>
      <c r="L4" s="57"/>
      <c r="M4" s="57"/>
      <c r="N4" s="57"/>
      <c r="O4" s="57" t="s">
        <v>197</v>
      </c>
      <c r="P4" s="57"/>
      <c r="Q4" s="57"/>
      <c r="R4" s="57" t="s">
        <v>198</v>
      </c>
      <c r="S4" s="57"/>
      <c r="T4" s="57"/>
      <c r="U4" s="57"/>
    </row>
    <row r="5" spans="1:21" ht="26.4">
      <c r="A5" s="48" t="s">
        <v>199</v>
      </c>
      <c r="B5" s="48"/>
      <c r="C5" s="48"/>
      <c r="D5" s="48"/>
      <c r="E5" s="5" t="s">
        <v>112</v>
      </c>
      <c r="F5" s="5" t="s">
        <v>116</v>
      </c>
      <c r="G5" s="5" t="s">
        <v>200</v>
      </c>
      <c r="H5" s="5" t="s">
        <v>122</v>
      </c>
      <c r="I5" s="5" t="s">
        <v>125</v>
      </c>
      <c r="J5" s="5" t="s">
        <v>130</v>
      </c>
      <c r="K5" s="5" t="s">
        <v>134</v>
      </c>
      <c r="L5" s="5" t="s">
        <v>137</v>
      </c>
      <c r="M5" s="5" t="s">
        <v>140</v>
      </c>
      <c r="N5" s="5" t="s">
        <v>143</v>
      </c>
      <c r="O5" s="5" t="s">
        <v>154</v>
      </c>
      <c r="P5" s="5" t="s">
        <v>201</v>
      </c>
      <c r="Q5" s="5" t="s">
        <v>202</v>
      </c>
      <c r="R5" s="48" t="s">
        <v>203</v>
      </c>
      <c r="S5" s="48"/>
      <c r="T5" s="48"/>
      <c r="U5" s="48"/>
    </row>
    <row r="6" spans="1:21">
      <c r="A6" s="49" t="s">
        <v>204</v>
      </c>
      <c r="B6" s="49"/>
      <c r="C6" s="49"/>
      <c r="D6" s="49"/>
      <c r="E6" s="8">
        <v>0.3</v>
      </c>
      <c r="F6" s="8">
        <v>0.25</v>
      </c>
      <c r="G6" s="8">
        <v>0.2</v>
      </c>
      <c r="H6" s="8">
        <v>0.15</v>
      </c>
      <c r="I6" s="8">
        <v>0.1</v>
      </c>
      <c r="J6" s="8">
        <v>0.25</v>
      </c>
      <c r="K6" s="8">
        <v>0.2</v>
      </c>
      <c r="L6" s="8">
        <v>0.2</v>
      </c>
      <c r="M6" s="8">
        <v>0.2</v>
      </c>
      <c r="N6" s="8">
        <v>0.15</v>
      </c>
      <c r="O6" s="9">
        <v>3</v>
      </c>
      <c r="P6" s="10">
        <f>SUM(E6:I6)</f>
        <v>1</v>
      </c>
      <c r="Q6" s="10">
        <f>SUM(J6:N6)</f>
        <v>1</v>
      </c>
      <c r="R6" s="58" t="str">
        <f>IF(AND(ABS(P6-1)&lt;0.0001,ABS(Q6-1)&lt;0.0001),"Configuración correcta","Revisa los pesos: cada grupo debe sumar 100 %")</f>
        <v>Configuración correcta</v>
      </c>
      <c r="S6" s="58"/>
      <c r="T6" s="58"/>
      <c r="U6" s="58"/>
    </row>
    <row r="7" spans="1:21">
      <c r="A7" s="49"/>
      <c r="B7" s="49"/>
      <c r="C7" s="49"/>
      <c r="D7" s="49"/>
      <c r="R7" s="58"/>
      <c r="S7" s="58"/>
      <c r="T7" s="58"/>
      <c r="U7" s="58"/>
    </row>
    <row r="8" spans="1:21" ht="24" customHeight="1">
      <c r="A8" s="49" t="s">
        <v>205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</row>
    <row r="9" spans="1:21" ht="19.2" customHeight="1">
      <c r="A9" s="59" t="s">
        <v>206</v>
      </c>
      <c r="B9" s="59"/>
      <c r="C9" s="59"/>
      <c r="D9" s="59"/>
      <c r="E9" s="60" t="s">
        <v>207</v>
      </c>
      <c r="F9" s="60"/>
      <c r="G9" s="60"/>
      <c r="H9" s="60"/>
      <c r="I9" s="60"/>
      <c r="J9" s="61" t="s">
        <v>208</v>
      </c>
      <c r="K9" s="61"/>
      <c r="L9" s="61"/>
      <c r="M9" s="61"/>
      <c r="N9" s="61"/>
      <c r="O9" s="62" t="s">
        <v>209</v>
      </c>
      <c r="P9" s="62"/>
      <c r="Q9" s="62"/>
      <c r="R9" s="62"/>
      <c r="S9" s="60" t="s">
        <v>210</v>
      </c>
      <c r="T9" s="60"/>
      <c r="U9" s="60"/>
    </row>
    <row r="10" spans="1:21" ht="33.6" customHeight="1">
      <c r="A10" s="5" t="s">
        <v>211</v>
      </c>
      <c r="B10" s="5" t="s">
        <v>96</v>
      </c>
      <c r="C10" s="5" t="s">
        <v>100</v>
      </c>
      <c r="D10" s="5" t="s">
        <v>104</v>
      </c>
      <c r="E10" s="30" t="s">
        <v>112</v>
      </c>
      <c r="F10" s="30" t="s">
        <v>116</v>
      </c>
      <c r="G10" s="30" t="s">
        <v>200</v>
      </c>
      <c r="H10" s="30" t="s">
        <v>122</v>
      </c>
      <c r="I10" s="30" t="s">
        <v>125</v>
      </c>
      <c r="J10" s="31" t="s">
        <v>130</v>
      </c>
      <c r="K10" s="31" t="s">
        <v>134</v>
      </c>
      <c r="L10" s="31" t="s">
        <v>137</v>
      </c>
      <c r="M10" s="31" t="s">
        <v>140</v>
      </c>
      <c r="N10" s="31" t="s">
        <v>143</v>
      </c>
      <c r="O10" s="32" t="s">
        <v>212</v>
      </c>
      <c r="P10" s="32" t="s">
        <v>213</v>
      </c>
      <c r="Q10" s="32" t="s">
        <v>69</v>
      </c>
      <c r="R10" s="32" t="s">
        <v>167</v>
      </c>
      <c r="S10" s="30" t="s">
        <v>171</v>
      </c>
      <c r="T10" s="30" t="s">
        <v>174</v>
      </c>
      <c r="U10" s="30" t="s">
        <v>177</v>
      </c>
    </row>
    <row r="11" spans="1:21" ht="27.15" customHeight="1">
      <c r="A11" s="11">
        <f t="shared" ref="A11:A45" si="0">IF(B11="","",ROW()-10)</f>
        <v>1</v>
      </c>
      <c r="B11" s="13" t="s">
        <v>214</v>
      </c>
      <c r="C11" s="13" t="s">
        <v>215</v>
      </c>
      <c r="D11" s="45">
        <v>2400</v>
      </c>
      <c r="E11" s="15">
        <v>1</v>
      </c>
      <c r="F11" s="15">
        <v>2</v>
      </c>
      <c r="G11" s="15">
        <v>1</v>
      </c>
      <c r="H11" s="15">
        <v>1</v>
      </c>
      <c r="I11" s="15">
        <v>1</v>
      </c>
      <c r="J11" s="15">
        <v>1</v>
      </c>
      <c r="K11" s="15">
        <v>1</v>
      </c>
      <c r="L11" s="15">
        <v>1</v>
      </c>
      <c r="M11" s="15">
        <v>1</v>
      </c>
      <c r="N11" s="15">
        <v>1</v>
      </c>
      <c r="O11" s="16">
        <f t="shared" ref="O11:O45" si="1">IF(B11="","",IF(COUNT(E11:N11)&lt;10,"",SUMPRODUCT(E11:I11,$E$6:$I$6)))</f>
        <v>1.25</v>
      </c>
      <c r="P11" s="16">
        <f t="shared" ref="P11:P45" si="2">IF(B11="","",IF(COUNT(E11:N11)&lt;10,"",SUMPRODUCT(J11:N11,$J$6:$N$6)))</f>
        <v>1</v>
      </c>
      <c r="Q11" s="17" t="str">
        <f t="shared" ref="Q11:Q45" si="3">IF(B11="","",IF(COUNT(E11:N11)&lt;10,"Completar calificaciones",IF(O11&lt;$O$6,IF(P11&lt;$O$6,"No crítico","Cuello de botella"),IF(P11&lt;$O$6,"Apalancamiento","Estratégico"))))</f>
        <v>No crítico</v>
      </c>
      <c r="R11" s="14" t="str">
        <f t="shared" ref="R11:R45" si="4">IF(B11="","",IF(COUNT(E11:N11)&lt;10,"Completa las 10 calificaciones",IF(Q11="No crítico","Simplificar y estandarizar",IF(Q11="Apalancamiento","Negociar y aprovechar volumen",IF(Q11="Cuello de botella","Proteger disponibilidad y buscar alternativas","Gestionar continuidad y dependencia")))))</f>
        <v>Simplificar y estandarizar</v>
      </c>
      <c r="S11" s="13" t="s">
        <v>216</v>
      </c>
      <c r="T11" s="12" t="s">
        <v>217</v>
      </c>
      <c r="U11" s="18">
        <v>46371</v>
      </c>
    </row>
    <row r="12" spans="1:21" ht="27.15" customHeight="1">
      <c r="A12" s="11">
        <f t="shared" si="0"/>
        <v>2</v>
      </c>
      <c r="B12" s="13" t="s">
        <v>218</v>
      </c>
      <c r="C12" s="13" t="s">
        <v>219</v>
      </c>
      <c r="D12" s="45">
        <v>5400</v>
      </c>
      <c r="E12" s="15">
        <v>2</v>
      </c>
      <c r="F12" s="15">
        <v>2</v>
      </c>
      <c r="G12" s="15">
        <v>1</v>
      </c>
      <c r="H12" s="15">
        <v>2</v>
      </c>
      <c r="I12" s="15">
        <v>1</v>
      </c>
      <c r="J12" s="15">
        <v>1</v>
      </c>
      <c r="K12" s="15">
        <v>1</v>
      </c>
      <c r="L12" s="15">
        <v>2</v>
      </c>
      <c r="M12" s="15">
        <v>1</v>
      </c>
      <c r="N12" s="15">
        <v>1</v>
      </c>
      <c r="O12" s="16">
        <f t="shared" si="1"/>
        <v>1.7000000000000002</v>
      </c>
      <c r="P12" s="16">
        <f t="shared" si="2"/>
        <v>1.2</v>
      </c>
      <c r="Q12" s="17" t="str">
        <f t="shared" si="3"/>
        <v>No crítico</v>
      </c>
      <c r="R12" s="14" t="str">
        <f t="shared" si="4"/>
        <v>Simplificar y estandarizar</v>
      </c>
      <c r="S12" s="13" t="s">
        <v>220</v>
      </c>
      <c r="T12" s="12" t="s">
        <v>221</v>
      </c>
      <c r="U12" s="18">
        <v>46371</v>
      </c>
    </row>
    <row r="13" spans="1:21" ht="27.15" customHeight="1">
      <c r="A13" s="11">
        <f t="shared" si="0"/>
        <v>3</v>
      </c>
      <c r="B13" s="13" t="s">
        <v>222</v>
      </c>
      <c r="C13" s="13" t="s">
        <v>223</v>
      </c>
      <c r="D13" s="45">
        <v>68000</v>
      </c>
      <c r="E13" s="15">
        <v>4</v>
      </c>
      <c r="F13" s="15">
        <v>5</v>
      </c>
      <c r="G13" s="15">
        <v>4</v>
      </c>
      <c r="H13" s="15">
        <v>3</v>
      </c>
      <c r="I13" s="15">
        <v>2</v>
      </c>
      <c r="J13" s="15">
        <v>2</v>
      </c>
      <c r="K13" s="15">
        <v>2</v>
      </c>
      <c r="L13" s="15">
        <v>2</v>
      </c>
      <c r="M13" s="15">
        <v>2</v>
      </c>
      <c r="N13" s="15">
        <v>2</v>
      </c>
      <c r="O13" s="16">
        <f t="shared" si="1"/>
        <v>3.9000000000000004</v>
      </c>
      <c r="P13" s="16">
        <f t="shared" si="2"/>
        <v>2</v>
      </c>
      <c r="Q13" s="17" t="str">
        <f t="shared" si="3"/>
        <v>Apalancamiento</v>
      </c>
      <c r="R13" s="14" t="str">
        <f t="shared" si="4"/>
        <v>Negociar y aprovechar volumen</v>
      </c>
      <c r="S13" s="13" t="s">
        <v>224</v>
      </c>
      <c r="T13" s="12" t="s">
        <v>225</v>
      </c>
      <c r="U13" s="18">
        <v>46310</v>
      </c>
    </row>
    <row r="14" spans="1:21" ht="27.15" customHeight="1">
      <c r="A14" s="11">
        <f t="shared" si="0"/>
        <v>4</v>
      </c>
      <c r="B14" s="13" t="s">
        <v>226</v>
      </c>
      <c r="C14" s="13" t="s">
        <v>227</v>
      </c>
      <c r="D14" s="45">
        <v>112000</v>
      </c>
      <c r="E14" s="15">
        <v>5</v>
      </c>
      <c r="F14" s="15">
        <v>4</v>
      </c>
      <c r="G14" s="15">
        <v>4</v>
      </c>
      <c r="H14" s="15">
        <v>4</v>
      </c>
      <c r="I14" s="15">
        <v>2</v>
      </c>
      <c r="J14" s="15">
        <v>2</v>
      </c>
      <c r="K14" s="15">
        <v>2</v>
      </c>
      <c r="L14" s="15">
        <v>3</v>
      </c>
      <c r="M14" s="15">
        <v>2</v>
      </c>
      <c r="N14" s="15">
        <v>2</v>
      </c>
      <c r="O14" s="16">
        <f t="shared" si="1"/>
        <v>4.0999999999999996</v>
      </c>
      <c r="P14" s="16">
        <f t="shared" si="2"/>
        <v>2.1999999999999997</v>
      </c>
      <c r="Q14" s="17" t="str">
        <f t="shared" si="3"/>
        <v>Apalancamiento</v>
      </c>
      <c r="R14" s="14" t="str">
        <f t="shared" si="4"/>
        <v>Negociar y aprovechar volumen</v>
      </c>
      <c r="S14" s="13" t="s">
        <v>228</v>
      </c>
      <c r="T14" s="12" t="s">
        <v>229</v>
      </c>
      <c r="U14" s="18">
        <v>46296</v>
      </c>
    </row>
    <row r="15" spans="1:21" ht="27.15" customHeight="1">
      <c r="A15" s="11">
        <f t="shared" si="0"/>
        <v>5</v>
      </c>
      <c r="B15" s="13" t="s">
        <v>230</v>
      </c>
      <c r="C15" s="13" t="s">
        <v>231</v>
      </c>
      <c r="D15" s="45">
        <v>7800</v>
      </c>
      <c r="E15" s="15">
        <v>3</v>
      </c>
      <c r="F15" s="15">
        <v>1</v>
      </c>
      <c r="G15" s="15">
        <v>2</v>
      </c>
      <c r="H15" s="15">
        <v>3</v>
      </c>
      <c r="I15" s="15">
        <v>2</v>
      </c>
      <c r="J15" s="15">
        <v>5</v>
      </c>
      <c r="K15" s="15">
        <v>5</v>
      </c>
      <c r="L15" s="15">
        <v>4</v>
      </c>
      <c r="M15" s="15">
        <v>4</v>
      </c>
      <c r="N15" s="15">
        <v>5</v>
      </c>
      <c r="O15" s="16">
        <f t="shared" si="1"/>
        <v>2.1999999999999997</v>
      </c>
      <c r="P15" s="16">
        <f t="shared" si="2"/>
        <v>4.5999999999999996</v>
      </c>
      <c r="Q15" s="17" t="str">
        <f t="shared" si="3"/>
        <v>Cuello de botella</v>
      </c>
      <c r="R15" s="14" t="str">
        <f t="shared" si="4"/>
        <v>Proteger disponibilidad y buscar alternativas</v>
      </c>
      <c r="S15" s="13" t="s">
        <v>232</v>
      </c>
      <c r="T15" s="12" t="s">
        <v>221</v>
      </c>
      <c r="U15" s="18">
        <v>46264</v>
      </c>
    </row>
    <row r="16" spans="1:21" ht="27.15" customHeight="1">
      <c r="A16" s="11">
        <f t="shared" si="0"/>
        <v>6</v>
      </c>
      <c r="B16" s="13" t="s">
        <v>233</v>
      </c>
      <c r="C16" s="13" t="s">
        <v>234</v>
      </c>
      <c r="D16" s="45">
        <v>3900</v>
      </c>
      <c r="E16" s="15">
        <v>4</v>
      </c>
      <c r="F16" s="15">
        <v>1</v>
      </c>
      <c r="G16" s="15">
        <v>2</v>
      </c>
      <c r="H16" s="15">
        <v>3</v>
      </c>
      <c r="I16" s="15">
        <v>1</v>
      </c>
      <c r="J16" s="15">
        <v>5</v>
      </c>
      <c r="K16" s="15">
        <v>5</v>
      </c>
      <c r="L16" s="15">
        <v>5</v>
      </c>
      <c r="M16" s="15">
        <v>4</v>
      </c>
      <c r="N16" s="15">
        <v>5</v>
      </c>
      <c r="O16" s="16">
        <f t="shared" si="1"/>
        <v>2.4</v>
      </c>
      <c r="P16" s="16">
        <f t="shared" si="2"/>
        <v>4.8</v>
      </c>
      <c r="Q16" s="17" t="str">
        <f t="shared" si="3"/>
        <v>Cuello de botella</v>
      </c>
      <c r="R16" s="14" t="str">
        <f t="shared" si="4"/>
        <v>Proteger disponibilidad y buscar alternativas</v>
      </c>
      <c r="S16" s="13" t="s">
        <v>235</v>
      </c>
      <c r="T16" s="12" t="s">
        <v>236</v>
      </c>
      <c r="U16" s="18">
        <v>46249</v>
      </c>
    </row>
    <row r="17" spans="1:21" ht="27.15" customHeight="1">
      <c r="A17" s="11">
        <f t="shared" si="0"/>
        <v>7</v>
      </c>
      <c r="B17" s="13" t="s">
        <v>237</v>
      </c>
      <c r="C17" s="13" t="s">
        <v>238</v>
      </c>
      <c r="D17" s="45">
        <v>245000</v>
      </c>
      <c r="E17" s="15">
        <v>5</v>
      </c>
      <c r="F17" s="15">
        <v>5</v>
      </c>
      <c r="G17" s="15">
        <v>5</v>
      </c>
      <c r="H17" s="15">
        <v>5</v>
      </c>
      <c r="I17" s="15">
        <v>5</v>
      </c>
      <c r="J17" s="15">
        <v>5</v>
      </c>
      <c r="K17" s="15">
        <v>5</v>
      </c>
      <c r="L17" s="15">
        <v>4</v>
      </c>
      <c r="M17" s="15">
        <v>4</v>
      </c>
      <c r="N17" s="15">
        <v>5</v>
      </c>
      <c r="O17" s="16">
        <f t="shared" si="1"/>
        <v>5</v>
      </c>
      <c r="P17" s="16">
        <f t="shared" si="2"/>
        <v>4.5999999999999996</v>
      </c>
      <c r="Q17" s="17" t="str">
        <f t="shared" si="3"/>
        <v>Estratégico</v>
      </c>
      <c r="R17" s="14" t="str">
        <f t="shared" si="4"/>
        <v>Gestionar continuidad y dependencia</v>
      </c>
      <c r="S17" s="13" t="s">
        <v>239</v>
      </c>
      <c r="T17" s="12" t="s">
        <v>240</v>
      </c>
      <c r="U17" s="18">
        <v>46249</v>
      </c>
    </row>
    <row r="18" spans="1:21" ht="27.15" customHeight="1">
      <c r="A18" s="11">
        <f t="shared" si="0"/>
        <v>8</v>
      </c>
      <c r="B18" s="13" t="s">
        <v>241</v>
      </c>
      <c r="C18" s="13" t="s">
        <v>242</v>
      </c>
      <c r="D18" s="45">
        <v>96000</v>
      </c>
      <c r="E18" s="15">
        <v>4</v>
      </c>
      <c r="F18" s="15">
        <v>4</v>
      </c>
      <c r="G18" s="15">
        <v>4</v>
      </c>
      <c r="H18" s="15">
        <v>5</v>
      </c>
      <c r="I18" s="15">
        <v>5</v>
      </c>
      <c r="J18" s="15">
        <v>4</v>
      </c>
      <c r="K18" s="15">
        <v>5</v>
      </c>
      <c r="L18" s="15">
        <v>5</v>
      </c>
      <c r="M18" s="15">
        <v>5</v>
      </c>
      <c r="N18" s="15">
        <v>4</v>
      </c>
      <c r="O18" s="16">
        <f t="shared" si="1"/>
        <v>4.25</v>
      </c>
      <c r="P18" s="16">
        <f t="shared" si="2"/>
        <v>4.5999999999999996</v>
      </c>
      <c r="Q18" s="17" t="str">
        <f t="shared" si="3"/>
        <v>Estratégico</v>
      </c>
      <c r="R18" s="14" t="str">
        <f t="shared" si="4"/>
        <v>Gestionar continuidad y dependencia</v>
      </c>
      <c r="S18" s="13" t="s">
        <v>243</v>
      </c>
      <c r="T18" s="12" t="s">
        <v>244</v>
      </c>
      <c r="U18" s="18">
        <v>46254</v>
      </c>
    </row>
    <row r="19" spans="1:21" ht="27.15" customHeight="1">
      <c r="A19" s="11" t="str">
        <f t="shared" si="0"/>
        <v/>
      </c>
      <c r="B19" s="13"/>
      <c r="C19" s="13"/>
      <c r="D19" s="4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6" t="str">
        <f t="shared" si="1"/>
        <v/>
      </c>
      <c r="P19" s="16" t="str">
        <f t="shared" si="2"/>
        <v/>
      </c>
      <c r="Q19" s="17" t="str">
        <f t="shared" si="3"/>
        <v/>
      </c>
      <c r="R19" s="14" t="str">
        <f t="shared" si="4"/>
        <v/>
      </c>
      <c r="S19" s="13"/>
      <c r="T19" s="12"/>
      <c r="U19" s="18"/>
    </row>
    <row r="20" spans="1:21" ht="27.15" customHeight="1">
      <c r="A20" s="11" t="str">
        <f t="shared" si="0"/>
        <v/>
      </c>
      <c r="B20" s="13"/>
      <c r="C20" s="13"/>
      <c r="D20" s="4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6" t="str">
        <f t="shared" si="1"/>
        <v/>
      </c>
      <c r="P20" s="16" t="str">
        <f t="shared" si="2"/>
        <v/>
      </c>
      <c r="Q20" s="17" t="str">
        <f t="shared" si="3"/>
        <v/>
      </c>
      <c r="R20" s="14" t="str">
        <f t="shared" si="4"/>
        <v/>
      </c>
      <c r="S20" s="13"/>
      <c r="T20" s="12"/>
      <c r="U20" s="18"/>
    </row>
    <row r="21" spans="1:21" ht="27.15" customHeight="1">
      <c r="A21" s="11" t="str">
        <f t="shared" si="0"/>
        <v/>
      </c>
      <c r="B21" s="13"/>
      <c r="C21" s="13"/>
      <c r="D21" s="4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6" t="str">
        <f t="shared" si="1"/>
        <v/>
      </c>
      <c r="P21" s="16" t="str">
        <f t="shared" si="2"/>
        <v/>
      </c>
      <c r="Q21" s="17" t="str">
        <f t="shared" si="3"/>
        <v/>
      </c>
      <c r="R21" s="14" t="str">
        <f t="shared" si="4"/>
        <v/>
      </c>
      <c r="S21" s="13"/>
      <c r="T21" s="12"/>
      <c r="U21" s="18"/>
    </row>
    <row r="22" spans="1:21" ht="27.15" customHeight="1">
      <c r="A22" s="11" t="str">
        <f t="shared" si="0"/>
        <v/>
      </c>
      <c r="B22" s="13"/>
      <c r="C22" s="13"/>
      <c r="D22" s="4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6" t="str">
        <f t="shared" si="1"/>
        <v/>
      </c>
      <c r="P22" s="16" t="str">
        <f t="shared" si="2"/>
        <v/>
      </c>
      <c r="Q22" s="17" t="str">
        <f t="shared" si="3"/>
        <v/>
      </c>
      <c r="R22" s="14" t="str">
        <f t="shared" si="4"/>
        <v/>
      </c>
      <c r="S22" s="13"/>
      <c r="T22" s="12"/>
      <c r="U22" s="18"/>
    </row>
    <row r="23" spans="1:21" ht="27.15" customHeight="1">
      <c r="A23" s="11" t="str">
        <f t="shared" si="0"/>
        <v/>
      </c>
      <c r="B23" s="13"/>
      <c r="C23" s="13"/>
      <c r="D23" s="4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6" t="str">
        <f t="shared" si="1"/>
        <v/>
      </c>
      <c r="P23" s="16" t="str">
        <f t="shared" si="2"/>
        <v/>
      </c>
      <c r="Q23" s="17" t="str">
        <f t="shared" si="3"/>
        <v/>
      </c>
      <c r="R23" s="14" t="str">
        <f t="shared" si="4"/>
        <v/>
      </c>
      <c r="S23" s="13"/>
      <c r="T23" s="12"/>
      <c r="U23" s="18"/>
    </row>
    <row r="24" spans="1:21" ht="27.15" customHeight="1">
      <c r="A24" s="11" t="str">
        <f t="shared" si="0"/>
        <v/>
      </c>
      <c r="B24" s="13"/>
      <c r="C24" s="13"/>
      <c r="D24" s="4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6" t="str">
        <f t="shared" si="1"/>
        <v/>
      </c>
      <c r="P24" s="16" t="str">
        <f t="shared" si="2"/>
        <v/>
      </c>
      <c r="Q24" s="17" t="str">
        <f t="shared" si="3"/>
        <v/>
      </c>
      <c r="R24" s="14" t="str">
        <f t="shared" si="4"/>
        <v/>
      </c>
      <c r="S24" s="13"/>
      <c r="T24" s="12"/>
      <c r="U24" s="18"/>
    </row>
    <row r="25" spans="1:21" ht="27.15" customHeight="1">
      <c r="A25" s="11" t="str">
        <f t="shared" si="0"/>
        <v/>
      </c>
      <c r="B25" s="13"/>
      <c r="C25" s="13"/>
      <c r="D25" s="4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6" t="str">
        <f t="shared" si="1"/>
        <v/>
      </c>
      <c r="P25" s="16" t="str">
        <f t="shared" si="2"/>
        <v/>
      </c>
      <c r="Q25" s="17" t="str">
        <f t="shared" si="3"/>
        <v/>
      </c>
      <c r="R25" s="14" t="str">
        <f t="shared" si="4"/>
        <v/>
      </c>
      <c r="S25" s="13"/>
      <c r="T25" s="12"/>
      <c r="U25" s="18"/>
    </row>
    <row r="26" spans="1:21" ht="27.15" customHeight="1">
      <c r="A26" s="11" t="str">
        <f t="shared" si="0"/>
        <v/>
      </c>
      <c r="B26" s="13"/>
      <c r="C26" s="13"/>
      <c r="D26" s="4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6" t="str">
        <f t="shared" si="1"/>
        <v/>
      </c>
      <c r="P26" s="16" t="str">
        <f t="shared" si="2"/>
        <v/>
      </c>
      <c r="Q26" s="17" t="str">
        <f t="shared" si="3"/>
        <v/>
      </c>
      <c r="R26" s="14" t="str">
        <f t="shared" si="4"/>
        <v/>
      </c>
      <c r="S26" s="13"/>
      <c r="T26" s="12"/>
      <c r="U26" s="18"/>
    </row>
    <row r="27" spans="1:21" ht="27.15" customHeight="1">
      <c r="A27" s="11" t="str">
        <f t="shared" si="0"/>
        <v/>
      </c>
      <c r="B27" s="13"/>
      <c r="C27" s="13"/>
      <c r="D27" s="4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 t="str">
        <f t="shared" si="1"/>
        <v/>
      </c>
      <c r="P27" s="16" t="str">
        <f t="shared" si="2"/>
        <v/>
      </c>
      <c r="Q27" s="17" t="str">
        <f t="shared" si="3"/>
        <v/>
      </c>
      <c r="R27" s="14" t="str">
        <f t="shared" si="4"/>
        <v/>
      </c>
      <c r="S27" s="13"/>
      <c r="T27" s="12"/>
      <c r="U27" s="18"/>
    </row>
    <row r="28" spans="1:21" ht="27.15" customHeight="1">
      <c r="A28" s="11" t="str">
        <f t="shared" si="0"/>
        <v/>
      </c>
      <c r="B28" s="13"/>
      <c r="C28" s="13"/>
      <c r="D28" s="4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6" t="str">
        <f t="shared" si="1"/>
        <v/>
      </c>
      <c r="P28" s="16" t="str">
        <f t="shared" si="2"/>
        <v/>
      </c>
      <c r="Q28" s="17" t="str">
        <f t="shared" si="3"/>
        <v/>
      </c>
      <c r="R28" s="14" t="str">
        <f t="shared" si="4"/>
        <v/>
      </c>
      <c r="S28" s="13"/>
      <c r="T28" s="12"/>
      <c r="U28" s="18"/>
    </row>
    <row r="29" spans="1:21" ht="27.15" customHeight="1">
      <c r="A29" s="11" t="str">
        <f t="shared" si="0"/>
        <v/>
      </c>
      <c r="B29" s="13"/>
      <c r="C29" s="13"/>
      <c r="D29" s="4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6" t="str">
        <f t="shared" si="1"/>
        <v/>
      </c>
      <c r="P29" s="16" t="str">
        <f t="shared" si="2"/>
        <v/>
      </c>
      <c r="Q29" s="17" t="str">
        <f t="shared" si="3"/>
        <v/>
      </c>
      <c r="R29" s="14" t="str">
        <f t="shared" si="4"/>
        <v/>
      </c>
      <c r="S29" s="13"/>
      <c r="T29" s="12"/>
      <c r="U29" s="18"/>
    </row>
    <row r="30" spans="1:21" ht="27.15" customHeight="1">
      <c r="A30" s="11" t="str">
        <f t="shared" si="0"/>
        <v/>
      </c>
      <c r="B30" s="13"/>
      <c r="C30" s="13"/>
      <c r="D30" s="4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6" t="str">
        <f t="shared" si="1"/>
        <v/>
      </c>
      <c r="P30" s="16" t="str">
        <f t="shared" si="2"/>
        <v/>
      </c>
      <c r="Q30" s="17" t="str">
        <f t="shared" si="3"/>
        <v/>
      </c>
      <c r="R30" s="14" t="str">
        <f t="shared" si="4"/>
        <v/>
      </c>
      <c r="S30" s="13"/>
      <c r="T30" s="12"/>
      <c r="U30" s="18"/>
    </row>
    <row r="31" spans="1:21" ht="27.15" customHeight="1">
      <c r="A31" s="11" t="str">
        <f t="shared" si="0"/>
        <v/>
      </c>
      <c r="B31" s="13"/>
      <c r="C31" s="13"/>
      <c r="D31" s="4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6" t="str">
        <f t="shared" si="1"/>
        <v/>
      </c>
      <c r="P31" s="16" t="str">
        <f t="shared" si="2"/>
        <v/>
      </c>
      <c r="Q31" s="17" t="str">
        <f t="shared" si="3"/>
        <v/>
      </c>
      <c r="R31" s="14" t="str">
        <f t="shared" si="4"/>
        <v/>
      </c>
      <c r="S31" s="13"/>
      <c r="T31" s="12"/>
      <c r="U31" s="18"/>
    </row>
    <row r="32" spans="1:21" ht="27.15" customHeight="1">
      <c r="A32" s="11" t="str">
        <f t="shared" si="0"/>
        <v/>
      </c>
      <c r="B32" s="13"/>
      <c r="C32" s="13"/>
      <c r="D32" s="4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6" t="str">
        <f t="shared" si="1"/>
        <v/>
      </c>
      <c r="P32" s="16" t="str">
        <f t="shared" si="2"/>
        <v/>
      </c>
      <c r="Q32" s="17" t="str">
        <f t="shared" si="3"/>
        <v/>
      </c>
      <c r="R32" s="14" t="str">
        <f t="shared" si="4"/>
        <v/>
      </c>
      <c r="S32" s="13"/>
      <c r="T32" s="12"/>
      <c r="U32" s="18"/>
    </row>
    <row r="33" spans="1:21" ht="27.15" customHeight="1">
      <c r="A33" s="11" t="str">
        <f t="shared" si="0"/>
        <v/>
      </c>
      <c r="B33" s="13"/>
      <c r="C33" s="13"/>
      <c r="D33" s="4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 t="str">
        <f t="shared" si="1"/>
        <v/>
      </c>
      <c r="P33" s="16" t="str">
        <f t="shared" si="2"/>
        <v/>
      </c>
      <c r="Q33" s="17" t="str">
        <f t="shared" si="3"/>
        <v/>
      </c>
      <c r="R33" s="14" t="str">
        <f t="shared" si="4"/>
        <v/>
      </c>
      <c r="S33" s="13"/>
      <c r="T33" s="12"/>
      <c r="U33" s="18"/>
    </row>
    <row r="34" spans="1:21" ht="27.15" customHeight="1">
      <c r="A34" s="11" t="str">
        <f t="shared" si="0"/>
        <v/>
      </c>
      <c r="B34" s="13"/>
      <c r="C34" s="13"/>
      <c r="D34" s="4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6" t="str">
        <f t="shared" si="1"/>
        <v/>
      </c>
      <c r="P34" s="16" t="str">
        <f t="shared" si="2"/>
        <v/>
      </c>
      <c r="Q34" s="17" t="str">
        <f t="shared" si="3"/>
        <v/>
      </c>
      <c r="R34" s="14" t="str">
        <f t="shared" si="4"/>
        <v/>
      </c>
      <c r="S34" s="13"/>
      <c r="T34" s="12"/>
      <c r="U34" s="18"/>
    </row>
    <row r="35" spans="1:21" ht="27.15" customHeight="1">
      <c r="A35" s="11" t="str">
        <f t="shared" si="0"/>
        <v/>
      </c>
      <c r="B35" s="13"/>
      <c r="C35" s="13"/>
      <c r="D35" s="4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6" t="str">
        <f t="shared" si="1"/>
        <v/>
      </c>
      <c r="P35" s="16" t="str">
        <f t="shared" si="2"/>
        <v/>
      </c>
      <c r="Q35" s="17" t="str">
        <f t="shared" si="3"/>
        <v/>
      </c>
      <c r="R35" s="14" t="str">
        <f t="shared" si="4"/>
        <v/>
      </c>
      <c r="S35" s="13"/>
      <c r="T35" s="12"/>
      <c r="U35" s="18"/>
    </row>
    <row r="36" spans="1:21" ht="27.15" customHeight="1">
      <c r="A36" s="11" t="str">
        <f t="shared" si="0"/>
        <v/>
      </c>
      <c r="B36" s="13"/>
      <c r="C36" s="13"/>
      <c r="D36" s="4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6" t="str">
        <f t="shared" si="1"/>
        <v/>
      </c>
      <c r="P36" s="16" t="str">
        <f t="shared" si="2"/>
        <v/>
      </c>
      <c r="Q36" s="17" t="str">
        <f t="shared" si="3"/>
        <v/>
      </c>
      <c r="R36" s="14" t="str">
        <f t="shared" si="4"/>
        <v/>
      </c>
      <c r="S36" s="13"/>
      <c r="T36" s="12"/>
      <c r="U36" s="18"/>
    </row>
    <row r="37" spans="1:21" ht="27.15" customHeight="1">
      <c r="A37" s="11" t="str">
        <f t="shared" si="0"/>
        <v/>
      </c>
      <c r="B37" s="13"/>
      <c r="C37" s="13"/>
      <c r="D37" s="4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6" t="str">
        <f t="shared" si="1"/>
        <v/>
      </c>
      <c r="P37" s="16" t="str">
        <f t="shared" si="2"/>
        <v/>
      </c>
      <c r="Q37" s="17" t="str">
        <f t="shared" si="3"/>
        <v/>
      </c>
      <c r="R37" s="14" t="str">
        <f t="shared" si="4"/>
        <v/>
      </c>
      <c r="S37" s="13"/>
      <c r="T37" s="12"/>
      <c r="U37" s="18"/>
    </row>
    <row r="38" spans="1:21" ht="27.15" customHeight="1">
      <c r="A38" s="11" t="str">
        <f t="shared" si="0"/>
        <v/>
      </c>
      <c r="B38" s="13"/>
      <c r="C38" s="13"/>
      <c r="D38" s="4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6" t="str">
        <f t="shared" si="1"/>
        <v/>
      </c>
      <c r="P38" s="16" t="str">
        <f t="shared" si="2"/>
        <v/>
      </c>
      <c r="Q38" s="17" t="str">
        <f t="shared" si="3"/>
        <v/>
      </c>
      <c r="R38" s="14" t="str">
        <f t="shared" si="4"/>
        <v/>
      </c>
      <c r="S38" s="13"/>
      <c r="T38" s="12"/>
      <c r="U38" s="18"/>
    </row>
    <row r="39" spans="1:21" ht="27.15" customHeight="1">
      <c r="A39" s="11" t="str">
        <f t="shared" si="0"/>
        <v/>
      </c>
      <c r="B39" s="13"/>
      <c r="C39" s="13"/>
      <c r="D39" s="4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6" t="str">
        <f t="shared" si="1"/>
        <v/>
      </c>
      <c r="P39" s="16" t="str">
        <f t="shared" si="2"/>
        <v/>
      </c>
      <c r="Q39" s="17" t="str">
        <f t="shared" si="3"/>
        <v/>
      </c>
      <c r="R39" s="14" t="str">
        <f t="shared" si="4"/>
        <v/>
      </c>
      <c r="S39" s="13"/>
      <c r="T39" s="12"/>
      <c r="U39" s="18"/>
    </row>
    <row r="40" spans="1:21" ht="27.15" customHeight="1">
      <c r="A40" s="11" t="str">
        <f t="shared" si="0"/>
        <v/>
      </c>
      <c r="B40" s="13"/>
      <c r="C40" s="13"/>
      <c r="D40" s="4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 t="str">
        <f t="shared" si="1"/>
        <v/>
      </c>
      <c r="P40" s="16" t="str">
        <f t="shared" si="2"/>
        <v/>
      </c>
      <c r="Q40" s="17" t="str">
        <f t="shared" si="3"/>
        <v/>
      </c>
      <c r="R40" s="14" t="str">
        <f t="shared" si="4"/>
        <v/>
      </c>
      <c r="S40" s="13"/>
      <c r="T40" s="12"/>
      <c r="U40" s="18"/>
    </row>
    <row r="41" spans="1:21" ht="27.15" customHeight="1">
      <c r="A41" s="11" t="str">
        <f t="shared" si="0"/>
        <v/>
      </c>
      <c r="B41" s="13"/>
      <c r="C41" s="13"/>
      <c r="D41" s="4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6" t="str">
        <f t="shared" si="1"/>
        <v/>
      </c>
      <c r="P41" s="16" t="str">
        <f t="shared" si="2"/>
        <v/>
      </c>
      <c r="Q41" s="17" t="str">
        <f t="shared" si="3"/>
        <v/>
      </c>
      <c r="R41" s="14" t="str">
        <f t="shared" si="4"/>
        <v/>
      </c>
      <c r="S41" s="13"/>
      <c r="T41" s="12"/>
      <c r="U41" s="18"/>
    </row>
    <row r="42" spans="1:21" ht="27.15" customHeight="1">
      <c r="A42" s="11" t="str">
        <f t="shared" si="0"/>
        <v/>
      </c>
      <c r="B42" s="13"/>
      <c r="C42" s="13"/>
      <c r="D42" s="4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6" t="str">
        <f t="shared" si="1"/>
        <v/>
      </c>
      <c r="P42" s="16" t="str">
        <f t="shared" si="2"/>
        <v/>
      </c>
      <c r="Q42" s="17" t="str">
        <f t="shared" si="3"/>
        <v/>
      </c>
      <c r="R42" s="14" t="str">
        <f t="shared" si="4"/>
        <v/>
      </c>
      <c r="S42" s="13"/>
      <c r="T42" s="12"/>
      <c r="U42" s="18"/>
    </row>
    <row r="43" spans="1:21" ht="27.15" customHeight="1">
      <c r="A43" s="11" t="str">
        <f t="shared" si="0"/>
        <v/>
      </c>
      <c r="B43" s="13"/>
      <c r="C43" s="13"/>
      <c r="D43" s="4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6" t="str">
        <f t="shared" si="1"/>
        <v/>
      </c>
      <c r="P43" s="16" t="str">
        <f t="shared" si="2"/>
        <v/>
      </c>
      <c r="Q43" s="17" t="str">
        <f t="shared" si="3"/>
        <v/>
      </c>
      <c r="R43" s="14" t="str">
        <f t="shared" si="4"/>
        <v/>
      </c>
      <c r="S43" s="13"/>
      <c r="T43" s="12"/>
      <c r="U43" s="18"/>
    </row>
    <row r="44" spans="1:21" ht="27.15" customHeight="1">
      <c r="A44" s="11" t="str">
        <f t="shared" si="0"/>
        <v/>
      </c>
      <c r="B44" s="13"/>
      <c r="C44" s="13"/>
      <c r="D44" s="4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6" t="str">
        <f t="shared" si="1"/>
        <v/>
      </c>
      <c r="P44" s="16" t="str">
        <f t="shared" si="2"/>
        <v/>
      </c>
      <c r="Q44" s="17" t="str">
        <f t="shared" si="3"/>
        <v/>
      </c>
      <c r="R44" s="14" t="str">
        <f t="shared" si="4"/>
        <v/>
      </c>
      <c r="S44" s="13"/>
      <c r="T44" s="12"/>
      <c r="U44" s="18"/>
    </row>
    <row r="45" spans="1:21" ht="27.15" customHeight="1">
      <c r="A45" s="11" t="str">
        <f t="shared" si="0"/>
        <v/>
      </c>
      <c r="B45" s="13"/>
      <c r="C45" s="13"/>
      <c r="D45" s="4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6" t="str">
        <f t="shared" si="1"/>
        <v/>
      </c>
      <c r="P45" s="16" t="str">
        <f t="shared" si="2"/>
        <v/>
      </c>
      <c r="Q45" s="17" t="str">
        <f t="shared" si="3"/>
        <v/>
      </c>
      <c r="R45" s="14" t="str">
        <f t="shared" si="4"/>
        <v/>
      </c>
      <c r="S45" s="13"/>
      <c r="T45" s="12"/>
      <c r="U45" s="18"/>
    </row>
  </sheetData>
  <mergeCells count="17">
    <mergeCell ref="A9:D9"/>
    <mergeCell ref="E9:I9"/>
    <mergeCell ref="J9:N9"/>
    <mergeCell ref="O9:R9"/>
    <mergeCell ref="S9:U9"/>
    <mergeCell ref="A5:D5"/>
    <mergeCell ref="R5:U5"/>
    <mergeCell ref="A6:D7"/>
    <mergeCell ref="R6:U7"/>
    <mergeCell ref="A8:U8"/>
    <mergeCell ref="A1:U2"/>
    <mergeCell ref="A3:U3"/>
    <mergeCell ref="A4:D4"/>
    <mergeCell ref="E4:I4"/>
    <mergeCell ref="J4:N4"/>
    <mergeCell ref="O4:Q4"/>
    <mergeCell ref="R4:U4"/>
  </mergeCells>
  <conditionalFormatting sqref="E11:N45">
    <cfRule type="expression" dxfId="15" priority="11">
      <formula>AND($B11&lt;&gt;"",E11="")</formula>
    </cfRule>
  </conditionalFormatting>
  <conditionalFormatting sqref="O11:P45">
    <cfRule type="colorScale" priority="2">
      <colorScale>
        <cfvo type="min"/>
        <cfvo type="percentile" val="50"/>
        <cfvo type="max"/>
        <color rgb="FFDDF4E7"/>
        <color rgb="FFFFF4CC"/>
        <color rgb="FFFADBD8"/>
      </colorScale>
    </cfRule>
  </conditionalFormatting>
  <conditionalFormatting sqref="P6:Q6">
    <cfRule type="cellIs" dxfId="14" priority="1" operator="notEqual">
      <formula>1</formula>
    </cfRule>
  </conditionalFormatting>
  <conditionalFormatting sqref="Q11:Q45">
    <cfRule type="expression" dxfId="13" priority="3">
      <formula>Q11="No crítico"</formula>
    </cfRule>
    <cfRule type="expression" dxfId="12" priority="4">
      <formula>Q11="Apalancamiento"</formula>
    </cfRule>
    <cfRule type="expression" dxfId="11" priority="5">
      <formula>Q11="Cuello de botella"</formula>
    </cfRule>
    <cfRule type="expression" dxfId="10" priority="6">
      <formula>Q11="Estratégico"</formula>
    </cfRule>
    <cfRule type="expression" dxfId="9" priority="8">
      <formula>Q11="Completar calificaciones"</formula>
    </cfRule>
  </conditionalFormatting>
  <conditionalFormatting sqref="U11:U45">
    <cfRule type="expression" dxfId="8" priority="7">
      <formula>AND($B11&lt;&gt;"",$U11&lt;TODAY())</formula>
    </cfRule>
    <cfRule type="expression" dxfId="7" priority="9">
      <formula>AND($B11&lt;&gt;"",$U11&lt;&gt;"",$U11&lt;TODAY())</formula>
    </cfRule>
    <cfRule type="expression" dxfId="6" priority="10">
      <formula>AND($B11&lt;&gt;"",$U11&gt;=TODAY(),$U11&lt;=TODAY()+30)</formula>
    </cfRule>
  </conditionalFormatting>
  <dataValidations count="5">
    <dataValidation type="decimal" showErrorMessage="1" errorTitle="Peso no válido" error="Ingresa un porcentaje entre 0 % y 100 %." sqref="E6:N6" xr:uid="{00000000-0002-0000-0200-000000000000}">
      <formula1>0</formula1>
      <formula2>1</formula2>
    </dataValidation>
    <dataValidation type="decimal" showErrorMessage="1" errorTitle="Punto de corte no válido" error="Ingresa un valor entre 1 y 5." sqref="O6" xr:uid="{00000000-0002-0000-0200-000001000000}">
      <formula1>1</formula1>
      <formula2>5</formula2>
    </dataValidation>
    <dataValidation type="whole" showInputMessage="1" showErrorMessage="1" errorTitle="Calificación no válida" error="Ingresa un número entero entre 1 y 5." promptTitle="Escala de evaluación" prompt="Usa una calificación entera de 1 a 5." sqref="E11:N45" xr:uid="{00000000-0002-0000-0200-000002000000}">
      <formula1>1</formula1>
      <formula2>5</formula2>
    </dataValidation>
    <dataValidation type="decimal" operator="greaterThanOrEqual" showInputMessage="1" showErrorMessage="1" errorTitle="Gasto no válido" error="Ingresa un número igual o mayor que cero." promptTitle="Gasto anual" prompt="Registra el gasto anual en la misma moneda usada en toda la plantilla." sqref="D11:D45" xr:uid="{00000000-0002-0000-0200-000003000000}">
      <formula1>0</formula1>
    </dataValidation>
    <dataValidation type="date" showErrorMessage="1" errorTitle="Fecha no válida" error="Ingresa una fecha válida entre 2020 y 2100." sqref="U11:U45" xr:uid="{00000000-0002-0000-0200-000004000000}">
      <formula1>43831</formula1>
      <formula2>73415</formula2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5"/>
  <sheetViews>
    <sheetView topLeftCell="A12" workbookViewId="0">
      <selection sqref="A1:XFD1048576"/>
    </sheetView>
  </sheetViews>
  <sheetFormatPr baseColWidth="10" defaultColWidth="8.796875" defaultRowHeight="13.8"/>
  <cols>
    <col min="1" max="1" width="7" customWidth="1"/>
    <col min="2" max="2" width="28" customWidth="1"/>
    <col min="3" max="3" width="15" customWidth="1"/>
    <col min="4" max="4" width="10" customWidth="1"/>
    <col min="5" max="5" width="12.296875" bestFit="1" customWidth="1"/>
    <col min="6" max="6" width="19" customWidth="1"/>
    <col min="7" max="7" width="28" customWidth="1"/>
    <col min="8" max="8" width="34" customWidth="1"/>
    <col min="9" max="9" width="20" customWidth="1"/>
    <col min="10" max="10" width="15" customWidth="1"/>
    <col min="11" max="11" width="16" customWidth="1"/>
    <col min="12" max="16" width="12" customWidth="1"/>
  </cols>
  <sheetData>
    <row r="1" spans="1:16" ht="22.8">
      <c r="A1" s="52" t="s">
        <v>245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</row>
    <row r="2" spans="1:16" ht="22.8">
      <c r="A2" s="50" t="s">
        <v>246</v>
      </c>
      <c r="B2" s="50"/>
      <c r="C2" s="50"/>
      <c r="D2" s="50"/>
      <c r="E2" s="51"/>
      <c r="F2" s="51"/>
      <c r="G2" s="51"/>
      <c r="H2" s="51"/>
      <c r="I2" s="51"/>
      <c r="J2" s="51"/>
      <c r="K2" s="51"/>
      <c r="L2" s="51"/>
      <c r="M2" s="51"/>
      <c r="N2" s="1"/>
      <c r="O2" s="1"/>
      <c r="P2" s="1"/>
    </row>
    <row r="3" spans="1:16">
      <c r="A3" s="63" t="s">
        <v>247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2"/>
      <c r="O3" s="2"/>
      <c r="P3" s="2"/>
    </row>
    <row r="5" spans="1:16" ht="15.6">
      <c r="A5" s="57" t="s">
        <v>248</v>
      </c>
      <c r="B5" s="57"/>
      <c r="C5" s="57"/>
      <c r="D5" s="57"/>
      <c r="E5" s="57" t="s">
        <v>249</v>
      </c>
      <c r="F5" s="57"/>
      <c r="G5" s="57"/>
      <c r="H5" s="57"/>
      <c r="I5" s="57" t="s">
        <v>250</v>
      </c>
      <c r="J5" s="57"/>
      <c r="K5" s="57"/>
      <c r="L5" s="57"/>
      <c r="M5" s="57" t="s">
        <v>251</v>
      </c>
      <c r="N5" s="57"/>
      <c r="O5" s="57"/>
      <c r="P5" s="57"/>
    </row>
    <row r="6" spans="1:16" ht="22.8">
      <c r="A6" s="19">
        <f>COUNTIF('3_Matriz_Kraljic'!Q11:Q45,"No crítico")+COUNTIF('3_Matriz_Kraljic'!Q11:Q45,"Apalancamiento")+COUNTIF('3_Matriz_Kraljic'!Q11:Q45,"Cuello de botella")+COUNTIF('3_Matriz_Kraljic'!Q11:Q45,"Estratégico")</f>
        <v>8</v>
      </c>
      <c r="B6" s="19"/>
      <c r="C6" s="19"/>
      <c r="D6" s="19"/>
      <c r="E6" s="33">
        <f>SUMIFS('3_Matriz_Kraljic'!D11:D45,'3_Matriz_Kraljic'!Q11:Q45,"No crítico")+SUMIFS('3_Matriz_Kraljic'!D11:D45,'3_Matriz_Kraljic'!Q11:Q45,"Apalancamiento")+SUMIFS('3_Matriz_Kraljic'!D11:D45,'3_Matriz_Kraljic'!Q11:Q45,"Cuello de botella")+SUMIFS('3_Matriz_Kraljic'!D11:D45,'3_Matriz_Kraljic'!Q11:Q45,"Estratégico")</f>
        <v>540500</v>
      </c>
      <c r="F6" s="33"/>
      <c r="G6" s="33"/>
      <c r="H6" s="33"/>
      <c r="I6" s="19">
        <f>COUNTIFS('3_Matriz_Kraljic'!P11:P45,"&gt;="&amp;'3_Matriz_Kraljic'!$O$6,'3_Matriz_Kraljic'!Q11:Q45,"&lt;&gt;Completar calificaciones")</f>
        <v>4</v>
      </c>
      <c r="J6" s="19"/>
      <c r="K6" s="19"/>
      <c r="L6" s="19"/>
      <c r="M6" s="19">
        <f>COUNTIF('3_Matriz_Kraljic'!Q11:Q45,"Estratégico")</f>
        <v>2</v>
      </c>
      <c r="N6" s="19"/>
      <c r="O6" s="19"/>
      <c r="P6" s="19"/>
    </row>
    <row r="7" spans="1:16" ht="22.8">
      <c r="A7" s="42"/>
      <c r="B7" s="42"/>
      <c r="C7" s="42"/>
      <c r="D7" s="42"/>
      <c r="E7" s="43"/>
      <c r="F7" s="43"/>
      <c r="G7" s="43"/>
      <c r="H7" s="43"/>
      <c r="I7" s="42"/>
      <c r="J7" s="42"/>
      <c r="K7" s="42"/>
      <c r="L7" s="42"/>
      <c r="M7" s="42"/>
      <c r="N7" s="19"/>
      <c r="O7" s="19"/>
      <c r="P7" s="19"/>
    </row>
    <row r="8" spans="1:16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</row>
    <row r="9" spans="1:16" ht="15.6">
      <c r="A9" s="64" t="s">
        <v>252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3"/>
      <c r="O9" s="3"/>
      <c r="P9" s="3"/>
    </row>
    <row r="10" spans="1:16" ht="15.6">
      <c r="A10" s="65" t="s">
        <v>73</v>
      </c>
      <c r="B10" s="65"/>
      <c r="C10" s="65"/>
      <c r="D10" s="65"/>
      <c r="E10" s="65"/>
      <c r="F10" s="65"/>
      <c r="G10" s="65"/>
      <c r="H10" s="65"/>
      <c r="I10" s="68" t="s">
        <v>77</v>
      </c>
      <c r="J10" s="68"/>
      <c r="K10" s="68"/>
      <c r="L10" s="68"/>
      <c r="M10" s="68"/>
      <c r="N10" s="23"/>
      <c r="O10" s="23"/>
      <c r="P10" s="23"/>
    </row>
    <row r="11" spans="1:16" ht="22.8">
      <c r="A11" s="66">
        <f>COUNTIF('3_Matriz_Kraljic'!Q11:Q45,"No crítico")</f>
        <v>2</v>
      </c>
      <c r="B11" s="66"/>
      <c r="C11" s="66"/>
      <c r="D11" s="66"/>
      <c r="E11" s="66"/>
      <c r="F11" s="66"/>
      <c r="G11" s="66"/>
      <c r="H11" s="66"/>
      <c r="I11" s="69">
        <f>COUNTIF('3_Matriz_Kraljic'!Q11:Q45,"Apalancamiento")</f>
        <v>2</v>
      </c>
      <c r="J11" s="69"/>
      <c r="K11" s="69"/>
      <c r="L11" s="69"/>
      <c r="M11" s="69"/>
      <c r="N11" s="24"/>
      <c r="O11" s="24"/>
      <c r="P11" s="24"/>
    </row>
    <row r="12" spans="1:16">
      <c r="A12" s="67" t="s">
        <v>253</v>
      </c>
      <c r="B12" s="67"/>
      <c r="C12" s="67"/>
      <c r="D12" s="67"/>
      <c r="E12" s="67"/>
      <c r="F12" s="67"/>
      <c r="G12" s="67"/>
      <c r="H12" s="67"/>
      <c r="I12" s="70" t="s">
        <v>254</v>
      </c>
      <c r="J12" s="70"/>
      <c r="K12" s="70"/>
      <c r="L12" s="70"/>
      <c r="M12" s="70"/>
      <c r="N12" s="25"/>
      <c r="O12" s="25"/>
      <c r="P12" s="25"/>
    </row>
    <row r="13" spans="1:16">
      <c r="A13" s="22"/>
      <c r="B13" s="22"/>
      <c r="C13" s="22"/>
      <c r="D13" s="22"/>
      <c r="E13" s="22"/>
      <c r="F13" s="22"/>
      <c r="G13" s="22"/>
      <c r="H13" s="22"/>
      <c r="I13" s="25"/>
      <c r="J13" s="25"/>
      <c r="K13" s="25"/>
      <c r="L13" s="25"/>
      <c r="M13" s="25"/>
      <c r="N13" s="25"/>
      <c r="O13" s="25"/>
      <c r="P13" s="25"/>
    </row>
    <row r="14" spans="1:16" ht="15.6">
      <c r="A14" s="71" t="s">
        <v>81</v>
      </c>
      <c r="B14" s="71"/>
      <c r="C14" s="71"/>
      <c r="D14" s="71"/>
      <c r="E14" s="71"/>
      <c r="F14" s="71"/>
      <c r="G14" s="71"/>
      <c r="H14" s="71"/>
      <c r="I14" s="74" t="s">
        <v>85</v>
      </c>
      <c r="J14" s="74"/>
      <c r="K14" s="74"/>
      <c r="L14" s="74"/>
      <c r="M14" s="74"/>
      <c r="N14" s="27"/>
      <c r="O14" s="27"/>
      <c r="P14" s="27"/>
    </row>
    <row r="15" spans="1:16" ht="22.8">
      <c r="A15" s="72">
        <f>COUNTIF('3_Matriz_Kraljic'!Q11:Q45,"Cuello de botella")</f>
        <v>2</v>
      </c>
      <c r="B15" s="72"/>
      <c r="C15" s="72"/>
      <c r="D15" s="72"/>
      <c r="E15" s="72"/>
      <c r="F15" s="72"/>
      <c r="G15" s="72"/>
      <c r="H15" s="72"/>
      <c r="I15" s="75">
        <f>COUNTIF('3_Matriz_Kraljic'!Q11:Q45,"Estratégico")</f>
        <v>2</v>
      </c>
      <c r="J15" s="75"/>
      <c r="K15" s="75"/>
      <c r="L15" s="75"/>
      <c r="M15" s="75"/>
      <c r="N15" s="28"/>
      <c r="O15" s="28"/>
      <c r="P15" s="28"/>
    </row>
    <row r="16" spans="1:16">
      <c r="A16" s="73" t="s">
        <v>255</v>
      </c>
      <c r="B16" s="73"/>
      <c r="C16" s="73"/>
      <c r="D16" s="73"/>
      <c r="E16" s="73"/>
      <c r="F16" s="73"/>
      <c r="G16" s="73"/>
      <c r="H16" s="73"/>
      <c r="I16" s="76" t="s">
        <v>256</v>
      </c>
      <c r="J16" s="76"/>
      <c r="K16" s="76"/>
      <c r="L16" s="76"/>
      <c r="M16" s="76"/>
      <c r="N16" s="29"/>
      <c r="O16" s="29"/>
      <c r="P16" s="29"/>
    </row>
    <row r="17" spans="1:16">
      <c r="A17" s="26"/>
      <c r="B17" s="26"/>
      <c r="C17" s="26"/>
      <c r="D17" s="26"/>
      <c r="E17" s="26"/>
      <c r="F17" s="26"/>
      <c r="G17" s="26"/>
      <c r="H17" s="26"/>
      <c r="I17" s="29"/>
      <c r="J17" s="29"/>
      <c r="K17" s="29"/>
      <c r="L17" s="29"/>
      <c r="M17" s="29"/>
      <c r="N17" s="29"/>
      <c r="O17" s="29"/>
      <c r="P17" s="29"/>
    </row>
    <row r="19" spans="1:16" ht="15.6">
      <c r="A19" s="64" t="s">
        <v>257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3"/>
      <c r="M19" s="3"/>
      <c r="N19" s="3"/>
      <c r="O19" s="3"/>
      <c r="P19" s="3"/>
    </row>
    <row r="20" spans="1:16">
      <c r="A20" s="5" t="s">
        <v>211</v>
      </c>
      <c r="B20" s="5" t="s">
        <v>258</v>
      </c>
      <c r="C20" s="5" t="s">
        <v>104</v>
      </c>
      <c r="D20" s="5" t="s">
        <v>212</v>
      </c>
      <c r="E20" s="5" t="s">
        <v>213</v>
      </c>
      <c r="F20" s="5" t="s">
        <v>69</v>
      </c>
      <c r="G20" s="5" t="s">
        <v>167</v>
      </c>
      <c r="H20" s="5" t="s">
        <v>171</v>
      </c>
      <c r="I20" s="5" t="s">
        <v>174</v>
      </c>
      <c r="J20" s="5" t="s">
        <v>259</v>
      </c>
      <c r="K20" s="6" t="s">
        <v>260</v>
      </c>
      <c r="L20" s="5"/>
      <c r="M20" s="5"/>
    </row>
    <row r="21" spans="1:16">
      <c r="A21" s="4">
        <f>IF(AND('3_Matriz_Kraljic'!Q11&lt;&gt;"",'3_Matriz_Kraljic'!Q11&lt;&gt;"Completar calificaciones"),'3_Matriz_Kraljic'!A11,"")</f>
        <v>1</v>
      </c>
      <c r="B21" s="4" t="str">
        <f>IF(AND('3_Matriz_Kraljic'!Q11&lt;&gt;"",'3_Matriz_Kraljic'!Q11&lt;&gt;"Completar calificaciones"),'3_Matriz_Kraljic'!B11,"")</f>
        <v>Papelería administrativa</v>
      </c>
      <c r="C21" s="46">
        <f>IF(AND('3_Matriz_Kraljic'!Q11&lt;&gt;"",'3_Matriz_Kraljic'!Q11&lt;&gt;"Completar calificaciones"),'3_Matriz_Kraljic'!D11,"")</f>
        <v>2400</v>
      </c>
      <c r="D21" s="20">
        <f>IF(AND('3_Matriz_Kraljic'!Q11&lt;&gt;"",'3_Matriz_Kraljic'!Q11&lt;&gt;"Completar calificaciones"),'3_Matriz_Kraljic'!O11,"")</f>
        <v>1.25</v>
      </c>
      <c r="E21" s="20">
        <f>IF(AND('3_Matriz_Kraljic'!Q11&lt;&gt;"",'3_Matriz_Kraljic'!Q11&lt;&gt;"Completar calificaciones"),'3_Matriz_Kraljic'!P11,"")</f>
        <v>1</v>
      </c>
      <c r="F21" s="4" t="str">
        <f>IF(AND('3_Matriz_Kraljic'!Q11&lt;&gt;"",'3_Matriz_Kraljic'!Q11&lt;&gt;"Completar calificaciones"),'3_Matriz_Kraljic'!Q11,"")</f>
        <v>No crítico</v>
      </c>
      <c r="G21" s="4" t="str">
        <f>IF(AND('3_Matriz_Kraljic'!Q11&lt;&gt;"",'3_Matriz_Kraljic'!Q11&lt;&gt;"Completar calificaciones"),'3_Matriz_Kraljic'!R11,"")</f>
        <v>Simplificar y estandarizar</v>
      </c>
      <c r="H21" s="4" t="str">
        <f>IF(AND('3_Matriz_Kraljic'!Q11&lt;&gt;"",'3_Matriz_Kraljic'!Q11&lt;&gt;"Completar calificaciones"),'3_Matriz_Kraljic'!S11,"")</f>
        <v>Consolidar compras en un pedido mensual</v>
      </c>
      <c r="I21" s="4" t="str">
        <f>IF(AND('3_Matriz_Kraljic'!Q11&lt;&gt;"",'3_Matriz_Kraljic'!Q11&lt;&gt;"Completar calificaciones"),'3_Matriz_Kraljic'!T11,"")</f>
        <v>Administración</v>
      </c>
      <c r="J21" s="21">
        <f>IF(AND('3_Matriz_Kraljic'!Q11&lt;&gt;"",'3_Matriz_Kraljic'!Q11&lt;&gt;"Completar calificaciones"),'3_Matriz_Kraljic'!U11,"")</f>
        <v>46371</v>
      </c>
      <c r="K21" s="6" t="str">
        <f>IF(F21="","",IF(OR(ABS(D21-'3_Matriz_Kraljic'!$O$6)&lt;0.25,ABS(E21-'3_Matriz_Kraljic'!$O$6)&lt;0.25),"Revisar","Definida"))</f>
        <v>Definida</v>
      </c>
      <c r="L21" s="4"/>
      <c r="M21" s="4"/>
    </row>
    <row r="22" spans="1:16" ht="26.4">
      <c r="A22" s="4">
        <f>IF(AND('3_Matriz_Kraljic'!Q12&lt;&gt;"",'3_Matriz_Kraljic'!Q12&lt;&gt;"Completar calificaciones"),'3_Matriz_Kraljic'!A12,"")</f>
        <v>2</v>
      </c>
      <c r="B22" s="4" t="str">
        <f>IF(AND('3_Matriz_Kraljic'!Q12&lt;&gt;"",'3_Matriz_Kraljic'!Q12&lt;&gt;"Completar calificaciones"),'3_Matriz_Kraljic'!B12,"")</f>
        <v>Material de limpieza</v>
      </c>
      <c r="C22" s="46">
        <f>IF(AND('3_Matriz_Kraljic'!Q12&lt;&gt;"",'3_Matriz_Kraljic'!Q12&lt;&gt;"Completar calificaciones"),'3_Matriz_Kraljic'!D12,"")</f>
        <v>5400</v>
      </c>
      <c r="D22" s="20">
        <f>IF(AND('3_Matriz_Kraljic'!Q12&lt;&gt;"",'3_Matriz_Kraljic'!Q12&lt;&gt;"Completar calificaciones"),'3_Matriz_Kraljic'!O12,"")</f>
        <v>1.7000000000000002</v>
      </c>
      <c r="E22" s="20">
        <f>IF(AND('3_Matriz_Kraljic'!Q12&lt;&gt;"",'3_Matriz_Kraljic'!Q12&lt;&gt;"Completar calificaciones"),'3_Matriz_Kraljic'!P12,"")</f>
        <v>1.2</v>
      </c>
      <c r="F22" s="4" t="str">
        <f>IF(AND('3_Matriz_Kraljic'!Q12&lt;&gt;"",'3_Matriz_Kraljic'!Q12&lt;&gt;"Completar calificaciones"),'3_Matriz_Kraljic'!Q12,"")</f>
        <v>No crítico</v>
      </c>
      <c r="G22" s="4" t="str">
        <f>IF(AND('3_Matriz_Kraljic'!Q12&lt;&gt;"",'3_Matriz_Kraljic'!Q12&lt;&gt;"Completar calificaciones"),'3_Matriz_Kraljic'!R12,"")</f>
        <v>Simplificar y estandarizar</v>
      </c>
      <c r="H22" s="4" t="str">
        <f>IF(AND('3_Matriz_Kraljic'!Q12&lt;&gt;"",'3_Matriz_Kraljic'!Q12&lt;&gt;"Completar calificaciones"),'3_Matriz_Kraljic'!S12,"")</f>
        <v>Reducir referencias duplicadas y estandarizar</v>
      </c>
      <c r="I22" s="4" t="str">
        <f>IF(AND('3_Matriz_Kraljic'!Q12&lt;&gt;"",'3_Matriz_Kraljic'!Q12&lt;&gt;"Completar calificaciones"),'3_Matriz_Kraljic'!T12,"")</f>
        <v>Operaciones</v>
      </c>
      <c r="J22" s="21">
        <f>IF(AND('3_Matriz_Kraljic'!Q12&lt;&gt;"",'3_Matriz_Kraljic'!Q12&lt;&gt;"Completar calificaciones"),'3_Matriz_Kraljic'!U12,"")</f>
        <v>46371</v>
      </c>
      <c r="K22" s="6" t="str">
        <f>IF(F22="","",IF(OR(ABS(D22-'3_Matriz_Kraljic'!$O$6)&lt;0.25,ABS(E22-'3_Matriz_Kraljic'!$O$6)&lt;0.25),"Revisar","Definida"))</f>
        <v>Definida</v>
      </c>
      <c r="L22" s="4"/>
      <c r="M22" s="4"/>
    </row>
    <row r="23" spans="1:16">
      <c r="A23" s="4">
        <f>IF(AND('3_Matriz_Kraljic'!Q13&lt;&gt;"",'3_Matriz_Kraljic'!Q13&lt;&gt;"Completar calificaciones"),'3_Matriz_Kraljic'!A13,"")</f>
        <v>3</v>
      </c>
      <c r="B23" s="4" t="str">
        <f>IF(AND('3_Matriz_Kraljic'!Q13&lt;&gt;"",'3_Matriz_Kraljic'!Q13&lt;&gt;"Completar calificaciones"),'3_Matriz_Kraljic'!B13,"")</f>
        <v>Cajas estándar</v>
      </c>
      <c r="C23" s="46">
        <f>IF(AND('3_Matriz_Kraljic'!Q13&lt;&gt;"",'3_Matriz_Kraljic'!Q13&lt;&gt;"Completar calificaciones"),'3_Matriz_Kraljic'!D13,"")</f>
        <v>68000</v>
      </c>
      <c r="D23" s="20">
        <f>IF(AND('3_Matriz_Kraljic'!Q13&lt;&gt;"",'3_Matriz_Kraljic'!Q13&lt;&gt;"Completar calificaciones"),'3_Matriz_Kraljic'!O13,"")</f>
        <v>3.9000000000000004</v>
      </c>
      <c r="E23" s="20">
        <f>IF(AND('3_Matriz_Kraljic'!Q13&lt;&gt;"",'3_Matriz_Kraljic'!Q13&lt;&gt;"Completar calificaciones"),'3_Matriz_Kraljic'!P13,"")</f>
        <v>2</v>
      </c>
      <c r="F23" s="4" t="str">
        <f>IF(AND('3_Matriz_Kraljic'!Q13&lt;&gt;"",'3_Matriz_Kraljic'!Q13&lt;&gt;"Completar calificaciones"),'3_Matriz_Kraljic'!Q13,"")</f>
        <v>Apalancamiento</v>
      </c>
      <c r="G23" s="4" t="str">
        <f>IF(AND('3_Matriz_Kraljic'!Q13&lt;&gt;"",'3_Matriz_Kraljic'!Q13&lt;&gt;"Completar calificaciones"),'3_Matriz_Kraljic'!R13,"")</f>
        <v>Negociar y aprovechar volumen</v>
      </c>
      <c r="H23" s="4" t="str">
        <f>IF(AND('3_Matriz_Kraljic'!Q13&lt;&gt;"",'3_Matriz_Kraljic'!Q13&lt;&gt;"Completar calificaciones"),'3_Matriz_Kraljic'!S13,"")</f>
        <v>Solicitar tres propuestas por costo total</v>
      </c>
      <c r="I23" s="4" t="str">
        <f>IF(AND('3_Matriz_Kraljic'!Q13&lt;&gt;"",'3_Matriz_Kraljic'!Q13&lt;&gt;"Completar calificaciones"),'3_Matriz_Kraljic'!T13,"")</f>
        <v>Compras</v>
      </c>
      <c r="J23" s="21">
        <f>IF(AND('3_Matriz_Kraljic'!Q13&lt;&gt;"",'3_Matriz_Kraljic'!Q13&lt;&gt;"Completar calificaciones"),'3_Matriz_Kraljic'!U13,"")</f>
        <v>46310</v>
      </c>
      <c r="K23" s="6" t="str">
        <f>IF(F23="","",IF(OR(ABS(D23-'3_Matriz_Kraljic'!$O$6)&lt;0.25,ABS(E23-'3_Matriz_Kraljic'!$O$6)&lt;0.25),"Revisar","Definida"))</f>
        <v>Definida</v>
      </c>
      <c r="L23" s="4"/>
      <c r="M23" s="4"/>
    </row>
    <row r="24" spans="1:16" ht="26.4">
      <c r="A24" s="4">
        <f>IF(AND('3_Matriz_Kraljic'!Q14&lt;&gt;"",'3_Matriz_Kraljic'!Q14&lt;&gt;"Completar calificaciones"),'3_Matriz_Kraljic'!A14,"")</f>
        <v>4</v>
      </c>
      <c r="B24" s="4" t="str">
        <f>IF(AND('3_Matriz_Kraljic'!Q14&lt;&gt;"",'3_Matriz_Kraljic'!Q14&lt;&gt;"Completar calificaciones"),'3_Matriz_Kraljic'!B14,"")</f>
        <v>Transporte nacional</v>
      </c>
      <c r="C24" s="46">
        <f>IF(AND('3_Matriz_Kraljic'!Q14&lt;&gt;"",'3_Matriz_Kraljic'!Q14&lt;&gt;"Completar calificaciones"),'3_Matriz_Kraljic'!D14,"")</f>
        <v>112000</v>
      </c>
      <c r="D24" s="20">
        <f>IF(AND('3_Matriz_Kraljic'!Q14&lt;&gt;"",'3_Matriz_Kraljic'!Q14&lt;&gt;"Completar calificaciones"),'3_Matriz_Kraljic'!O14,"")</f>
        <v>4.0999999999999996</v>
      </c>
      <c r="E24" s="20">
        <f>IF(AND('3_Matriz_Kraljic'!Q14&lt;&gt;"",'3_Matriz_Kraljic'!Q14&lt;&gt;"Completar calificaciones"),'3_Matriz_Kraljic'!P14,"")</f>
        <v>2.1999999999999997</v>
      </c>
      <c r="F24" s="4" t="str">
        <f>IF(AND('3_Matriz_Kraljic'!Q14&lt;&gt;"",'3_Matriz_Kraljic'!Q14&lt;&gt;"Completar calificaciones"),'3_Matriz_Kraljic'!Q14,"")</f>
        <v>Apalancamiento</v>
      </c>
      <c r="G24" s="4" t="str">
        <f>IF(AND('3_Matriz_Kraljic'!Q14&lt;&gt;"",'3_Matriz_Kraljic'!Q14&lt;&gt;"Completar calificaciones"),'3_Matriz_Kraljic'!R14,"")</f>
        <v>Negociar y aprovechar volumen</v>
      </c>
      <c r="H24" s="4" t="str">
        <f>IF(AND('3_Matriz_Kraljic'!Q14&lt;&gt;"",'3_Matriz_Kraljic'!Q14&lt;&gt;"Completar calificaciones"),'3_Matriz_Kraljic'!S14,"")</f>
        <v>Consolidar volumen y renegociar niveles de servicio</v>
      </c>
      <c r="I24" s="4" t="str">
        <f>IF(AND('3_Matriz_Kraljic'!Q14&lt;&gt;"",'3_Matriz_Kraljic'!Q14&lt;&gt;"Completar calificaciones"),'3_Matriz_Kraljic'!T14,"")</f>
        <v>Logística</v>
      </c>
      <c r="J24" s="21">
        <f>IF(AND('3_Matriz_Kraljic'!Q14&lt;&gt;"",'3_Matriz_Kraljic'!Q14&lt;&gt;"Completar calificaciones"),'3_Matriz_Kraljic'!U14,"")</f>
        <v>46296</v>
      </c>
      <c r="K24" s="6" t="str">
        <f>IF(F24="","",IF(OR(ABS(D24-'3_Matriz_Kraljic'!$O$6)&lt;0.25,ABS(E24-'3_Matriz_Kraljic'!$O$6)&lt;0.25),"Revisar","Definida"))</f>
        <v>Definida</v>
      </c>
      <c r="L24" s="4"/>
      <c r="M24" s="4"/>
    </row>
    <row r="25" spans="1:16" ht="26.4">
      <c r="A25" s="4">
        <f>IF(AND('3_Matriz_Kraljic'!Q15&lt;&gt;"",'3_Matriz_Kraljic'!Q15&lt;&gt;"Completar calificaciones"),'3_Matriz_Kraljic'!A15,"")</f>
        <v>5</v>
      </c>
      <c r="B25" s="4" t="str">
        <f>IF(AND('3_Matriz_Kraljic'!Q15&lt;&gt;"",'3_Matriz_Kraljic'!Q15&lt;&gt;"Completar calificaciones"),'3_Matriz_Kraljic'!B15,"")</f>
        <v>Sello de seguridad personalizado</v>
      </c>
      <c r="C25" s="46">
        <f>IF(AND('3_Matriz_Kraljic'!Q15&lt;&gt;"",'3_Matriz_Kraljic'!Q15&lt;&gt;"Completar calificaciones"),'3_Matriz_Kraljic'!D15,"")</f>
        <v>7800</v>
      </c>
      <c r="D25" s="20">
        <f>IF(AND('3_Matriz_Kraljic'!Q15&lt;&gt;"",'3_Matriz_Kraljic'!Q15&lt;&gt;"Completar calificaciones"),'3_Matriz_Kraljic'!O15,"")</f>
        <v>2.1999999999999997</v>
      </c>
      <c r="E25" s="20">
        <f>IF(AND('3_Matriz_Kraljic'!Q15&lt;&gt;"",'3_Matriz_Kraljic'!Q15&lt;&gt;"Completar calificaciones"),'3_Matriz_Kraljic'!P15,"")</f>
        <v>4.5999999999999996</v>
      </c>
      <c r="F25" s="4" t="str">
        <f>IF(AND('3_Matriz_Kraljic'!Q15&lt;&gt;"",'3_Matriz_Kraljic'!Q15&lt;&gt;"Completar calificaciones"),'3_Matriz_Kraljic'!Q15,"")</f>
        <v>Cuello de botella</v>
      </c>
      <c r="G25" s="4" t="str">
        <f>IF(AND('3_Matriz_Kraljic'!Q15&lt;&gt;"",'3_Matriz_Kraljic'!Q15&lt;&gt;"Completar calificaciones"),'3_Matriz_Kraljic'!R15,"")</f>
        <v>Proteger disponibilidad y buscar alternativas</v>
      </c>
      <c r="H25" s="4" t="str">
        <f>IF(AND('3_Matriz_Kraljic'!Q15&lt;&gt;"",'3_Matriz_Kraljic'!Q15&lt;&gt;"Completar calificaciones"),'3_Matriz_Kraljic'!S15,"")</f>
        <v>Recuperar archivos técnicos y evaluar sustituto estándar</v>
      </c>
      <c r="I25" s="4" t="str">
        <f>IF(AND('3_Matriz_Kraljic'!Q15&lt;&gt;"",'3_Matriz_Kraljic'!Q15&lt;&gt;"Completar calificaciones"),'3_Matriz_Kraljic'!T15,"")</f>
        <v>Operaciones</v>
      </c>
      <c r="J25" s="21">
        <f>IF(AND('3_Matriz_Kraljic'!Q15&lt;&gt;"",'3_Matriz_Kraljic'!Q15&lt;&gt;"Completar calificaciones"),'3_Matriz_Kraljic'!U15,"")</f>
        <v>46264</v>
      </c>
      <c r="K25" s="6" t="str">
        <f>IF(F25="","",IF(OR(ABS(D25-'3_Matriz_Kraljic'!$O$6)&lt;0.25,ABS(E25-'3_Matriz_Kraljic'!$O$6)&lt;0.25),"Revisar","Definida"))</f>
        <v>Definida</v>
      </c>
    </row>
    <row r="26" spans="1:16" ht="26.4">
      <c r="A26" s="4">
        <f>IF(AND('3_Matriz_Kraljic'!Q16&lt;&gt;"",'3_Matriz_Kraljic'!Q16&lt;&gt;"Completar calificaciones"),'3_Matriz_Kraljic'!A16,"")</f>
        <v>6</v>
      </c>
      <c r="B26" s="4" t="str">
        <f>IF(AND('3_Matriz_Kraljic'!Q16&lt;&gt;"",'3_Matriz_Kraljic'!Q16&lt;&gt;"Completar calificaciones"),'3_Matriz_Kraljic'!B16,"")</f>
        <v>Repuesto de selladora</v>
      </c>
      <c r="C26" s="46">
        <f>IF(AND('3_Matriz_Kraljic'!Q16&lt;&gt;"",'3_Matriz_Kraljic'!Q16&lt;&gt;"Completar calificaciones"),'3_Matriz_Kraljic'!D16,"")</f>
        <v>3900</v>
      </c>
      <c r="D26" s="20">
        <f>IF(AND('3_Matriz_Kraljic'!Q16&lt;&gt;"",'3_Matriz_Kraljic'!Q16&lt;&gt;"Completar calificaciones"),'3_Matriz_Kraljic'!O16,"")</f>
        <v>2.4</v>
      </c>
      <c r="E26" s="20">
        <f>IF(AND('3_Matriz_Kraljic'!Q16&lt;&gt;"",'3_Matriz_Kraljic'!Q16&lt;&gt;"Completar calificaciones"),'3_Matriz_Kraljic'!P16,"")</f>
        <v>4.8</v>
      </c>
      <c r="F26" s="4" t="str">
        <f>IF(AND('3_Matriz_Kraljic'!Q16&lt;&gt;"",'3_Matriz_Kraljic'!Q16&lt;&gt;"Completar calificaciones"),'3_Matriz_Kraljic'!Q16,"")</f>
        <v>Cuello de botella</v>
      </c>
      <c r="G26" s="4" t="str">
        <f>IF(AND('3_Matriz_Kraljic'!Q16&lt;&gt;"",'3_Matriz_Kraljic'!Q16&lt;&gt;"Completar calificaciones"),'3_Matriz_Kraljic'!R16,"")</f>
        <v>Proteger disponibilidad y buscar alternativas</v>
      </c>
      <c r="H26" s="4" t="str">
        <f>IF(AND('3_Matriz_Kraljic'!Q16&lt;&gt;"",'3_Matriz_Kraljic'!Q16&lt;&gt;"Completar calificaciones"),'3_Matriz_Kraljic'!S16,"")</f>
        <v>Comprar repuesto preventivo y homologar alternativa</v>
      </c>
      <c r="I26" s="4" t="str">
        <f>IF(AND('3_Matriz_Kraljic'!Q16&lt;&gt;"",'3_Matriz_Kraljic'!Q16&lt;&gt;"Completar calificaciones"),'3_Matriz_Kraljic'!T16,"")</f>
        <v>Mantenimiento</v>
      </c>
      <c r="J26" s="21">
        <f>IF(AND('3_Matriz_Kraljic'!Q16&lt;&gt;"",'3_Matriz_Kraljic'!Q16&lt;&gt;"Completar calificaciones"),'3_Matriz_Kraljic'!U16,"")</f>
        <v>46249</v>
      </c>
      <c r="K26" s="6" t="str">
        <f>IF(F26="","",IF(OR(ABS(D26-'3_Matriz_Kraljic'!$O$6)&lt;0.25,ABS(E26-'3_Matriz_Kraljic'!$O$6)&lt;0.25),"Revisar","Definida"))</f>
        <v>Definida</v>
      </c>
    </row>
    <row r="27" spans="1:16" ht="26.4">
      <c r="A27" s="4">
        <f>IF(AND('3_Matriz_Kraljic'!Q17&lt;&gt;"",'3_Matriz_Kraljic'!Q17&lt;&gt;"Completar calificaciones"),'3_Matriz_Kraljic'!A17,"")</f>
        <v>7</v>
      </c>
      <c r="B27" s="4" t="str">
        <f>IF(AND('3_Matriz_Kraljic'!Q17&lt;&gt;"",'3_Matriz_Kraljic'!Q17&lt;&gt;"Completar calificaciones"),'3_Matriz_Kraljic'!B17,"")</f>
        <v>Producto principal de marca propia</v>
      </c>
      <c r="C27" s="46">
        <f>IF(AND('3_Matriz_Kraljic'!Q17&lt;&gt;"",'3_Matriz_Kraljic'!Q17&lt;&gt;"Completar calificaciones"),'3_Matriz_Kraljic'!D17,"")</f>
        <v>245000</v>
      </c>
      <c r="D27" s="20">
        <f>IF(AND('3_Matriz_Kraljic'!Q17&lt;&gt;"",'3_Matriz_Kraljic'!Q17&lt;&gt;"Completar calificaciones"),'3_Matriz_Kraljic'!O17,"")</f>
        <v>5</v>
      </c>
      <c r="E27" s="20">
        <f>IF(AND('3_Matriz_Kraljic'!Q17&lt;&gt;"",'3_Matriz_Kraljic'!Q17&lt;&gt;"Completar calificaciones"),'3_Matriz_Kraljic'!P17,"")</f>
        <v>4.5999999999999996</v>
      </c>
      <c r="F27" s="4" t="str">
        <f>IF(AND('3_Matriz_Kraljic'!Q17&lt;&gt;"",'3_Matriz_Kraljic'!Q17&lt;&gt;"Completar calificaciones"),'3_Matriz_Kraljic'!Q17,"")</f>
        <v>Estratégico</v>
      </c>
      <c r="G27" s="4" t="str">
        <f>IF(AND('3_Matriz_Kraljic'!Q17&lt;&gt;"",'3_Matriz_Kraljic'!Q17&lt;&gt;"Completar calificaciones"),'3_Matriz_Kraljic'!R17,"")</f>
        <v>Gestionar continuidad y dependencia</v>
      </c>
      <c r="H27" s="4" t="str">
        <f>IF(AND('3_Matriz_Kraljic'!Q17&lt;&gt;"",'3_Matriz_Kraljic'!Q17&lt;&gt;"Completar calificaciones"),'3_Matriz_Kraljic'!S17,"")</f>
        <v>Acordar capacidad y desarrollar una segunda fuente</v>
      </c>
      <c r="I27" s="4" t="str">
        <f>IF(AND('3_Matriz_Kraljic'!Q17&lt;&gt;"",'3_Matriz_Kraljic'!Q17&lt;&gt;"Completar calificaciones"),'3_Matriz_Kraljic'!T17,"")</f>
        <v>Gerencia de compras</v>
      </c>
      <c r="J27" s="21">
        <f>IF(AND('3_Matriz_Kraljic'!Q17&lt;&gt;"",'3_Matriz_Kraljic'!Q17&lt;&gt;"Completar calificaciones"),'3_Matriz_Kraljic'!U17,"")</f>
        <v>46249</v>
      </c>
      <c r="K27" s="6" t="str">
        <f>IF(F27="","",IF(OR(ABS(D27-'3_Matriz_Kraljic'!$O$6)&lt;0.25,ABS(E27-'3_Matriz_Kraljic'!$O$6)&lt;0.25),"Revisar","Definida"))</f>
        <v>Definida</v>
      </c>
    </row>
    <row r="28" spans="1:16" ht="26.4">
      <c r="A28" s="4">
        <f>IF(AND('3_Matriz_Kraljic'!Q18&lt;&gt;"",'3_Matriz_Kraljic'!Q18&lt;&gt;"Completar calificaciones"),'3_Matriz_Kraljic'!A18,"")</f>
        <v>8</v>
      </c>
      <c r="B28" s="4" t="str">
        <f>IF(AND('3_Matriz_Kraljic'!Q18&lt;&gt;"",'3_Matriz_Kraljic'!Q18&lt;&gt;"Completar calificaciones"),'3_Matriz_Kraljic'!B18,"")</f>
        <v>Fragancia exclusiva importada</v>
      </c>
      <c r="C28" s="46">
        <f>IF(AND('3_Matriz_Kraljic'!Q18&lt;&gt;"",'3_Matriz_Kraljic'!Q18&lt;&gt;"Completar calificaciones"),'3_Matriz_Kraljic'!D18,"")</f>
        <v>96000</v>
      </c>
      <c r="D28" s="20">
        <f>IF(AND('3_Matriz_Kraljic'!Q18&lt;&gt;"",'3_Matriz_Kraljic'!Q18&lt;&gt;"Completar calificaciones"),'3_Matriz_Kraljic'!O18,"")</f>
        <v>4.25</v>
      </c>
      <c r="E28" s="20">
        <f>IF(AND('3_Matriz_Kraljic'!Q18&lt;&gt;"",'3_Matriz_Kraljic'!Q18&lt;&gt;"Completar calificaciones"),'3_Matriz_Kraljic'!P18,"")</f>
        <v>4.5999999999999996</v>
      </c>
      <c r="F28" s="4" t="str">
        <f>IF(AND('3_Matriz_Kraljic'!Q18&lt;&gt;"",'3_Matriz_Kraljic'!Q18&lt;&gt;"Completar calificaciones"),'3_Matriz_Kraljic'!Q18,"")</f>
        <v>Estratégico</v>
      </c>
      <c r="G28" s="4" t="str">
        <f>IF(AND('3_Matriz_Kraljic'!Q18&lt;&gt;"",'3_Matriz_Kraljic'!Q18&lt;&gt;"Completar calificaciones"),'3_Matriz_Kraljic'!R18,"")</f>
        <v>Gestionar continuidad y dependencia</v>
      </c>
      <c r="H28" s="4" t="str">
        <f>IF(AND('3_Matriz_Kraljic'!Q18&lt;&gt;"",'3_Matriz_Kraljic'!Q18&lt;&gt;"Completar calificaciones"),'3_Matriz_Kraljic'!S18,"")</f>
        <v>Revisar contrato, cobertura y opción de reformulación</v>
      </c>
      <c r="I28" s="4" t="str">
        <f>IF(AND('3_Matriz_Kraljic'!Q18&lt;&gt;"",'3_Matriz_Kraljic'!Q18&lt;&gt;"Completar calificaciones"),'3_Matriz_Kraljic'!T18,"")</f>
        <v>Desarrollo de producto</v>
      </c>
      <c r="J28" s="21">
        <f>IF(AND('3_Matriz_Kraljic'!Q18&lt;&gt;"",'3_Matriz_Kraljic'!Q18&lt;&gt;"Completar calificaciones"),'3_Matriz_Kraljic'!U18,"")</f>
        <v>46254</v>
      </c>
      <c r="K28" s="6" t="str">
        <f>IF(F28="","",IF(OR(ABS(D28-'3_Matriz_Kraljic'!$O$6)&lt;0.25,ABS(E28-'3_Matriz_Kraljic'!$O$6)&lt;0.25),"Revisar","Definida"))</f>
        <v>Definida</v>
      </c>
    </row>
    <row r="29" spans="1:16">
      <c r="A29" s="4" t="str">
        <f>IF(AND('3_Matriz_Kraljic'!Q19&lt;&gt;"",'3_Matriz_Kraljic'!Q19&lt;&gt;"Completar calificaciones"),'3_Matriz_Kraljic'!A19,"")</f>
        <v/>
      </c>
      <c r="B29" s="4" t="str">
        <f>IF(AND('3_Matriz_Kraljic'!Q19&lt;&gt;"",'3_Matriz_Kraljic'!Q19&lt;&gt;"Completar calificaciones"),'3_Matriz_Kraljic'!B19,"")</f>
        <v/>
      </c>
      <c r="C29" s="46" t="str">
        <f>IF(AND('3_Matriz_Kraljic'!Q19&lt;&gt;"",'3_Matriz_Kraljic'!Q19&lt;&gt;"Completar calificaciones"),'3_Matriz_Kraljic'!D19,"")</f>
        <v/>
      </c>
      <c r="D29" s="20" t="str">
        <f>IF(AND('3_Matriz_Kraljic'!Q19&lt;&gt;"",'3_Matriz_Kraljic'!Q19&lt;&gt;"Completar calificaciones"),'3_Matriz_Kraljic'!O19,"")</f>
        <v/>
      </c>
      <c r="E29" s="20" t="str">
        <f>IF(AND('3_Matriz_Kraljic'!Q19&lt;&gt;"",'3_Matriz_Kraljic'!Q19&lt;&gt;"Completar calificaciones"),'3_Matriz_Kraljic'!P19,"")</f>
        <v/>
      </c>
      <c r="F29" s="4" t="str">
        <f>IF(AND('3_Matriz_Kraljic'!Q19&lt;&gt;"",'3_Matriz_Kraljic'!Q19&lt;&gt;"Completar calificaciones"),'3_Matriz_Kraljic'!Q19,"")</f>
        <v/>
      </c>
      <c r="G29" s="4" t="str">
        <f>IF(AND('3_Matriz_Kraljic'!Q19&lt;&gt;"",'3_Matriz_Kraljic'!Q19&lt;&gt;"Completar calificaciones"),'3_Matriz_Kraljic'!R19,"")</f>
        <v/>
      </c>
      <c r="H29" s="4" t="str">
        <f>IF(AND('3_Matriz_Kraljic'!Q19&lt;&gt;"",'3_Matriz_Kraljic'!Q19&lt;&gt;"Completar calificaciones"),'3_Matriz_Kraljic'!S19,"")</f>
        <v/>
      </c>
      <c r="I29" s="4" t="str">
        <f>IF(AND('3_Matriz_Kraljic'!Q19&lt;&gt;"",'3_Matriz_Kraljic'!Q19&lt;&gt;"Completar calificaciones"),'3_Matriz_Kraljic'!T19,"")</f>
        <v/>
      </c>
      <c r="J29" s="21" t="str">
        <f>IF(AND('3_Matriz_Kraljic'!Q19&lt;&gt;"",'3_Matriz_Kraljic'!Q19&lt;&gt;"Completar calificaciones"),'3_Matriz_Kraljic'!U19,"")</f>
        <v/>
      </c>
      <c r="K29" s="6" t="str">
        <f>IF(F29="","",IF(OR(ABS(D29-'3_Matriz_Kraljic'!$O$6)&lt;0.25,ABS(E29-'3_Matriz_Kraljic'!$O$6)&lt;0.25),"Revisar","Definida"))</f>
        <v/>
      </c>
    </row>
    <row r="30" spans="1:16">
      <c r="A30" s="4" t="str">
        <f>IF(AND('3_Matriz_Kraljic'!Q20&lt;&gt;"",'3_Matriz_Kraljic'!Q20&lt;&gt;"Completar calificaciones"),'3_Matriz_Kraljic'!A20,"")</f>
        <v/>
      </c>
      <c r="B30" s="4" t="str">
        <f>IF(AND('3_Matriz_Kraljic'!Q20&lt;&gt;"",'3_Matriz_Kraljic'!Q20&lt;&gt;"Completar calificaciones"),'3_Matriz_Kraljic'!B20,"")</f>
        <v/>
      </c>
      <c r="C30" s="46" t="str">
        <f>IF(AND('3_Matriz_Kraljic'!Q20&lt;&gt;"",'3_Matriz_Kraljic'!Q20&lt;&gt;"Completar calificaciones"),'3_Matriz_Kraljic'!D20,"")</f>
        <v/>
      </c>
      <c r="D30" s="20" t="str">
        <f>IF(AND('3_Matriz_Kraljic'!Q20&lt;&gt;"",'3_Matriz_Kraljic'!Q20&lt;&gt;"Completar calificaciones"),'3_Matriz_Kraljic'!O20,"")</f>
        <v/>
      </c>
      <c r="E30" s="20" t="str">
        <f>IF(AND('3_Matriz_Kraljic'!Q20&lt;&gt;"",'3_Matriz_Kraljic'!Q20&lt;&gt;"Completar calificaciones"),'3_Matriz_Kraljic'!P20,"")</f>
        <v/>
      </c>
      <c r="F30" s="4" t="str">
        <f>IF(AND('3_Matriz_Kraljic'!Q20&lt;&gt;"",'3_Matriz_Kraljic'!Q20&lt;&gt;"Completar calificaciones"),'3_Matriz_Kraljic'!Q20,"")</f>
        <v/>
      </c>
      <c r="G30" s="4" t="str">
        <f>IF(AND('3_Matriz_Kraljic'!Q20&lt;&gt;"",'3_Matriz_Kraljic'!Q20&lt;&gt;"Completar calificaciones"),'3_Matriz_Kraljic'!R20,"")</f>
        <v/>
      </c>
      <c r="H30" s="4" t="str">
        <f>IF(AND('3_Matriz_Kraljic'!Q20&lt;&gt;"",'3_Matriz_Kraljic'!Q20&lt;&gt;"Completar calificaciones"),'3_Matriz_Kraljic'!S20,"")</f>
        <v/>
      </c>
      <c r="I30" s="4" t="str">
        <f>IF(AND('3_Matriz_Kraljic'!Q20&lt;&gt;"",'3_Matriz_Kraljic'!Q20&lt;&gt;"Completar calificaciones"),'3_Matriz_Kraljic'!T20,"")</f>
        <v/>
      </c>
      <c r="J30" s="21" t="str">
        <f>IF(AND('3_Matriz_Kraljic'!Q20&lt;&gt;"",'3_Matriz_Kraljic'!Q20&lt;&gt;"Completar calificaciones"),'3_Matriz_Kraljic'!U20,"")</f>
        <v/>
      </c>
      <c r="K30" s="6" t="str">
        <f>IF(F30="","",IF(OR(ABS(D30-'3_Matriz_Kraljic'!$O$6)&lt;0.25,ABS(E30-'3_Matriz_Kraljic'!$O$6)&lt;0.25),"Revisar","Definida"))</f>
        <v/>
      </c>
    </row>
    <row r="31" spans="1:16">
      <c r="A31" s="4" t="str">
        <f>IF(AND('3_Matriz_Kraljic'!Q21&lt;&gt;"",'3_Matriz_Kraljic'!Q21&lt;&gt;"Completar calificaciones"),'3_Matriz_Kraljic'!A21,"")</f>
        <v/>
      </c>
      <c r="B31" s="4" t="str">
        <f>IF(AND('3_Matriz_Kraljic'!Q21&lt;&gt;"",'3_Matriz_Kraljic'!Q21&lt;&gt;"Completar calificaciones"),'3_Matriz_Kraljic'!B21,"")</f>
        <v/>
      </c>
      <c r="C31" s="46" t="str">
        <f>IF(AND('3_Matriz_Kraljic'!Q21&lt;&gt;"",'3_Matriz_Kraljic'!Q21&lt;&gt;"Completar calificaciones"),'3_Matriz_Kraljic'!D21,"")</f>
        <v/>
      </c>
      <c r="D31" s="20" t="str">
        <f>IF(AND('3_Matriz_Kraljic'!Q21&lt;&gt;"",'3_Matriz_Kraljic'!Q21&lt;&gt;"Completar calificaciones"),'3_Matriz_Kraljic'!O21,"")</f>
        <v/>
      </c>
      <c r="E31" s="20" t="str">
        <f>IF(AND('3_Matriz_Kraljic'!Q21&lt;&gt;"",'3_Matriz_Kraljic'!Q21&lt;&gt;"Completar calificaciones"),'3_Matriz_Kraljic'!P21,"")</f>
        <v/>
      </c>
      <c r="F31" s="4" t="str">
        <f>IF(AND('3_Matriz_Kraljic'!Q21&lt;&gt;"",'3_Matriz_Kraljic'!Q21&lt;&gt;"Completar calificaciones"),'3_Matriz_Kraljic'!Q21,"")</f>
        <v/>
      </c>
      <c r="G31" s="4" t="str">
        <f>IF(AND('3_Matriz_Kraljic'!Q21&lt;&gt;"",'3_Matriz_Kraljic'!Q21&lt;&gt;"Completar calificaciones"),'3_Matriz_Kraljic'!R21,"")</f>
        <v/>
      </c>
      <c r="H31" s="4" t="str">
        <f>IF(AND('3_Matriz_Kraljic'!Q21&lt;&gt;"",'3_Matriz_Kraljic'!Q21&lt;&gt;"Completar calificaciones"),'3_Matriz_Kraljic'!S21,"")</f>
        <v/>
      </c>
      <c r="I31" s="4" t="str">
        <f>IF(AND('3_Matriz_Kraljic'!Q21&lt;&gt;"",'3_Matriz_Kraljic'!Q21&lt;&gt;"Completar calificaciones"),'3_Matriz_Kraljic'!T21,"")</f>
        <v/>
      </c>
      <c r="J31" s="21" t="str">
        <f>IF(AND('3_Matriz_Kraljic'!Q21&lt;&gt;"",'3_Matriz_Kraljic'!Q21&lt;&gt;"Completar calificaciones"),'3_Matriz_Kraljic'!U21,"")</f>
        <v/>
      </c>
      <c r="K31" s="6" t="str">
        <f>IF(F31="","",IF(OR(ABS(D31-'3_Matriz_Kraljic'!$O$6)&lt;0.25,ABS(E31-'3_Matriz_Kraljic'!$O$6)&lt;0.25),"Revisar","Definida"))</f>
        <v/>
      </c>
    </row>
    <row r="32" spans="1:16">
      <c r="A32" s="4" t="str">
        <f>IF(AND('3_Matriz_Kraljic'!Q22&lt;&gt;"",'3_Matriz_Kraljic'!Q22&lt;&gt;"Completar calificaciones"),'3_Matriz_Kraljic'!A22,"")</f>
        <v/>
      </c>
      <c r="B32" s="4" t="str">
        <f>IF(AND('3_Matriz_Kraljic'!Q22&lt;&gt;"",'3_Matriz_Kraljic'!Q22&lt;&gt;"Completar calificaciones"),'3_Matriz_Kraljic'!B22,"")</f>
        <v/>
      </c>
      <c r="C32" s="46" t="str">
        <f>IF(AND('3_Matriz_Kraljic'!Q22&lt;&gt;"",'3_Matriz_Kraljic'!Q22&lt;&gt;"Completar calificaciones"),'3_Matriz_Kraljic'!D22,"")</f>
        <v/>
      </c>
      <c r="D32" s="20" t="str">
        <f>IF(AND('3_Matriz_Kraljic'!Q22&lt;&gt;"",'3_Matriz_Kraljic'!Q22&lt;&gt;"Completar calificaciones"),'3_Matriz_Kraljic'!O22,"")</f>
        <v/>
      </c>
      <c r="E32" s="20" t="str">
        <f>IF(AND('3_Matriz_Kraljic'!Q22&lt;&gt;"",'3_Matriz_Kraljic'!Q22&lt;&gt;"Completar calificaciones"),'3_Matriz_Kraljic'!P22,"")</f>
        <v/>
      </c>
      <c r="F32" s="4" t="str">
        <f>IF(AND('3_Matriz_Kraljic'!Q22&lt;&gt;"",'3_Matriz_Kraljic'!Q22&lt;&gt;"Completar calificaciones"),'3_Matriz_Kraljic'!Q22,"")</f>
        <v/>
      </c>
      <c r="G32" s="4" t="str">
        <f>IF(AND('3_Matriz_Kraljic'!Q22&lt;&gt;"",'3_Matriz_Kraljic'!Q22&lt;&gt;"Completar calificaciones"),'3_Matriz_Kraljic'!R22,"")</f>
        <v/>
      </c>
      <c r="H32" s="4" t="str">
        <f>IF(AND('3_Matriz_Kraljic'!Q22&lt;&gt;"",'3_Matriz_Kraljic'!Q22&lt;&gt;"Completar calificaciones"),'3_Matriz_Kraljic'!S22,"")</f>
        <v/>
      </c>
      <c r="I32" s="4" t="str">
        <f>IF(AND('3_Matriz_Kraljic'!Q22&lt;&gt;"",'3_Matriz_Kraljic'!Q22&lt;&gt;"Completar calificaciones"),'3_Matriz_Kraljic'!T22,"")</f>
        <v/>
      </c>
      <c r="J32" s="21" t="str">
        <f>IF(AND('3_Matriz_Kraljic'!Q22&lt;&gt;"",'3_Matriz_Kraljic'!Q22&lt;&gt;"Completar calificaciones"),'3_Matriz_Kraljic'!U22,"")</f>
        <v/>
      </c>
      <c r="K32" s="6" t="str">
        <f>IF(F32="","",IF(OR(ABS(D32-'3_Matriz_Kraljic'!$O$6)&lt;0.25,ABS(E32-'3_Matriz_Kraljic'!$O$6)&lt;0.25),"Revisar","Definida"))</f>
        <v/>
      </c>
    </row>
    <row r="33" spans="1:11">
      <c r="A33" s="4" t="str">
        <f>IF(AND('3_Matriz_Kraljic'!Q23&lt;&gt;"",'3_Matriz_Kraljic'!Q23&lt;&gt;"Completar calificaciones"),'3_Matriz_Kraljic'!A23,"")</f>
        <v/>
      </c>
      <c r="B33" s="4" t="str">
        <f>IF(AND('3_Matriz_Kraljic'!Q23&lt;&gt;"",'3_Matriz_Kraljic'!Q23&lt;&gt;"Completar calificaciones"),'3_Matriz_Kraljic'!B23,"")</f>
        <v/>
      </c>
      <c r="C33" s="46" t="str">
        <f>IF(AND('3_Matriz_Kraljic'!Q23&lt;&gt;"",'3_Matriz_Kraljic'!Q23&lt;&gt;"Completar calificaciones"),'3_Matriz_Kraljic'!D23,"")</f>
        <v/>
      </c>
      <c r="D33" s="20" t="str">
        <f>IF(AND('3_Matriz_Kraljic'!Q23&lt;&gt;"",'3_Matriz_Kraljic'!Q23&lt;&gt;"Completar calificaciones"),'3_Matriz_Kraljic'!O23,"")</f>
        <v/>
      </c>
      <c r="E33" s="20" t="str">
        <f>IF(AND('3_Matriz_Kraljic'!Q23&lt;&gt;"",'3_Matriz_Kraljic'!Q23&lt;&gt;"Completar calificaciones"),'3_Matriz_Kraljic'!P23,"")</f>
        <v/>
      </c>
      <c r="F33" s="4" t="str">
        <f>IF(AND('3_Matriz_Kraljic'!Q23&lt;&gt;"",'3_Matriz_Kraljic'!Q23&lt;&gt;"Completar calificaciones"),'3_Matriz_Kraljic'!Q23,"")</f>
        <v/>
      </c>
      <c r="G33" s="4" t="str">
        <f>IF(AND('3_Matriz_Kraljic'!Q23&lt;&gt;"",'3_Matriz_Kraljic'!Q23&lt;&gt;"Completar calificaciones"),'3_Matriz_Kraljic'!R23,"")</f>
        <v/>
      </c>
      <c r="H33" s="4" t="str">
        <f>IF(AND('3_Matriz_Kraljic'!Q23&lt;&gt;"",'3_Matriz_Kraljic'!Q23&lt;&gt;"Completar calificaciones"),'3_Matriz_Kraljic'!S23,"")</f>
        <v/>
      </c>
      <c r="I33" s="4" t="str">
        <f>IF(AND('3_Matriz_Kraljic'!Q23&lt;&gt;"",'3_Matriz_Kraljic'!Q23&lt;&gt;"Completar calificaciones"),'3_Matriz_Kraljic'!T23,"")</f>
        <v/>
      </c>
      <c r="J33" s="21" t="str">
        <f>IF(AND('3_Matriz_Kraljic'!Q23&lt;&gt;"",'3_Matriz_Kraljic'!Q23&lt;&gt;"Completar calificaciones"),'3_Matriz_Kraljic'!U23,"")</f>
        <v/>
      </c>
      <c r="K33" s="6" t="str">
        <f>IF(F33="","",IF(OR(ABS(D33-'3_Matriz_Kraljic'!$O$6)&lt;0.25,ABS(E33-'3_Matriz_Kraljic'!$O$6)&lt;0.25),"Revisar","Definida"))</f>
        <v/>
      </c>
    </row>
    <row r="34" spans="1:11">
      <c r="A34" s="4" t="str">
        <f>IF(AND('3_Matriz_Kraljic'!Q24&lt;&gt;"",'3_Matriz_Kraljic'!Q24&lt;&gt;"Completar calificaciones"),'3_Matriz_Kraljic'!A24,"")</f>
        <v/>
      </c>
      <c r="B34" s="4" t="str">
        <f>IF(AND('3_Matriz_Kraljic'!Q24&lt;&gt;"",'3_Matriz_Kraljic'!Q24&lt;&gt;"Completar calificaciones"),'3_Matriz_Kraljic'!B24,"")</f>
        <v/>
      </c>
      <c r="C34" s="46" t="str">
        <f>IF(AND('3_Matriz_Kraljic'!Q24&lt;&gt;"",'3_Matriz_Kraljic'!Q24&lt;&gt;"Completar calificaciones"),'3_Matriz_Kraljic'!D24,"")</f>
        <v/>
      </c>
      <c r="D34" s="20" t="str">
        <f>IF(AND('3_Matriz_Kraljic'!Q24&lt;&gt;"",'3_Matriz_Kraljic'!Q24&lt;&gt;"Completar calificaciones"),'3_Matriz_Kraljic'!O24,"")</f>
        <v/>
      </c>
      <c r="E34" s="20" t="str">
        <f>IF(AND('3_Matriz_Kraljic'!Q24&lt;&gt;"",'3_Matriz_Kraljic'!Q24&lt;&gt;"Completar calificaciones"),'3_Matriz_Kraljic'!P24,"")</f>
        <v/>
      </c>
      <c r="F34" s="4" t="str">
        <f>IF(AND('3_Matriz_Kraljic'!Q24&lt;&gt;"",'3_Matriz_Kraljic'!Q24&lt;&gt;"Completar calificaciones"),'3_Matriz_Kraljic'!Q24,"")</f>
        <v/>
      </c>
      <c r="G34" s="4" t="str">
        <f>IF(AND('3_Matriz_Kraljic'!Q24&lt;&gt;"",'3_Matriz_Kraljic'!Q24&lt;&gt;"Completar calificaciones"),'3_Matriz_Kraljic'!R24,"")</f>
        <v/>
      </c>
      <c r="H34" s="4" t="str">
        <f>IF(AND('3_Matriz_Kraljic'!Q24&lt;&gt;"",'3_Matriz_Kraljic'!Q24&lt;&gt;"Completar calificaciones"),'3_Matriz_Kraljic'!S24,"")</f>
        <v/>
      </c>
      <c r="I34" s="4" t="str">
        <f>IF(AND('3_Matriz_Kraljic'!Q24&lt;&gt;"",'3_Matriz_Kraljic'!Q24&lt;&gt;"Completar calificaciones"),'3_Matriz_Kraljic'!T24,"")</f>
        <v/>
      </c>
      <c r="J34" s="21" t="str">
        <f>IF(AND('3_Matriz_Kraljic'!Q24&lt;&gt;"",'3_Matriz_Kraljic'!Q24&lt;&gt;"Completar calificaciones"),'3_Matriz_Kraljic'!U24,"")</f>
        <v/>
      </c>
      <c r="K34" s="6" t="str">
        <f>IF(F34="","",IF(OR(ABS(D34-'3_Matriz_Kraljic'!$O$6)&lt;0.25,ABS(E34-'3_Matriz_Kraljic'!$O$6)&lt;0.25),"Revisar","Definida"))</f>
        <v/>
      </c>
    </row>
    <row r="35" spans="1:11">
      <c r="A35" s="4" t="str">
        <f>IF(AND('3_Matriz_Kraljic'!Q25&lt;&gt;"",'3_Matriz_Kraljic'!Q25&lt;&gt;"Completar calificaciones"),'3_Matriz_Kraljic'!A25,"")</f>
        <v/>
      </c>
      <c r="B35" s="4" t="str">
        <f>IF(AND('3_Matriz_Kraljic'!Q25&lt;&gt;"",'3_Matriz_Kraljic'!Q25&lt;&gt;"Completar calificaciones"),'3_Matriz_Kraljic'!B25,"")</f>
        <v/>
      </c>
      <c r="C35" s="46" t="str">
        <f>IF(AND('3_Matriz_Kraljic'!Q25&lt;&gt;"",'3_Matriz_Kraljic'!Q25&lt;&gt;"Completar calificaciones"),'3_Matriz_Kraljic'!D25,"")</f>
        <v/>
      </c>
      <c r="D35" s="20" t="str">
        <f>IF(AND('3_Matriz_Kraljic'!Q25&lt;&gt;"",'3_Matriz_Kraljic'!Q25&lt;&gt;"Completar calificaciones"),'3_Matriz_Kraljic'!O25,"")</f>
        <v/>
      </c>
      <c r="E35" s="20" t="str">
        <f>IF(AND('3_Matriz_Kraljic'!Q25&lt;&gt;"",'3_Matriz_Kraljic'!Q25&lt;&gt;"Completar calificaciones"),'3_Matriz_Kraljic'!P25,"")</f>
        <v/>
      </c>
      <c r="F35" s="4" t="str">
        <f>IF(AND('3_Matriz_Kraljic'!Q25&lt;&gt;"",'3_Matriz_Kraljic'!Q25&lt;&gt;"Completar calificaciones"),'3_Matriz_Kraljic'!Q25,"")</f>
        <v/>
      </c>
      <c r="G35" s="4" t="str">
        <f>IF(AND('3_Matriz_Kraljic'!Q25&lt;&gt;"",'3_Matriz_Kraljic'!Q25&lt;&gt;"Completar calificaciones"),'3_Matriz_Kraljic'!R25,"")</f>
        <v/>
      </c>
      <c r="H35" s="4" t="str">
        <f>IF(AND('3_Matriz_Kraljic'!Q25&lt;&gt;"",'3_Matriz_Kraljic'!Q25&lt;&gt;"Completar calificaciones"),'3_Matriz_Kraljic'!S25,"")</f>
        <v/>
      </c>
      <c r="I35" s="4" t="str">
        <f>IF(AND('3_Matriz_Kraljic'!Q25&lt;&gt;"",'3_Matriz_Kraljic'!Q25&lt;&gt;"Completar calificaciones"),'3_Matriz_Kraljic'!T25,"")</f>
        <v/>
      </c>
      <c r="J35" s="21" t="str">
        <f>IF(AND('3_Matriz_Kraljic'!Q25&lt;&gt;"",'3_Matriz_Kraljic'!Q25&lt;&gt;"Completar calificaciones"),'3_Matriz_Kraljic'!U25,"")</f>
        <v/>
      </c>
      <c r="K35" s="6" t="str">
        <f>IF(F35="","",IF(OR(ABS(D35-'3_Matriz_Kraljic'!$O$6)&lt;0.25,ABS(E35-'3_Matriz_Kraljic'!$O$6)&lt;0.25),"Revisar","Definida"))</f>
        <v/>
      </c>
    </row>
    <row r="36" spans="1:11">
      <c r="A36" s="4" t="str">
        <f>IF(AND('3_Matriz_Kraljic'!Q26&lt;&gt;"",'3_Matriz_Kraljic'!Q26&lt;&gt;"Completar calificaciones"),'3_Matriz_Kraljic'!A26,"")</f>
        <v/>
      </c>
      <c r="B36" s="4" t="str">
        <f>IF(AND('3_Matriz_Kraljic'!Q26&lt;&gt;"",'3_Matriz_Kraljic'!Q26&lt;&gt;"Completar calificaciones"),'3_Matriz_Kraljic'!B26,"")</f>
        <v/>
      </c>
      <c r="C36" s="46" t="str">
        <f>IF(AND('3_Matriz_Kraljic'!Q26&lt;&gt;"",'3_Matriz_Kraljic'!Q26&lt;&gt;"Completar calificaciones"),'3_Matriz_Kraljic'!D26,"")</f>
        <v/>
      </c>
      <c r="D36" s="20" t="str">
        <f>IF(AND('3_Matriz_Kraljic'!Q26&lt;&gt;"",'3_Matriz_Kraljic'!Q26&lt;&gt;"Completar calificaciones"),'3_Matriz_Kraljic'!O26,"")</f>
        <v/>
      </c>
      <c r="E36" s="20" t="str">
        <f>IF(AND('3_Matriz_Kraljic'!Q26&lt;&gt;"",'3_Matriz_Kraljic'!Q26&lt;&gt;"Completar calificaciones"),'3_Matriz_Kraljic'!P26,"")</f>
        <v/>
      </c>
      <c r="F36" s="4" t="str">
        <f>IF(AND('3_Matriz_Kraljic'!Q26&lt;&gt;"",'3_Matriz_Kraljic'!Q26&lt;&gt;"Completar calificaciones"),'3_Matriz_Kraljic'!Q26,"")</f>
        <v/>
      </c>
      <c r="G36" s="4" t="str">
        <f>IF(AND('3_Matriz_Kraljic'!Q26&lt;&gt;"",'3_Matriz_Kraljic'!Q26&lt;&gt;"Completar calificaciones"),'3_Matriz_Kraljic'!R26,"")</f>
        <v/>
      </c>
      <c r="H36" s="4" t="str">
        <f>IF(AND('3_Matriz_Kraljic'!Q26&lt;&gt;"",'3_Matriz_Kraljic'!Q26&lt;&gt;"Completar calificaciones"),'3_Matriz_Kraljic'!S26,"")</f>
        <v/>
      </c>
      <c r="I36" s="4" t="str">
        <f>IF(AND('3_Matriz_Kraljic'!Q26&lt;&gt;"",'3_Matriz_Kraljic'!Q26&lt;&gt;"Completar calificaciones"),'3_Matriz_Kraljic'!T26,"")</f>
        <v/>
      </c>
      <c r="J36" s="21" t="str">
        <f>IF(AND('3_Matriz_Kraljic'!Q26&lt;&gt;"",'3_Matriz_Kraljic'!Q26&lt;&gt;"Completar calificaciones"),'3_Matriz_Kraljic'!U26,"")</f>
        <v/>
      </c>
      <c r="K36" s="6" t="str">
        <f>IF(F36="","",IF(OR(ABS(D36-'3_Matriz_Kraljic'!$O$6)&lt;0.25,ABS(E36-'3_Matriz_Kraljic'!$O$6)&lt;0.25),"Revisar","Definida"))</f>
        <v/>
      </c>
    </row>
    <row r="37" spans="1:11">
      <c r="A37" s="4" t="str">
        <f>IF(AND('3_Matriz_Kraljic'!Q27&lt;&gt;"",'3_Matriz_Kraljic'!Q27&lt;&gt;"Completar calificaciones"),'3_Matriz_Kraljic'!A27,"")</f>
        <v/>
      </c>
      <c r="B37" s="4" t="str">
        <f>IF(AND('3_Matriz_Kraljic'!Q27&lt;&gt;"",'3_Matriz_Kraljic'!Q27&lt;&gt;"Completar calificaciones"),'3_Matriz_Kraljic'!B27,"")</f>
        <v/>
      </c>
      <c r="C37" s="46" t="str">
        <f>IF(AND('3_Matriz_Kraljic'!Q27&lt;&gt;"",'3_Matriz_Kraljic'!Q27&lt;&gt;"Completar calificaciones"),'3_Matriz_Kraljic'!D27,"")</f>
        <v/>
      </c>
      <c r="D37" s="20" t="str">
        <f>IF(AND('3_Matriz_Kraljic'!Q27&lt;&gt;"",'3_Matriz_Kraljic'!Q27&lt;&gt;"Completar calificaciones"),'3_Matriz_Kraljic'!O27,"")</f>
        <v/>
      </c>
      <c r="E37" s="20" t="str">
        <f>IF(AND('3_Matriz_Kraljic'!Q27&lt;&gt;"",'3_Matriz_Kraljic'!Q27&lt;&gt;"Completar calificaciones"),'3_Matriz_Kraljic'!P27,"")</f>
        <v/>
      </c>
      <c r="F37" s="4" t="str">
        <f>IF(AND('3_Matriz_Kraljic'!Q27&lt;&gt;"",'3_Matriz_Kraljic'!Q27&lt;&gt;"Completar calificaciones"),'3_Matriz_Kraljic'!Q27,"")</f>
        <v/>
      </c>
      <c r="G37" s="4" t="str">
        <f>IF(AND('3_Matriz_Kraljic'!Q27&lt;&gt;"",'3_Matriz_Kraljic'!Q27&lt;&gt;"Completar calificaciones"),'3_Matriz_Kraljic'!R27,"")</f>
        <v/>
      </c>
      <c r="H37" s="4" t="str">
        <f>IF(AND('3_Matriz_Kraljic'!Q27&lt;&gt;"",'3_Matriz_Kraljic'!Q27&lt;&gt;"Completar calificaciones"),'3_Matriz_Kraljic'!S27,"")</f>
        <v/>
      </c>
      <c r="I37" s="4" t="str">
        <f>IF(AND('3_Matriz_Kraljic'!Q27&lt;&gt;"",'3_Matriz_Kraljic'!Q27&lt;&gt;"Completar calificaciones"),'3_Matriz_Kraljic'!T27,"")</f>
        <v/>
      </c>
      <c r="J37" s="21" t="str">
        <f>IF(AND('3_Matriz_Kraljic'!Q27&lt;&gt;"",'3_Matriz_Kraljic'!Q27&lt;&gt;"Completar calificaciones"),'3_Matriz_Kraljic'!U27,"")</f>
        <v/>
      </c>
      <c r="K37" s="6" t="str">
        <f>IF(F37="","",IF(OR(ABS(D37-'3_Matriz_Kraljic'!$O$6)&lt;0.25,ABS(E37-'3_Matriz_Kraljic'!$O$6)&lt;0.25),"Revisar","Definida"))</f>
        <v/>
      </c>
    </row>
    <row r="38" spans="1:11">
      <c r="A38" s="4" t="str">
        <f>IF(AND('3_Matriz_Kraljic'!Q28&lt;&gt;"",'3_Matriz_Kraljic'!Q28&lt;&gt;"Completar calificaciones"),'3_Matriz_Kraljic'!A28,"")</f>
        <v/>
      </c>
      <c r="B38" s="4" t="str">
        <f>IF(AND('3_Matriz_Kraljic'!Q28&lt;&gt;"",'3_Matriz_Kraljic'!Q28&lt;&gt;"Completar calificaciones"),'3_Matriz_Kraljic'!B28,"")</f>
        <v/>
      </c>
      <c r="C38" s="46" t="str">
        <f>IF(AND('3_Matriz_Kraljic'!Q28&lt;&gt;"",'3_Matriz_Kraljic'!Q28&lt;&gt;"Completar calificaciones"),'3_Matriz_Kraljic'!D28,"")</f>
        <v/>
      </c>
      <c r="D38" s="20" t="str">
        <f>IF(AND('3_Matriz_Kraljic'!Q28&lt;&gt;"",'3_Matriz_Kraljic'!Q28&lt;&gt;"Completar calificaciones"),'3_Matriz_Kraljic'!O28,"")</f>
        <v/>
      </c>
      <c r="E38" s="20" t="str">
        <f>IF(AND('3_Matriz_Kraljic'!Q28&lt;&gt;"",'3_Matriz_Kraljic'!Q28&lt;&gt;"Completar calificaciones"),'3_Matriz_Kraljic'!P28,"")</f>
        <v/>
      </c>
      <c r="F38" s="4" t="str">
        <f>IF(AND('3_Matriz_Kraljic'!Q28&lt;&gt;"",'3_Matriz_Kraljic'!Q28&lt;&gt;"Completar calificaciones"),'3_Matriz_Kraljic'!Q28,"")</f>
        <v/>
      </c>
      <c r="G38" s="4" t="str">
        <f>IF(AND('3_Matriz_Kraljic'!Q28&lt;&gt;"",'3_Matriz_Kraljic'!Q28&lt;&gt;"Completar calificaciones"),'3_Matriz_Kraljic'!R28,"")</f>
        <v/>
      </c>
      <c r="H38" s="4" t="str">
        <f>IF(AND('3_Matriz_Kraljic'!Q28&lt;&gt;"",'3_Matriz_Kraljic'!Q28&lt;&gt;"Completar calificaciones"),'3_Matriz_Kraljic'!S28,"")</f>
        <v/>
      </c>
      <c r="I38" s="4" t="str">
        <f>IF(AND('3_Matriz_Kraljic'!Q28&lt;&gt;"",'3_Matriz_Kraljic'!Q28&lt;&gt;"Completar calificaciones"),'3_Matriz_Kraljic'!T28,"")</f>
        <v/>
      </c>
      <c r="J38" s="21" t="str">
        <f>IF(AND('3_Matriz_Kraljic'!Q28&lt;&gt;"",'3_Matriz_Kraljic'!Q28&lt;&gt;"Completar calificaciones"),'3_Matriz_Kraljic'!U28,"")</f>
        <v/>
      </c>
      <c r="K38" s="6" t="str">
        <f>IF(F38="","",IF(OR(ABS(D38-'3_Matriz_Kraljic'!$O$6)&lt;0.25,ABS(E38-'3_Matriz_Kraljic'!$O$6)&lt;0.25),"Revisar","Definida"))</f>
        <v/>
      </c>
    </row>
    <row r="39" spans="1:11">
      <c r="A39" s="4" t="str">
        <f>IF(AND('3_Matriz_Kraljic'!Q29&lt;&gt;"",'3_Matriz_Kraljic'!Q29&lt;&gt;"Completar calificaciones"),'3_Matriz_Kraljic'!A29,"")</f>
        <v/>
      </c>
      <c r="B39" s="4" t="str">
        <f>IF(AND('3_Matriz_Kraljic'!Q29&lt;&gt;"",'3_Matriz_Kraljic'!Q29&lt;&gt;"Completar calificaciones"),'3_Matriz_Kraljic'!B29,"")</f>
        <v/>
      </c>
      <c r="C39" s="46" t="str">
        <f>IF(AND('3_Matriz_Kraljic'!Q29&lt;&gt;"",'3_Matriz_Kraljic'!Q29&lt;&gt;"Completar calificaciones"),'3_Matriz_Kraljic'!D29,"")</f>
        <v/>
      </c>
      <c r="D39" s="20" t="str">
        <f>IF(AND('3_Matriz_Kraljic'!Q29&lt;&gt;"",'3_Matriz_Kraljic'!Q29&lt;&gt;"Completar calificaciones"),'3_Matriz_Kraljic'!O29,"")</f>
        <v/>
      </c>
      <c r="E39" s="20" t="str">
        <f>IF(AND('3_Matriz_Kraljic'!Q29&lt;&gt;"",'3_Matriz_Kraljic'!Q29&lt;&gt;"Completar calificaciones"),'3_Matriz_Kraljic'!P29,"")</f>
        <v/>
      </c>
      <c r="F39" s="4" t="str">
        <f>IF(AND('3_Matriz_Kraljic'!Q29&lt;&gt;"",'3_Matriz_Kraljic'!Q29&lt;&gt;"Completar calificaciones"),'3_Matriz_Kraljic'!Q29,"")</f>
        <v/>
      </c>
      <c r="G39" s="4" t="str">
        <f>IF(AND('3_Matriz_Kraljic'!Q29&lt;&gt;"",'3_Matriz_Kraljic'!Q29&lt;&gt;"Completar calificaciones"),'3_Matriz_Kraljic'!R29,"")</f>
        <v/>
      </c>
      <c r="H39" s="4" t="str">
        <f>IF(AND('3_Matriz_Kraljic'!Q29&lt;&gt;"",'3_Matriz_Kraljic'!Q29&lt;&gt;"Completar calificaciones"),'3_Matriz_Kraljic'!S29,"")</f>
        <v/>
      </c>
      <c r="I39" s="4" t="str">
        <f>IF(AND('3_Matriz_Kraljic'!Q29&lt;&gt;"",'3_Matriz_Kraljic'!Q29&lt;&gt;"Completar calificaciones"),'3_Matriz_Kraljic'!T29,"")</f>
        <v/>
      </c>
      <c r="J39" s="21" t="str">
        <f>IF(AND('3_Matriz_Kraljic'!Q29&lt;&gt;"",'3_Matriz_Kraljic'!Q29&lt;&gt;"Completar calificaciones"),'3_Matriz_Kraljic'!U29,"")</f>
        <v/>
      </c>
      <c r="K39" s="6" t="str">
        <f>IF(F39="","",IF(OR(ABS(D39-'3_Matriz_Kraljic'!$O$6)&lt;0.25,ABS(E39-'3_Matriz_Kraljic'!$O$6)&lt;0.25),"Revisar","Definida"))</f>
        <v/>
      </c>
    </row>
    <row r="40" spans="1:11">
      <c r="A40" s="4" t="str">
        <f>IF(AND('3_Matriz_Kraljic'!Q30&lt;&gt;"",'3_Matriz_Kraljic'!Q30&lt;&gt;"Completar calificaciones"),'3_Matriz_Kraljic'!A30,"")</f>
        <v/>
      </c>
      <c r="B40" s="4" t="str">
        <f>IF(AND('3_Matriz_Kraljic'!Q30&lt;&gt;"",'3_Matriz_Kraljic'!Q30&lt;&gt;"Completar calificaciones"),'3_Matriz_Kraljic'!B30,"")</f>
        <v/>
      </c>
      <c r="C40" s="46" t="str">
        <f>IF(AND('3_Matriz_Kraljic'!Q30&lt;&gt;"",'3_Matriz_Kraljic'!Q30&lt;&gt;"Completar calificaciones"),'3_Matriz_Kraljic'!D30,"")</f>
        <v/>
      </c>
      <c r="D40" s="20" t="str">
        <f>IF(AND('3_Matriz_Kraljic'!Q30&lt;&gt;"",'3_Matriz_Kraljic'!Q30&lt;&gt;"Completar calificaciones"),'3_Matriz_Kraljic'!O30,"")</f>
        <v/>
      </c>
      <c r="E40" s="20" t="str">
        <f>IF(AND('3_Matriz_Kraljic'!Q30&lt;&gt;"",'3_Matriz_Kraljic'!Q30&lt;&gt;"Completar calificaciones"),'3_Matriz_Kraljic'!P30,"")</f>
        <v/>
      </c>
      <c r="F40" s="4" t="str">
        <f>IF(AND('3_Matriz_Kraljic'!Q30&lt;&gt;"",'3_Matriz_Kraljic'!Q30&lt;&gt;"Completar calificaciones"),'3_Matriz_Kraljic'!Q30,"")</f>
        <v/>
      </c>
      <c r="G40" s="4" t="str">
        <f>IF(AND('3_Matriz_Kraljic'!Q30&lt;&gt;"",'3_Matriz_Kraljic'!Q30&lt;&gt;"Completar calificaciones"),'3_Matriz_Kraljic'!R30,"")</f>
        <v/>
      </c>
      <c r="H40" s="4" t="str">
        <f>IF(AND('3_Matriz_Kraljic'!Q30&lt;&gt;"",'3_Matriz_Kraljic'!Q30&lt;&gt;"Completar calificaciones"),'3_Matriz_Kraljic'!S30,"")</f>
        <v/>
      </c>
      <c r="I40" s="4" t="str">
        <f>IF(AND('3_Matriz_Kraljic'!Q30&lt;&gt;"",'3_Matriz_Kraljic'!Q30&lt;&gt;"Completar calificaciones"),'3_Matriz_Kraljic'!T30,"")</f>
        <v/>
      </c>
      <c r="J40" s="21" t="str">
        <f>IF(AND('3_Matriz_Kraljic'!Q30&lt;&gt;"",'3_Matriz_Kraljic'!Q30&lt;&gt;"Completar calificaciones"),'3_Matriz_Kraljic'!U30,"")</f>
        <v/>
      </c>
      <c r="K40" s="6" t="str">
        <f>IF(F40="","",IF(OR(ABS(D40-'3_Matriz_Kraljic'!$O$6)&lt;0.25,ABS(E40-'3_Matriz_Kraljic'!$O$6)&lt;0.25),"Revisar","Definida"))</f>
        <v/>
      </c>
    </row>
    <row r="41" spans="1:11">
      <c r="A41" s="4" t="str">
        <f>IF(AND('3_Matriz_Kraljic'!Q31&lt;&gt;"",'3_Matriz_Kraljic'!Q31&lt;&gt;"Completar calificaciones"),'3_Matriz_Kraljic'!A31,"")</f>
        <v/>
      </c>
      <c r="B41" s="4" t="str">
        <f>IF(AND('3_Matriz_Kraljic'!Q31&lt;&gt;"",'3_Matriz_Kraljic'!Q31&lt;&gt;"Completar calificaciones"),'3_Matriz_Kraljic'!B31,"")</f>
        <v/>
      </c>
      <c r="C41" s="46" t="str">
        <f>IF(AND('3_Matriz_Kraljic'!Q31&lt;&gt;"",'3_Matriz_Kraljic'!Q31&lt;&gt;"Completar calificaciones"),'3_Matriz_Kraljic'!D31,"")</f>
        <v/>
      </c>
      <c r="D41" s="20" t="str">
        <f>IF(AND('3_Matriz_Kraljic'!Q31&lt;&gt;"",'3_Matriz_Kraljic'!Q31&lt;&gt;"Completar calificaciones"),'3_Matriz_Kraljic'!O31,"")</f>
        <v/>
      </c>
      <c r="E41" s="20" t="str">
        <f>IF(AND('3_Matriz_Kraljic'!Q31&lt;&gt;"",'3_Matriz_Kraljic'!Q31&lt;&gt;"Completar calificaciones"),'3_Matriz_Kraljic'!P31,"")</f>
        <v/>
      </c>
      <c r="F41" s="4" t="str">
        <f>IF(AND('3_Matriz_Kraljic'!Q31&lt;&gt;"",'3_Matriz_Kraljic'!Q31&lt;&gt;"Completar calificaciones"),'3_Matriz_Kraljic'!Q31,"")</f>
        <v/>
      </c>
      <c r="G41" s="4" t="str">
        <f>IF(AND('3_Matriz_Kraljic'!Q31&lt;&gt;"",'3_Matriz_Kraljic'!Q31&lt;&gt;"Completar calificaciones"),'3_Matriz_Kraljic'!R31,"")</f>
        <v/>
      </c>
      <c r="H41" s="4" t="str">
        <f>IF(AND('3_Matriz_Kraljic'!Q31&lt;&gt;"",'3_Matriz_Kraljic'!Q31&lt;&gt;"Completar calificaciones"),'3_Matriz_Kraljic'!S31,"")</f>
        <v/>
      </c>
      <c r="I41" s="4" t="str">
        <f>IF(AND('3_Matriz_Kraljic'!Q31&lt;&gt;"",'3_Matriz_Kraljic'!Q31&lt;&gt;"Completar calificaciones"),'3_Matriz_Kraljic'!T31,"")</f>
        <v/>
      </c>
      <c r="J41" s="21" t="str">
        <f>IF(AND('3_Matriz_Kraljic'!Q31&lt;&gt;"",'3_Matriz_Kraljic'!Q31&lt;&gt;"Completar calificaciones"),'3_Matriz_Kraljic'!U31,"")</f>
        <v/>
      </c>
      <c r="K41" s="6" t="str">
        <f>IF(F41="","",IF(OR(ABS(D41-'3_Matriz_Kraljic'!$O$6)&lt;0.25,ABS(E41-'3_Matriz_Kraljic'!$O$6)&lt;0.25),"Revisar","Definida"))</f>
        <v/>
      </c>
    </row>
    <row r="42" spans="1:11">
      <c r="A42" s="4" t="str">
        <f>IF(AND('3_Matriz_Kraljic'!Q32&lt;&gt;"",'3_Matriz_Kraljic'!Q32&lt;&gt;"Completar calificaciones"),'3_Matriz_Kraljic'!A32,"")</f>
        <v/>
      </c>
      <c r="B42" s="4" t="str">
        <f>IF(AND('3_Matriz_Kraljic'!Q32&lt;&gt;"",'3_Matriz_Kraljic'!Q32&lt;&gt;"Completar calificaciones"),'3_Matriz_Kraljic'!B32,"")</f>
        <v/>
      </c>
      <c r="C42" s="46" t="str">
        <f>IF(AND('3_Matriz_Kraljic'!Q32&lt;&gt;"",'3_Matriz_Kraljic'!Q32&lt;&gt;"Completar calificaciones"),'3_Matriz_Kraljic'!D32,"")</f>
        <v/>
      </c>
      <c r="D42" s="20" t="str">
        <f>IF(AND('3_Matriz_Kraljic'!Q32&lt;&gt;"",'3_Matriz_Kraljic'!Q32&lt;&gt;"Completar calificaciones"),'3_Matriz_Kraljic'!O32,"")</f>
        <v/>
      </c>
      <c r="E42" s="20" t="str">
        <f>IF(AND('3_Matriz_Kraljic'!Q32&lt;&gt;"",'3_Matriz_Kraljic'!Q32&lt;&gt;"Completar calificaciones"),'3_Matriz_Kraljic'!P32,"")</f>
        <v/>
      </c>
      <c r="F42" s="4" t="str">
        <f>IF(AND('3_Matriz_Kraljic'!Q32&lt;&gt;"",'3_Matriz_Kraljic'!Q32&lt;&gt;"Completar calificaciones"),'3_Matriz_Kraljic'!Q32,"")</f>
        <v/>
      </c>
      <c r="G42" s="4" t="str">
        <f>IF(AND('3_Matriz_Kraljic'!Q32&lt;&gt;"",'3_Matriz_Kraljic'!Q32&lt;&gt;"Completar calificaciones"),'3_Matriz_Kraljic'!R32,"")</f>
        <v/>
      </c>
      <c r="H42" s="4" t="str">
        <f>IF(AND('3_Matriz_Kraljic'!Q32&lt;&gt;"",'3_Matriz_Kraljic'!Q32&lt;&gt;"Completar calificaciones"),'3_Matriz_Kraljic'!S32,"")</f>
        <v/>
      </c>
      <c r="I42" s="4" t="str">
        <f>IF(AND('3_Matriz_Kraljic'!Q32&lt;&gt;"",'3_Matriz_Kraljic'!Q32&lt;&gt;"Completar calificaciones"),'3_Matriz_Kraljic'!T32,"")</f>
        <v/>
      </c>
      <c r="J42" s="21" t="str">
        <f>IF(AND('3_Matriz_Kraljic'!Q32&lt;&gt;"",'3_Matriz_Kraljic'!Q32&lt;&gt;"Completar calificaciones"),'3_Matriz_Kraljic'!U32,"")</f>
        <v/>
      </c>
      <c r="K42" s="6" t="str">
        <f>IF(F42="","",IF(OR(ABS(D42-'3_Matriz_Kraljic'!$O$6)&lt;0.25,ABS(E42-'3_Matriz_Kraljic'!$O$6)&lt;0.25),"Revisar","Definida"))</f>
        <v/>
      </c>
    </row>
    <row r="43" spans="1:11">
      <c r="A43" s="4" t="str">
        <f>IF(AND('3_Matriz_Kraljic'!Q33&lt;&gt;"",'3_Matriz_Kraljic'!Q33&lt;&gt;"Completar calificaciones"),'3_Matriz_Kraljic'!A33,"")</f>
        <v/>
      </c>
      <c r="B43" s="4" t="str">
        <f>IF(AND('3_Matriz_Kraljic'!Q33&lt;&gt;"",'3_Matriz_Kraljic'!Q33&lt;&gt;"Completar calificaciones"),'3_Matriz_Kraljic'!B33,"")</f>
        <v/>
      </c>
      <c r="C43" s="46" t="str">
        <f>IF(AND('3_Matriz_Kraljic'!Q33&lt;&gt;"",'3_Matriz_Kraljic'!Q33&lt;&gt;"Completar calificaciones"),'3_Matriz_Kraljic'!D33,"")</f>
        <v/>
      </c>
      <c r="D43" s="20" t="str">
        <f>IF(AND('3_Matriz_Kraljic'!Q33&lt;&gt;"",'3_Matriz_Kraljic'!Q33&lt;&gt;"Completar calificaciones"),'3_Matriz_Kraljic'!O33,"")</f>
        <v/>
      </c>
      <c r="E43" s="20" t="str">
        <f>IF(AND('3_Matriz_Kraljic'!Q33&lt;&gt;"",'3_Matriz_Kraljic'!Q33&lt;&gt;"Completar calificaciones"),'3_Matriz_Kraljic'!P33,"")</f>
        <v/>
      </c>
      <c r="F43" s="4" t="str">
        <f>IF(AND('3_Matriz_Kraljic'!Q33&lt;&gt;"",'3_Matriz_Kraljic'!Q33&lt;&gt;"Completar calificaciones"),'3_Matriz_Kraljic'!Q33,"")</f>
        <v/>
      </c>
      <c r="G43" s="4" t="str">
        <f>IF(AND('3_Matriz_Kraljic'!Q33&lt;&gt;"",'3_Matriz_Kraljic'!Q33&lt;&gt;"Completar calificaciones"),'3_Matriz_Kraljic'!R33,"")</f>
        <v/>
      </c>
      <c r="H43" s="4" t="str">
        <f>IF(AND('3_Matriz_Kraljic'!Q33&lt;&gt;"",'3_Matriz_Kraljic'!Q33&lt;&gt;"Completar calificaciones"),'3_Matriz_Kraljic'!S33,"")</f>
        <v/>
      </c>
      <c r="I43" s="4" t="str">
        <f>IF(AND('3_Matriz_Kraljic'!Q33&lt;&gt;"",'3_Matriz_Kraljic'!Q33&lt;&gt;"Completar calificaciones"),'3_Matriz_Kraljic'!T33,"")</f>
        <v/>
      </c>
      <c r="J43" s="21" t="str">
        <f>IF(AND('3_Matriz_Kraljic'!Q33&lt;&gt;"",'3_Matriz_Kraljic'!Q33&lt;&gt;"Completar calificaciones"),'3_Matriz_Kraljic'!U33,"")</f>
        <v/>
      </c>
      <c r="K43" s="6" t="str">
        <f>IF(F43="","",IF(OR(ABS(D43-'3_Matriz_Kraljic'!$O$6)&lt;0.25,ABS(E43-'3_Matriz_Kraljic'!$O$6)&lt;0.25),"Revisar","Definida"))</f>
        <v/>
      </c>
    </row>
    <row r="44" spans="1:11">
      <c r="A44" s="4" t="str">
        <f>IF(AND('3_Matriz_Kraljic'!Q34&lt;&gt;"",'3_Matriz_Kraljic'!Q34&lt;&gt;"Completar calificaciones"),'3_Matriz_Kraljic'!A34,"")</f>
        <v/>
      </c>
      <c r="B44" s="4" t="str">
        <f>IF(AND('3_Matriz_Kraljic'!Q34&lt;&gt;"",'3_Matriz_Kraljic'!Q34&lt;&gt;"Completar calificaciones"),'3_Matriz_Kraljic'!B34,"")</f>
        <v/>
      </c>
      <c r="C44" s="46" t="str">
        <f>IF(AND('3_Matriz_Kraljic'!Q34&lt;&gt;"",'3_Matriz_Kraljic'!Q34&lt;&gt;"Completar calificaciones"),'3_Matriz_Kraljic'!D34,"")</f>
        <v/>
      </c>
      <c r="D44" s="20" t="str">
        <f>IF(AND('3_Matriz_Kraljic'!Q34&lt;&gt;"",'3_Matriz_Kraljic'!Q34&lt;&gt;"Completar calificaciones"),'3_Matriz_Kraljic'!O34,"")</f>
        <v/>
      </c>
      <c r="E44" s="20" t="str">
        <f>IF(AND('3_Matriz_Kraljic'!Q34&lt;&gt;"",'3_Matriz_Kraljic'!Q34&lt;&gt;"Completar calificaciones"),'3_Matriz_Kraljic'!P34,"")</f>
        <v/>
      </c>
      <c r="F44" s="4" t="str">
        <f>IF(AND('3_Matriz_Kraljic'!Q34&lt;&gt;"",'3_Matriz_Kraljic'!Q34&lt;&gt;"Completar calificaciones"),'3_Matriz_Kraljic'!Q34,"")</f>
        <v/>
      </c>
      <c r="G44" s="4" t="str">
        <f>IF(AND('3_Matriz_Kraljic'!Q34&lt;&gt;"",'3_Matriz_Kraljic'!Q34&lt;&gt;"Completar calificaciones"),'3_Matriz_Kraljic'!R34,"")</f>
        <v/>
      </c>
      <c r="H44" s="4" t="str">
        <f>IF(AND('3_Matriz_Kraljic'!Q34&lt;&gt;"",'3_Matriz_Kraljic'!Q34&lt;&gt;"Completar calificaciones"),'3_Matriz_Kraljic'!S34,"")</f>
        <v/>
      </c>
      <c r="I44" s="4" t="str">
        <f>IF(AND('3_Matriz_Kraljic'!Q34&lt;&gt;"",'3_Matriz_Kraljic'!Q34&lt;&gt;"Completar calificaciones"),'3_Matriz_Kraljic'!T34,"")</f>
        <v/>
      </c>
      <c r="J44" s="21" t="str">
        <f>IF(AND('3_Matriz_Kraljic'!Q34&lt;&gt;"",'3_Matriz_Kraljic'!Q34&lt;&gt;"Completar calificaciones"),'3_Matriz_Kraljic'!U34,"")</f>
        <v/>
      </c>
      <c r="K44" s="6" t="str">
        <f>IF(F44="","",IF(OR(ABS(D44-'3_Matriz_Kraljic'!$O$6)&lt;0.25,ABS(E44-'3_Matriz_Kraljic'!$O$6)&lt;0.25),"Revisar","Definida"))</f>
        <v/>
      </c>
    </row>
    <row r="45" spans="1:11">
      <c r="A45" s="4" t="str">
        <f>IF(AND('3_Matriz_Kraljic'!Q35&lt;&gt;"",'3_Matriz_Kraljic'!Q35&lt;&gt;"Completar calificaciones"),'3_Matriz_Kraljic'!A35,"")</f>
        <v/>
      </c>
      <c r="B45" s="4" t="str">
        <f>IF(AND('3_Matriz_Kraljic'!Q35&lt;&gt;"",'3_Matriz_Kraljic'!Q35&lt;&gt;"Completar calificaciones"),'3_Matriz_Kraljic'!B35,"")</f>
        <v/>
      </c>
      <c r="C45" s="46" t="str">
        <f>IF(AND('3_Matriz_Kraljic'!Q35&lt;&gt;"",'3_Matriz_Kraljic'!Q35&lt;&gt;"Completar calificaciones"),'3_Matriz_Kraljic'!D35,"")</f>
        <v/>
      </c>
      <c r="D45" s="20" t="str">
        <f>IF(AND('3_Matriz_Kraljic'!Q35&lt;&gt;"",'3_Matriz_Kraljic'!Q35&lt;&gt;"Completar calificaciones"),'3_Matriz_Kraljic'!O35,"")</f>
        <v/>
      </c>
      <c r="E45" s="20" t="str">
        <f>IF(AND('3_Matriz_Kraljic'!Q35&lt;&gt;"",'3_Matriz_Kraljic'!Q35&lt;&gt;"Completar calificaciones"),'3_Matriz_Kraljic'!P35,"")</f>
        <v/>
      </c>
      <c r="F45" s="4" t="str">
        <f>IF(AND('3_Matriz_Kraljic'!Q35&lt;&gt;"",'3_Matriz_Kraljic'!Q35&lt;&gt;"Completar calificaciones"),'3_Matriz_Kraljic'!Q35,"")</f>
        <v/>
      </c>
      <c r="G45" s="4" t="str">
        <f>IF(AND('3_Matriz_Kraljic'!Q35&lt;&gt;"",'3_Matriz_Kraljic'!Q35&lt;&gt;"Completar calificaciones"),'3_Matriz_Kraljic'!R35,"")</f>
        <v/>
      </c>
      <c r="H45" s="4" t="str">
        <f>IF(AND('3_Matriz_Kraljic'!Q35&lt;&gt;"",'3_Matriz_Kraljic'!Q35&lt;&gt;"Completar calificaciones"),'3_Matriz_Kraljic'!S35,"")</f>
        <v/>
      </c>
      <c r="I45" s="4" t="str">
        <f>IF(AND('3_Matriz_Kraljic'!Q35&lt;&gt;"",'3_Matriz_Kraljic'!Q35&lt;&gt;"Completar calificaciones"),'3_Matriz_Kraljic'!T35,"")</f>
        <v/>
      </c>
      <c r="J45" s="21" t="str">
        <f>IF(AND('3_Matriz_Kraljic'!Q35&lt;&gt;"",'3_Matriz_Kraljic'!Q35&lt;&gt;"Completar calificaciones"),'3_Matriz_Kraljic'!U35,"")</f>
        <v/>
      </c>
      <c r="K45" s="6" t="str">
        <f>IF(F45="","",IF(OR(ABS(D45-'3_Matriz_Kraljic'!$O$6)&lt;0.25,ABS(E45-'3_Matriz_Kraljic'!$O$6)&lt;0.25),"Revisar","Definida"))</f>
        <v/>
      </c>
    </row>
    <row r="46" spans="1:11">
      <c r="A46" s="4" t="str">
        <f>IF(AND('3_Matriz_Kraljic'!Q36&lt;&gt;"",'3_Matriz_Kraljic'!Q36&lt;&gt;"Completar calificaciones"),'3_Matriz_Kraljic'!A36,"")</f>
        <v/>
      </c>
      <c r="B46" s="4" t="str">
        <f>IF(AND('3_Matriz_Kraljic'!Q36&lt;&gt;"",'3_Matriz_Kraljic'!Q36&lt;&gt;"Completar calificaciones"),'3_Matriz_Kraljic'!B36,"")</f>
        <v/>
      </c>
      <c r="C46" s="46" t="str">
        <f>IF(AND('3_Matriz_Kraljic'!Q36&lt;&gt;"",'3_Matriz_Kraljic'!Q36&lt;&gt;"Completar calificaciones"),'3_Matriz_Kraljic'!D36,"")</f>
        <v/>
      </c>
      <c r="D46" s="20" t="str">
        <f>IF(AND('3_Matriz_Kraljic'!Q36&lt;&gt;"",'3_Matriz_Kraljic'!Q36&lt;&gt;"Completar calificaciones"),'3_Matriz_Kraljic'!O36,"")</f>
        <v/>
      </c>
      <c r="E46" s="20" t="str">
        <f>IF(AND('3_Matriz_Kraljic'!Q36&lt;&gt;"",'3_Matriz_Kraljic'!Q36&lt;&gt;"Completar calificaciones"),'3_Matriz_Kraljic'!P36,"")</f>
        <v/>
      </c>
      <c r="F46" s="4" t="str">
        <f>IF(AND('3_Matriz_Kraljic'!Q36&lt;&gt;"",'3_Matriz_Kraljic'!Q36&lt;&gt;"Completar calificaciones"),'3_Matriz_Kraljic'!Q36,"")</f>
        <v/>
      </c>
      <c r="G46" s="4" t="str">
        <f>IF(AND('3_Matriz_Kraljic'!Q36&lt;&gt;"",'3_Matriz_Kraljic'!Q36&lt;&gt;"Completar calificaciones"),'3_Matriz_Kraljic'!R36,"")</f>
        <v/>
      </c>
      <c r="H46" s="4" t="str">
        <f>IF(AND('3_Matriz_Kraljic'!Q36&lt;&gt;"",'3_Matriz_Kraljic'!Q36&lt;&gt;"Completar calificaciones"),'3_Matriz_Kraljic'!S36,"")</f>
        <v/>
      </c>
      <c r="I46" s="4" t="str">
        <f>IF(AND('3_Matriz_Kraljic'!Q36&lt;&gt;"",'3_Matriz_Kraljic'!Q36&lt;&gt;"Completar calificaciones"),'3_Matriz_Kraljic'!T36,"")</f>
        <v/>
      </c>
      <c r="J46" s="21" t="str">
        <f>IF(AND('3_Matriz_Kraljic'!Q36&lt;&gt;"",'3_Matriz_Kraljic'!Q36&lt;&gt;"Completar calificaciones"),'3_Matriz_Kraljic'!U36,"")</f>
        <v/>
      </c>
      <c r="K46" s="6" t="str">
        <f>IF(F46="","",IF(OR(ABS(D46-'3_Matriz_Kraljic'!$O$6)&lt;0.25,ABS(E46-'3_Matriz_Kraljic'!$O$6)&lt;0.25),"Revisar","Definida"))</f>
        <v/>
      </c>
    </row>
    <row r="47" spans="1:11">
      <c r="A47" s="4" t="str">
        <f>IF(AND('3_Matriz_Kraljic'!Q37&lt;&gt;"",'3_Matriz_Kraljic'!Q37&lt;&gt;"Completar calificaciones"),'3_Matriz_Kraljic'!A37,"")</f>
        <v/>
      </c>
      <c r="B47" s="4" t="str">
        <f>IF(AND('3_Matriz_Kraljic'!Q37&lt;&gt;"",'3_Matriz_Kraljic'!Q37&lt;&gt;"Completar calificaciones"),'3_Matriz_Kraljic'!B37,"")</f>
        <v/>
      </c>
      <c r="C47" s="46" t="str">
        <f>IF(AND('3_Matriz_Kraljic'!Q37&lt;&gt;"",'3_Matriz_Kraljic'!Q37&lt;&gt;"Completar calificaciones"),'3_Matriz_Kraljic'!D37,"")</f>
        <v/>
      </c>
      <c r="D47" s="20" t="str">
        <f>IF(AND('3_Matriz_Kraljic'!Q37&lt;&gt;"",'3_Matriz_Kraljic'!Q37&lt;&gt;"Completar calificaciones"),'3_Matriz_Kraljic'!O37,"")</f>
        <v/>
      </c>
      <c r="E47" s="20" t="str">
        <f>IF(AND('3_Matriz_Kraljic'!Q37&lt;&gt;"",'3_Matriz_Kraljic'!Q37&lt;&gt;"Completar calificaciones"),'3_Matriz_Kraljic'!P37,"")</f>
        <v/>
      </c>
      <c r="F47" s="4" t="str">
        <f>IF(AND('3_Matriz_Kraljic'!Q37&lt;&gt;"",'3_Matriz_Kraljic'!Q37&lt;&gt;"Completar calificaciones"),'3_Matriz_Kraljic'!Q37,"")</f>
        <v/>
      </c>
      <c r="G47" s="4" t="str">
        <f>IF(AND('3_Matriz_Kraljic'!Q37&lt;&gt;"",'3_Matriz_Kraljic'!Q37&lt;&gt;"Completar calificaciones"),'3_Matriz_Kraljic'!R37,"")</f>
        <v/>
      </c>
      <c r="H47" s="4" t="str">
        <f>IF(AND('3_Matriz_Kraljic'!Q37&lt;&gt;"",'3_Matriz_Kraljic'!Q37&lt;&gt;"Completar calificaciones"),'3_Matriz_Kraljic'!S37,"")</f>
        <v/>
      </c>
      <c r="I47" s="4" t="str">
        <f>IF(AND('3_Matriz_Kraljic'!Q37&lt;&gt;"",'3_Matriz_Kraljic'!Q37&lt;&gt;"Completar calificaciones"),'3_Matriz_Kraljic'!T37,"")</f>
        <v/>
      </c>
      <c r="J47" s="21" t="str">
        <f>IF(AND('3_Matriz_Kraljic'!Q37&lt;&gt;"",'3_Matriz_Kraljic'!Q37&lt;&gt;"Completar calificaciones"),'3_Matriz_Kraljic'!U37,"")</f>
        <v/>
      </c>
      <c r="K47" s="6" t="str">
        <f>IF(F47="","",IF(OR(ABS(D47-'3_Matriz_Kraljic'!$O$6)&lt;0.25,ABS(E47-'3_Matriz_Kraljic'!$O$6)&lt;0.25),"Revisar","Definida"))</f>
        <v/>
      </c>
    </row>
    <row r="48" spans="1:11">
      <c r="A48" s="4" t="str">
        <f>IF(AND('3_Matriz_Kraljic'!Q38&lt;&gt;"",'3_Matriz_Kraljic'!Q38&lt;&gt;"Completar calificaciones"),'3_Matriz_Kraljic'!A38,"")</f>
        <v/>
      </c>
      <c r="B48" s="4" t="str">
        <f>IF(AND('3_Matriz_Kraljic'!Q38&lt;&gt;"",'3_Matriz_Kraljic'!Q38&lt;&gt;"Completar calificaciones"),'3_Matriz_Kraljic'!B38,"")</f>
        <v/>
      </c>
      <c r="C48" s="46" t="str">
        <f>IF(AND('3_Matriz_Kraljic'!Q38&lt;&gt;"",'3_Matriz_Kraljic'!Q38&lt;&gt;"Completar calificaciones"),'3_Matriz_Kraljic'!D38,"")</f>
        <v/>
      </c>
      <c r="D48" s="20" t="str">
        <f>IF(AND('3_Matriz_Kraljic'!Q38&lt;&gt;"",'3_Matriz_Kraljic'!Q38&lt;&gt;"Completar calificaciones"),'3_Matriz_Kraljic'!O38,"")</f>
        <v/>
      </c>
      <c r="E48" s="20" t="str">
        <f>IF(AND('3_Matriz_Kraljic'!Q38&lt;&gt;"",'3_Matriz_Kraljic'!Q38&lt;&gt;"Completar calificaciones"),'3_Matriz_Kraljic'!P38,"")</f>
        <v/>
      </c>
      <c r="F48" s="4" t="str">
        <f>IF(AND('3_Matriz_Kraljic'!Q38&lt;&gt;"",'3_Matriz_Kraljic'!Q38&lt;&gt;"Completar calificaciones"),'3_Matriz_Kraljic'!Q38,"")</f>
        <v/>
      </c>
      <c r="G48" s="4" t="str">
        <f>IF(AND('3_Matriz_Kraljic'!Q38&lt;&gt;"",'3_Matriz_Kraljic'!Q38&lt;&gt;"Completar calificaciones"),'3_Matriz_Kraljic'!R38,"")</f>
        <v/>
      </c>
      <c r="H48" s="4" t="str">
        <f>IF(AND('3_Matriz_Kraljic'!Q38&lt;&gt;"",'3_Matriz_Kraljic'!Q38&lt;&gt;"Completar calificaciones"),'3_Matriz_Kraljic'!S38,"")</f>
        <v/>
      </c>
      <c r="I48" s="4" t="str">
        <f>IF(AND('3_Matriz_Kraljic'!Q38&lt;&gt;"",'3_Matriz_Kraljic'!Q38&lt;&gt;"Completar calificaciones"),'3_Matriz_Kraljic'!T38,"")</f>
        <v/>
      </c>
      <c r="J48" s="21" t="str">
        <f>IF(AND('3_Matriz_Kraljic'!Q38&lt;&gt;"",'3_Matriz_Kraljic'!Q38&lt;&gt;"Completar calificaciones"),'3_Matriz_Kraljic'!U38,"")</f>
        <v/>
      </c>
      <c r="K48" s="6" t="str">
        <f>IF(F48="","",IF(OR(ABS(D48-'3_Matriz_Kraljic'!$O$6)&lt;0.25,ABS(E48-'3_Matriz_Kraljic'!$O$6)&lt;0.25),"Revisar","Definida"))</f>
        <v/>
      </c>
    </row>
    <row r="49" spans="1:11">
      <c r="A49" s="4" t="str">
        <f>IF(AND('3_Matriz_Kraljic'!Q39&lt;&gt;"",'3_Matriz_Kraljic'!Q39&lt;&gt;"Completar calificaciones"),'3_Matriz_Kraljic'!A39,"")</f>
        <v/>
      </c>
      <c r="B49" s="4" t="str">
        <f>IF(AND('3_Matriz_Kraljic'!Q39&lt;&gt;"",'3_Matriz_Kraljic'!Q39&lt;&gt;"Completar calificaciones"),'3_Matriz_Kraljic'!B39,"")</f>
        <v/>
      </c>
      <c r="C49" s="46" t="str">
        <f>IF(AND('3_Matriz_Kraljic'!Q39&lt;&gt;"",'3_Matriz_Kraljic'!Q39&lt;&gt;"Completar calificaciones"),'3_Matriz_Kraljic'!D39,"")</f>
        <v/>
      </c>
      <c r="D49" s="20" t="str">
        <f>IF(AND('3_Matriz_Kraljic'!Q39&lt;&gt;"",'3_Matriz_Kraljic'!Q39&lt;&gt;"Completar calificaciones"),'3_Matriz_Kraljic'!O39,"")</f>
        <v/>
      </c>
      <c r="E49" s="20" t="str">
        <f>IF(AND('3_Matriz_Kraljic'!Q39&lt;&gt;"",'3_Matriz_Kraljic'!Q39&lt;&gt;"Completar calificaciones"),'3_Matriz_Kraljic'!P39,"")</f>
        <v/>
      </c>
      <c r="F49" s="4" t="str">
        <f>IF(AND('3_Matriz_Kraljic'!Q39&lt;&gt;"",'3_Matriz_Kraljic'!Q39&lt;&gt;"Completar calificaciones"),'3_Matriz_Kraljic'!Q39,"")</f>
        <v/>
      </c>
      <c r="G49" s="4" t="str">
        <f>IF(AND('3_Matriz_Kraljic'!Q39&lt;&gt;"",'3_Matriz_Kraljic'!Q39&lt;&gt;"Completar calificaciones"),'3_Matriz_Kraljic'!R39,"")</f>
        <v/>
      </c>
      <c r="H49" s="4" t="str">
        <f>IF(AND('3_Matriz_Kraljic'!Q39&lt;&gt;"",'3_Matriz_Kraljic'!Q39&lt;&gt;"Completar calificaciones"),'3_Matriz_Kraljic'!S39,"")</f>
        <v/>
      </c>
      <c r="I49" s="4" t="str">
        <f>IF(AND('3_Matriz_Kraljic'!Q39&lt;&gt;"",'3_Matriz_Kraljic'!Q39&lt;&gt;"Completar calificaciones"),'3_Matriz_Kraljic'!T39,"")</f>
        <v/>
      </c>
      <c r="J49" s="21" t="str">
        <f>IF(AND('3_Matriz_Kraljic'!Q39&lt;&gt;"",'3_Matriz_Kraljic'!Q39&lt;&gt;"Completar calificaciones"),'3_Matriz_Kraljic'!U39,"")</f>
        <v/>
      </c>
      <c r="K49" s="6" t="str">
        <f>IF(F49="","",IF(OR(ABS(D49-'3_Matriz_Kraljic'!$O$6)&lt;0.25,ABS(E49-'3_Matriz_Kraljic'!$O$6)&lt;0.25),"Revisar","Definida"))</f>
        <v/>
      </c>
    </row>
    <row r="50" spans="1:11">
      <c r="A50" s="4" t="str">
        <f>IF(AND('3_Matriz_Kraljic'!Q40&lt;&gt;"",'3_Matriz_Kraljic'!Q40&lt;&gt;"Completar calificaciones"),'3_Matriz_Kraljic'!A40,"")</f>
        <v/>
      </c>
      <c r="B50" s="4" t="str">
        <f>IF(AND('3_Matriz_Kraljic'!Q40&lt;&gt;"",'3_Matriz_Kraljic'!Q40&lt;&gt;"Completar calificaciones"),'3_Matriz_Kraljic'!B40,"")</f>
        <v/>
      </c>
      <c r="C50" s="46" t="str">
        <f>IF(AND('3_Matriz_Kraljic'!Q40&lt;&gt;"",'3_Matriz_Kraljic'!Q40&lt;&gt;"Completar calificaciones"),'3_Matriz_Kraljic'!D40,"")</f>
        <v/>
      </c>
      <c r="D50" s="20" t="str">
        <f>IF(AND('3_Matriz_Kraljic'!Q40&lt;&gt;"",'3_Matriz_Kraljic'!Q40&lt;&gt;"Completar calificaciones"),'3_Matriz_Kraljic'!O40,"")</f>
        <v/>
      </c>
      <c r="E50" s="20" t="str">
        <f>IF(AND('3_Matriz_Kraljic'!Q40&lt;&gt;"",'3_Matriz_Kraljic'!Q40&lt;&gt;"Completar calificaciones"),'3_Matriz_Kraljic'!P40,"")</f>
        <v/>
      </c>
      <c r="F50" s="4" t="str">
        <f>IF(AND('3_Matriz_Kraljic'!Q40&lt;&gt;"",'3_Matriz_Kraljic'!Q40&lt;&gt;"Completar calificaciones"),'3_Matriz_Kraljic'!Q40,"")</f>
        <v/>
      </c>
      <c r="G50" s="4" t="str">
        <f>IF(AND('3_Matriz_Kraljic'!Q40&lt;&gt;"",'3_Matriz_Kraljic'!Q40&lt;&gt;"Completar calificaciones"),'3_Matriz_Kraljic'!R40,"")</f>
        <v/>
      </c>
      <c r="H50" s="4" t="str">
        <f>IF(AND('3_Matriz_Kraljic'!Q40&lt;&gt;"",'3_Matriz_Kraljic'!Q40&lt;&gt;"Completar calificaciones"),'3_Matriz_Kraljic'!S40,"")</f>
        <v/>
      </c>
      <c r="I50" s="4" t="str">
        <f>IF(AND('3_Matriz_Kraljic'!Q40&lt;&gt;"",'3_Matriz_Kraljic'!Q40&lt;&gt;"Completar calificaciones"),'3_Matriz_Kraljic'!T40,"")</f>
        <v/>
      </c>
      <c r="J50" s="21" t="str">
        <f>IF(AND('3_Matriz_Kraljic'!Q40&lt;&gt;"",'3_Matriz_Kraljic'!Q40&lt;&gt;"Completar calificaciones"),'3_Matriz_Kraljic'!U40,"")</f>
        <v/>
      </c>
      <c r="K50" s="6" t="str">
        <f>IF(F50="","",IF(OR(ABS(D50-'3_Matriz_Kraljic'!$O$6)&lt;0.25,ABS(E50-'3_Matriz_Kraljic'!$O$6)&lt;0.25),"Revisar","Definida"))</f>
        <v/>
      </c>
    </row>
    <row r="51" spans="1:11">
      <c r="A51" s="4" t="str">
        <f>IF(AND('3_Matriz_Kraljic'!Q41&lt;&gt;"",'3_Matriz_Kraljic'!Q41&lt;&gt;"Completar calificaciones"),'3_Matriz_Kraljic'!A41,"")</f>
        <v/>
      </c>
      <c r="B51" s="4" t="str">
        <f>IF(AND('3_Matriz_Kraljic'!Q41&lt;&gt;"",'3_Matriz_Kraljic'!Q41&lt;&gt;"Completar calificaciones"),'3_Matriz_Kraljic'!B41,"")</f>
        <v/>
      </c>
      <c r="C51" s="46" t="str">
        <f>IF(AND('3_Matriz_Kraljic'!Q41&lt;&gt;"",'3_Matriz_Kraljic'!Q41&lt;&gt;"Completar calificaciones"),'3_Matriz_Kraljic'!D41,"")</f>
        <v/>
      </c>
      <c r="D51" s="20" t="str">
        <f>IF(AND('3_Matriz_Kraljic'!Q41&lt;&gt;"",'3_Matriz_Kraljic'!Q41&lt;&gt;"Completar calificaciones"),'3_Matriz_Kraljic'!O41,"")</f>
        <v/>
      </c>
      <c r="E51" s="20" t="str">
        <f>IF(AND('3_Matriz_Kraljic'!Q41&lt;&gt;"",'3_Matriz_Kraljic'!Q41&lt;&gt;"Completar calificaciones"),'3_Matriz_Kraljic'!P41,"")</f>
        <v/>
      </c>
      <c r="F51" s="4" t="str">
        <f>IF(AND('3_Matriz_Kraljic'!Q41&lt;&gt;"",'3_Matriz_Kraljic'!Q41&lt;&gt;"Completar calificaciones"),'3_Matriz_Kraljic'!Q41,"")</f>
        <v/>
      </c>
      <c r="G51" s="4" t="str">
        <f>IF(AND('3_Matriz_Kraljic'!Q41&lt;&gt;"",'3_Matriz_Kraljic'!Q41&lt;&gt;"Completar calificaciones"),'3_Matriz_Kraljic'!R41,"")</f>
        <v/>
      </c>
      <c r="H51" s="4" t="str">
        <f>IF(AND('3_Matriz_Kraljic'!Q41&lt;&gt;"",'3_Matriz_Kraljic'!Q41&lt;&gt;"Completar calificaciones"),'3_Matriz_Kraljic'!S41,"")</f>
        <v/>
      </c>
      <c r="I51" s="4" t="str">
        <f>IF(AND('3_Matriz_Kraljic'!Q41&lt;&gt;"",'3_Matriz_Kraljic'!Q41&lt;&gt;"Completar calificaciones"),'3_Matriz_Kraljic'!T41,"")</f>
        <v/>
      </c>
      <c r="J51" s="21" t="str">
        <f>IF(AND('3_Matriz_Kraljic'!Q41&lt;&gt;"",'3_Matriz_Kraljic'!Q41&lt;&gt;"Completar calificaciones"),'3_Matriz_Kraljic'!U41,"")</f>
        <v/>
      </c>
      <c r="K51" s="6" t="str">
        <f>IF(F51="","",IF(OR(ABS(D51-'3_Matriz_Kraljic'!$O$6)&lt;0.25,ABS(E51-'3_Matriz_Kraljic'!$O$6)&lt;0.25),"Revisar","Definida"))</f>
        <v/>
      </c>
    </row>
    <row r="52" spans="1:11">
      <c r="A52" s="4" t="str">
        <f>IF(AND('3_Matriz_Kraljic'!Q42&lt;&gt;"",'3_Matriz_Kraljic'!Q42&lt;&gt;"Completar calificaciones"),'3_Matriz_Kraljic'!A42,"")</f>
        <v/>
      </c>
      <c r="B52" s="4" t="str">
        <f>IF(AND('3_Matriz_Kraljic'!Q42&lt;&gt;"",'3_Matriz_Kraljic'!Q42&lt;&gt;"Completar calificaciones"),'3_Matriz_Kraljic'!B42,"")</f>
        <v/>
      </c>
      <c r="C52" s="46" t="str">
        <f>IF(AND('3_Matriz_Kraljic'!Q42&lt;&gt;"",'3_Matriz_Kraljic'!Q42&lt;&gt;"Completar calificaciones"),'3_Matriz_Kraljic'!D42,"")</f>
        <v/>
      </c>
      <c r="D52" s="20" t="str">
        <f>IF(AND('3_Matriz_Kraljic'!Q42&lt;&gt;"",'3_Matriz_Kraljic'!Q42&lt;&gt;"Completar calificaciones"),'3_Matriz_Kraljic'!O42,"")</f>
        <v/>
      </c>
      <c r="E52" s="20" t="str">
        <f>IF(AND('3_Matriz_Kraljic'!Q42&lt;&gt;"",'3_Matriz_Kraljic'!Q42&lt;&gt;"Completar calificaciones"),'3_Matriz_Kraljic'!P42,"")</f>
        <v/>
      </c>
      <c r="F52" s="4" t="str">
        <f>IF(AND('3_Matriz_Kraljic'!Q42&lt;&gt;"",'3_Matriz_Kraljic'!Q42&lt;&gt;"Completar calificaciones"),'3_Matriz_Kraljic'!Q42,"")</f>
        <v/>
      </c>
      <c r="G52" s="4" t="str">
        <f>IF(AND('3_Matriz_Kraljic'!Q42&lt;&gt;"",'3_Matriz_Kraljic'!Q42&lt;&gt;"Completar calificaciones"),'3_Matriz_Kraljic'!R42,"")</f>
        <v/>
      </c>
      <c r="H52" s="4" t="str">
        <f>IF(AND('3_Matriz_Kraljic'!Q42&lt;&gt;"",'3_Matriz_Kraljic'!Q42&lt;&gt;"Completar calificaciones"),'3_Matriz_Kraljic'!S42,"")</f>
        <v/>
      </c>
      <c r="I52" s="4" t="str">
        <f>IF(AND('3_Matriz_Kraljic'!Q42&lt;&gt;"",'3_Matriz_Kraljic'!Q42&lt;&gt;"Completar calificaciones"),'3_Matriz_Kraljic'!T42,"")</f>
        <v/>
      </c>
      <c r="J52" s="21" t="str">
        <f>IF(AND('3_Matriz_Kraljic'!Q42&lt;&gt;"",'3_Matriz_Kraljic'!Q42&lt;&gt;"Completar calificaciones"),'3_Matriz_Kraljic'!U42,"")</f>
        <v/>
      </c>
      <c r="K52" s="6" t="str">
        <f>IF(F52="","",IF(OR(ABS(D52-'3_Matriz_Kraljic'!$O$6)&lt;0.25,ABS(E52-'3_Matriz_Kraljic'!$O$6)&lt;0.25),"Revisar","Definida"))</f>
        <v/>
      </c>
    </row>
    <row r="53" spans="1:11">
      <c r="A53" s="4" t="str">
        <f>IF(AND('3_Matriz_Kraljic'!Q43&lt;&gt;"",'3_Matriz_Kraljic'!Q43&lt;&gt;"Completar calificaciones"),'3_Matriz_Kraljic'!A43,"")</f>
        <v/>
      </c>
      <c r="B53" s="4" t="str">
        <f>IF(AND('3_Matriz_Kraljic'!Q43&lt;&gt;"",'3_Matriz_Kraljic'!Q43&lt;&gt;"Completar calificaciones"),'3_Matriz_Kraljic'!B43,"")</f>
        <v/>
      </c>
      <c r="C53" s="46" t="str">
        <f>IF(AND('3_Matriz_Kraljic'!Q43&lt;&gt;"",'3_Matriz_Kraljic'!Q43&lt;&gt;"Completar calificaciones"),'3_Matriz_Kraljic'!D43,"")</f>
        <v/>
      </c>
      <c r="D53" s="20" t="str">
        <f>IF(AND('3_Matriz_Kraljic'!Q43&lt;&gt;"",'3_Matriz_Kraljic'!Q43&lt;&gt;"Completar calificaciones"),'3_Matriz_Kraljic'!O43,"")</f>
        <v/>
      </c>
      <c r="E53" s="20" t="str">
        <f>IF(AND('3_Matriz_Kraljic'!Q43&lt;&gt;"",'3_Matriz_Kraljic'!Q43&lt;&gt;"Completar calificaciones"),'3_Matriz_Kraljic'!P43,"")</f>
        <v/>
      </c>
      <c r="F53" s="4" t="str">
        <f>IF(AND('3_Matriz_Kraljic'!Q43&lt;&gt;"",'3_Matriz_Kraljic'!Q43&lt;&gt;"Completar calificaciones"),'3_Matriz_Kraljic'!Q43,"")</f>
        <v/>
      </c>
      <c r="G53" s="4" t="str">
        <f>IF(AND('3_Matriz_Kraljic'!Q43&lt;&gt;"",'3_Matriz_Kraljic'!Q43&lt;&gt;"Completar calificaciones"),'3_Matriz_Kraljic'!R43,"")</f>
        <v/>
      </c>
      <c r="H53" s="4" t="str">
        <f>IF(AND('3_Matriz_Kraljic'!Q43&lt;&gt;"",'3_Matriz_Kraljic'!Q43&lt;&gt;"Completar calificaciones"),'3_Matriz_Kraljic'!S43,"")</f>
        <v/>
      </c>
      <c r="I53" s="4" t="str">
        <f>IF(AND('3_Matriz_Kraljic'!Q43&lt;&gt;"",'3_Matriz_Kraljic'!Q43&lt;&gt;"Completar calificaciones"),'3_Matriz_Kraljic'!T43,"")</f>
        <v/>
      </c>
      <c r="J53" s="21" t="str">
        <f>IF(AND('3_Matriz_Kraljic'!Q43&lt;&gt;"",'3_Matriz_Kraljic'!Q43&lt;&gt;"Completar calificaciones"),'3_Matriz_Kraljic'!U43,"")</f>
        <v/>
      </c>
      <c r="K53" s="6" t="str">
        <f>IF(F53="","",IF(OR(ABS(D53-'3_Matriz_Kraljic'!$O$6)&lt;0.25,ABS(E53-'3_Matriz_Kraljic'!$O$6)&lt;0.25),"Revisar","Definida"))</f>
        <v/>
      </c>
    </row>
    <row r="54" spans="1:11">
      <c r="A54" s="4" t="str">
        <f>IF(AND('3_Matriz_Kraljic'!Q44&lt;&gt;"",'3_Matriz_Kraljic'!Q44&lt;&gt;"Completar calificaciones"),'3_Matriz_Kraljic'!A44,"")</f>
        <v/>
      </c>
      <c r="B54" s="4" t="str">
        <f>IF(AND('3_Matriz_Kraljic'!Q44&lt;&gt;"",'3_Matriz_Kraljic'!Q44&lt;&gt;"Completar calificaciones"),'3_Matriz_Kraljic'!B44,"")</f>
        <v/>
      </c>
      <c r="C54" s="46" t="str">
        <f>IF(AND('3_Matriz_Kraljic'!Q44&lt;&gt;"",'3_Matriz_Kraljic'!Q44&lt;&gt;"Completar calificaciones"),'3_Matriz_Kraljic'!D44,"")</f>
        <v/>
      </c>
      <c r="D54" s="20" t="str">
        <f>IF(AND('3_Matriz_Kraljic'!Q44&lt;&gt;"",'3_Matriz_Kraljic'!Q44&lt;&gt;"Completar calificaciones"),'3_Matriz_Kraljic'!O44,"")</f>
        <v/>
      </c>
      <c r="E54" s="20" t="str">
        <f>IF(AND('3_Matriz_Kraljic'!Q44&lt;&gt;"",'3_Matriz_Kraljic'!Q44&lt;&gt;"Completar calificaciones"),'3_Matriz_Kraljic'!P44,"")</f>
        <v/>
      </c>
      <c r="F54" s="4" t="str">
        <f>IF(AND('3_Matriz_Kraljic'!Q44&lt;&gt;"",'3_Matriz_Kraljic'!Q44&lt;&gt;"Completar calificaciones"),'3_Matriz_Kraljic'!Q44,"")</f>
        <v/>
      </c>
      <c r="G54" s="4" t="str">
        <f>IF(AND('3_Matriz_Kraljic'!Q44&lt;&gt;"",'3_Matriz_Kraljic'!Q44&lt;&gt;"Completar calificaciones"),'3_Matriz_Kraljic'!R44,"")</f>
        <v/>
      </c>
      <c r="H54" s="4" t="str">
        <f>IF(AND('3_Matriz_Kraljic'!Q44&lt;&gt;"",'3_Matriz_Kraljic'!Q44&lt;&gt;"Completar calificaciones"),'3_Matriz_Kraljic'!S44,"")</f>
        <v/>
      </c>
      <c r="I54" s="4" t="str">
        <f>IF(AND('3_Matriz_Kraljic'!Q44&lt;&gt;"",'3_Matriz_Kraljic'!Q44&lt;&gt;"Completar calificaciones"),'3_Matriz_Kraljic'!T44,"")</f>
        <v/>
      </c>
      <c r="J54" s="21" t="str">
        <f>IF(AND('3_Matriz_Kraljic'!Q44&lt;&gt;"",'3_Matriz_Kraljic'!Q44&lt;&gt;"Completar calificaciones"),'3_Matriz_Kraljic'!U44,"")</f>
        <v/>
      </c>
      <c r="K54" s="6" t="str">
        <f>IF(F54="","",IF(OR(ABS(D54-'3_Matriz_Kraljic'!$O$6)&lt;0.25,ABS(E54-'3_Matriz_Kraljic'!$O$6)&lt;0.25),"Revisar","Definida"))</f>
        <v/>
      </c>
    </row>
    <row r="55" spans="1:11">
      <c r="A55" s="4" t="str">
        <f>IF(AND('3_Matriz_Kraljic'!Q45&lt;&gt;"",'3_Matriz_Kraljic'!Q45&lt;&gt;"Completar calificaciones"),'3_Matriz_Kraljic'!A45,"")</f>
        <v/>
      </c>
      <c r="B55" s="4" t="str">
        <f>IF(AND('3_Matriz_Kraljic'!Q45&lt;&gt;"",'3_Matriz_Kraljic'!Q45&lt;&gt;"Completar calificaciones"),'3_Matriz_Kraljic'!B45,"")</f>
        <v/>
      </c>
      <c r="C55" s="46" t="str">
        <f>IF(AND('3_Matriz_Kraljic'!Q45&lt;&gt;"",'3_Matriz_Kraljic'!Q45&lt;&gt;"Completar calificaciones"),'3_Matriz_Kraljic'!D45,"")</f>
        <v/>
      </c>
      <c r="D55" s="20" t="str">
        <f>IF(AND('3_Matriz_Kraljic'!Q45&lt;&gt;"",'3_Matriz_Kraljic'!Q45&lt;&gt;"Completar calificaciones"),'3_Matriz_Kraljic'!O45,"")</f>
        <v/>
      </c>
      <c r="E55" s="20" t="str">
        <f>IF(AND('3_Matriz_Kraljic'!Q45&lt;&gt;"",'3_Matriz_Kraljic'!Q45&lt;&gt;"Completar calificaciones"),'3_Matriz_Kraljic'!P45,"")</f>
        <v/>
      </c>
      <c r="F55" s="4" t="str">
        <f>IF(AND('3_Matriz_Kraljic'!Q45&lt;&gt;"",'3_Matriz_Kraljic'!Q45&lt;&gt;"Completar calificaciones"),'3_Matriz_Kraljic'!Q45,"")</f>
        <v/>
      </c>
      <c r="G55" s="4" t="str">
        <f>IF(AND('3_Matriz_Kraljic'!Q45&lt;&gt;"",'3_Matriz_Kraljic'!Q45&lt;&gt;"Completar calificaciones"),'3_Matriz_Kraljic'!R45,"")</f>
        <v/>
      </c>
      <c r="H55" s="4" t="str">
        <f>IF(AND('3_Matriz_Kraljic'!Q45&lt;&gt;"",'3_Matriz_Kraljic'!Q45&lt;&gt;"Completar calificaciones"),'3_Matriz_Kraljic'!S45,"")</f>
        <v/>
      </c>
      <c r="I55" s="4" t="str">
        <f>IF(AND('3_Matriz_Kraljic'!Q45&lt;&gt;"",'3_Matriz_Kraljic'!Q45&lt;&gt;"Completar calificaciones"),'3_Matriz_Kraljic'!T45,"")</f>
        <v/>
      </c>
      <c r="J55" s="21" t="str">
        <f>IF(AND('3_Matriz_Kraljic'!Q45&lt;&gt;"",'3_Matriz_Kraljic'!Q45&lt;&gt;"Completar calificaciones"),'3_Matriz_Kraljic'!U45,"")</f>
        <v/>
      </c>
      <c r="K55" s="6" t="str">
        <f>IF(F55="","",IF(OR(ABS(D55-'3_Matriz_Kraljic'!$O$6)&lt;0.25,ABS(E55-'3_Matriz_Kraljic'!$O$6)&lt;0.25),"Revisar","Definida"))</f>
        <v/>
      </c>
    </row>
  </sheetData>
  <mergeCells count="21">
    <mergeCell ref="A9:M9"/>
    <mergeCell ref="A19:K19"/>
    <mergeCell ref="A10:H10"/>
    <mergeCell ref="A11:H11"/>
    <mergeCell ref="A12:H12"/>
    <mergeCell ref="I10:M10"/>
    <mergeCell ref="I11:M11"/>
    <mergeCell ref="I12:M12"/>
    <mergeCell ref="A14:H14"/>
    <mergeCell ref="A15:H15"/>
    <mergeCell ref="A16:H16"/>
    <mergeCell ref="I14:M14"/>
    <mergeCell ref="I15:M15"/>
    <mergeCell ref="I16:M16"/>
    <mergeCell ref="A5:D5"/>
    <mergeCell ref="E5:H5"/>
    <mergeCell ref="I5:L5"/>
    <mergeCell ref="M5:P5"/>
    <mergeCell ref="A1:M1"/>
    <mergeCell ref="A2:M2"/>
    <mergeCell ref="A3:M3"/>
  </mergeCells>
  <conditionalFormatting sqref="F21:F55">
    <cfRule type="expression" dxfId="5" priority="1">
      <formula>F21="No crítico"</formula>
    </cfRule>
    <cfRule type="expression" dxfId="4" priority="2">
      <formula>F21="Apalancamiento"</formula>
    </cfRule>
    <cfRule type="expression" dxfId="3" priority="3">
      <formula>F21="Cuello de botella"</formula>
    </cfRule>
    <cfRule type="expression" dxfId="2" priority="4">
      <formula>F21="Estratégico"</formula>
    </cfRule>
  </conditionalFormatting>
  <conditionalFormatting sqref="K21:K55">
    <cfRule type="expression" dxfId="1" priority="5">
      <formula>K21="Revisar"</formula>
    </cfRule>
    <cfRule type="expression" dxfId="0" priority="6">
      <formula>K21="Definida"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1_Instrucciones</vt:lpstr>
      <vt:lpstr>2_Glosario</vt:lpstr>
      <vt:lpstr>3_Matriz_Kraljic</vt:lpstr>
      <vt:lpstr>4_Resumen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2026-07-31T01:01:21Z</dcterms:modified>
</cp:coreProperties>
</file>