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348FC87-D325-4290-8E19-6D05687752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_Instrucciones" sheetId="1" r:id="rId1"/>
    <sheet name="2_Glosario" sheetId="2" r:id="rId2"/>
    <sheet name="3_Factores" sheetId="3" r:id="rId3"/>
    <sheet name="4_Registro" sheetId="4" r:id="rId4"/>
    <sheet name="5_Resumen" sheetId="5" r:id="rId5"/>
  </sheets>
  <definedNames>
    <definedName name="ListaFactores">'3_Factores'!$A$8:$A$50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5" l="1"/>
  <c r="D37" i="5" s="1"/>
  <c r="B36" i="5"/>
  <c r="D36" i="5" s="1"/>
  <c r="B35" i="5"/>
  <c r="D35" i="5" s="1"/>
  <c r="B34" i="5"/>
  <c r="D34" i="5" s="1"/>
  <c r="B33" i="5"/>
  <c r="B30" i="5"/>
  <c r="D30" i="5" s="1"/>
  <c r="B29" i="5"/>
  <c r="R107" i="4"/>
  <c r="P107" i="4" s="1"/>
  <c r="Q107" i="4" s="1"/>
  <c r="O107" i="4"/>
  <c r="N107" i="4"/>
  <c r="A107" i="4"/>
  <c r="R106" i="4"/>
  <c r="P106" i="4"/>
  <c r="Q106" i="4" s="1"/>
  <c r="O106" i="4"/>
  <c r="N106" i="4"/>
  <c r="A106" i="4"/>
  <c r="R105" i="4"/>
  <c r="P105" i="4" s="1"/>
  <c r="Q105" i="4" s="1"/>
  <c r="O105" i="4"/>
  <c r="N105" i="4"/>
  <c r="A105" i="4"/>
  <c r="R104" i="4"/>
  <c r="P104" i="4"/>
  <c r="Q104" i="4" s="1"/>
  <c r="O104" i="4"/>
  <c r="N104" i="4"/>
  <c r="A104" i="4"/>
  <c r="R103" i="4"/>
  <c r="P103" i="4" s="1"/>
  <c r="Q103" i="4" s="1"/>
  <c r="O103" i="4"/>
  <c r="N103" i="4"/>
  <c r="A103" i="4"/>
  <c r="R102" i="4"/>
  <c r="Q102" i="4"/>
  <c r="P102" i="4"/>
  <c r="O102" i="4"/>
  <c r="N102" i="4"/>
  <c r="A102" i="4"/>
  <c r="R101" i="4"/>
  <c r="P101" i="4" s="1"/>
  <c r="Q101" i="4" s="1"/>
  <c r="O101" i="4"/>
  <c r="N101" i="4"/>
  <c r="A101" i="4"/>
  <c r="R100" i="4"/>
  <c r="Q100" i="4"/>
  <c r="P100" i="4"/>
  <c r="O100" i="4"/>
  <c r="N100" i="4"/>
  <c r="A100" i="4"/>
  <c r="R99" i="4"/>
  <c r="P99" i="4" s="1"/>
  <c r="Q99" i="4" s="1"/>
  <c r="O99" i="4"/>
  <c r="N99" i="4"/>
  <c r="A99" i="4"/>
  <c r="R98" i="4"/>
  <c r="P98" i="4"/>
  <c r="Q98" i="4" s="1"/>
  <c r="O98" i="4"/>
  <c r="N98" i="4"/>
  <c r="A98" i="4"/>
  <c r="R97" i="4"/>
  <c r="P97" i="4" s="1"/>
  <c r="Q97" i="4" s="1"/>
  <c r="O97" i="4"/>
  <c r="N97" i="4"/>
  <c r="A97" i="4"/>
  <c r="R96" i="4"/>
  <c r="P96" i="4"/>
  <c r="Q96" i="4" s="1"/>
  <c r="O96" i="4"/>
  <c r="N96" i="4"/>
  <c r="A96" i="4"/>
  <c r="R95" i="4"/>
  <c r="P95" i="4" s="1"/>
  <c r="Q95" i="4" s="1"/>
  <c r="O95" i="4"/>
  <c r="N95" i="4"/>
  <c r="A95" i="4"/>
  <c r="R94" i="4"/>
  <c r="P94" i="4"/>
  <c r="Q94" i="4" s="1"/>
  <c r="O94" i="4"/>
  <c r="N94" i="4"/>
  <c r="A94" i="4"/>
  <c r="R93" i="4"/>
  <c r="P93" i="4" s="1"/>
  <c r="Q93" i="4" s="1"/>
  <c r="O93" i="4"/>
  <c r="N93" i="4"/>
  <c r="A93" i="4"/>
  <c r="R92" i="4"/>
  <c r="P92" i="4"/>
  <c r="Q92" i="4" s="1"/>
  <c r="O92" i="4"/>
  <c r="N92" i="4"/>
  <c r="A92" i="4"/>
  <c r="R91" i="4"/>
  <c r="P91" i="4" s="1"/>
  <c r="Q91" i="4" s="1"/>
  <c r="O91" i="4"/>
  <c r="N91" i="4"/>
  <c r="A91" i="4"/>
  <c r="R90" i="4"/>
  <c r="Q90" i="4"/>
  <c r="P90" i="4"/>
  <c r="O90" i="4"/>
  <c r="N90" i="4"/>
  <c r="A90" i="4"/>
  <c r="R89" i="4"/>
  <c r="P89" i="4" s="1"/>
  <c r="Q89" i="4" s="1"/>
  <c r="O89" i="4"/>
  <c r="N89" i="4"/>
  <c r="A89" i="4"/>
  <c r="R88" i="4"/>
  <c r="P88" i="4"/>
  <c r="Q88" i="4" s="1"/>
  <c r="O88" i="4"/>
  <c r="N88" i="4"/>
  <c r="A88" i="4"/>
  <c r="R87" i="4"/>
  <c r="P87" i="4" s="1"/>
  <c r="Q87" i="4" s="1"/>
  <c r="O87" i="4"/>
  <c r="N87" i="4"/>
  <c r="A87" i="4"/>
  <c r="R86" i="4"/>
  <c r="P86" i="4"/>
  <c r="Q86" i="4" s="1"/>
  <c r="O86" i="4"/>
  <c r="N86" i="4"/>
  <c r="A86" i="4"/>
  <c r="R85" i="4"/>
  <c r="P85" i="4" s="1"/>
  <c r="Q85" i="4" s="1"/>
  <c r="O85" i="4"/>
  <c r="N85" i="4"/>
  <c r="A85" i="4"/>
  <c r="R84" i="4"/>
  <c r="P84" i="4"/>
  <c r="Q84" i="4" s="1"/>
  <c r="O84" i="4"/>
  <c r="N84" i="4"/>
  <c r="A84" i="4"/>
  <c r="R83" i="4"/>
  <c r="P83" i="4" s="1"/>
  <c r="Q83" i="4" s="1"/>
  <c r="O83" i="4"/>
  <c r="N83" i="4"/>
  <c r="A83" i="4"/>
  <c r="R82" i="4"/>
  <c r="P82" i="4"/>
  <c r="Q82" i="4" s="1"/>
  <c r="O82" i="4"/>
  <c r="N82" i="4"/>
  <c r="A82" i="4"/>
  <c r="R81" i="4"/>
  <c r="P81" i="4" s="1"/>
  <c r="Q81" i="4" s="1"/>
  <c r="O81" i="4"/>
  <c r="N81" i="4"/>
  <c r="A81" i="4"/>
  <c r="R80" i="4"/>
  <c r="P80" i="4"/>
  <c r="Q80" i="4" s="1"/>
  <c r="O80" i="4"/>
  <c r="N80" i="4"/>
  <c r="A80" i="4"/>
  <c r="R79" i="4"/>
  <c r="P79" i="4" s="1"/>
  <c r="Q79" i="4" s="1"/>
  <c r="O79" i="4"/>
  <c r="N79" i="4"/>
  <c r="A79" i="4"/>
  <c r="R78" i="4"/>
  <c r="Q78" i="4"/>
  <c r="P78" i="4"/>
  <c r="O78" i="4"/>
  <c r="N78" i="4"/>
  <c r="A78" i="4"/>
  <c r="R77" i="4"/>
  <c r="P77" i="4" s="1"/>
  <c r="Q77" i="4" s="1"/>
  <c r="O77" i="4"/>
  <c r="N77" i="4"/>
  <c r="A77" i="4"/>
  <c r="R76" i="4"/>
  <c r="P76" i="4"/>
  <c r="Q76" i="4" s="1"/>
  <c r="O76" i="4"/>
  <c r="N76" i="4"/>
  <c r="A76" i="4"/>
  <c r="R75" i="4"/>
  <c r="P75" i="4" s="1"/>
  <c r="Q75" i="4" s="1"/>
  <c r="O75" i="4"/>
  <c r="N75" i="4"/>
  <c r="A75" i="4"/>
  <c r="R74" i="4"/>
  <c r="P74" i="4"/>
  <c r="Q74" i="4" s="1"/>
  <c r="O74" i="4"/>
  <c r="N74" i="4"/>
  <c r="A74" i="4"/>
  <c r="R73" i="4"/>
  <c r="P73" i="4" s="1"/>
  <c r="Q73" i="4" s="1"/>
  <c r="O73" i="4"/>
  <c r="N73" i="4"/>
  <c r="A73" i="4"/>
  <c r="R72" i="4"/>
  <c r="P72" i="4"/>
  <c r="Q72" i="4" s="1"/>
  <c r="O72" i="4"/>
  <c r="N72" i="4"/>
  <c r="A72" i="4"/>
  <c r="R71" i="4"/>
  <c r="P71" i="4" s="1"/>
  <c r="Q71" i="4" s="1"/>
  <c r="O71" i="4"/>
  <c r="N71" i="4"/>
  <c r="A71" i="4"/>
  <c r="R70" i="4"/>
  <c r="P70" i="4"/>
  <c r="Q70" i="4" s="1"/>
  <c r="O70" i="4"/>
  <c r="N70" i="4"/>
  <c r="A70" i="4"/>
  <c r="R69" i="4"/>
  <c r="P69" i="4" s="1"/>
  <c r="Q69" i="4" s="1"/>
  <c r="O69" i="4"/>
  <c r="N69" i="4"/>
  <c r="A69" i="4"/>
  <c r="R68" i="4"/>
  <c r="P68" i="4"/>
  <c r="Q68" i="4" s="1"/>
  <c r="O68" i="4"/>
  <c r="N68" i="4"/>
  <c r="A68" i="4"/>
  <c r="R67" i="4"/>
  <c r="P67" i="4" s="1"/>
  <c r="Q67" i="4" s="1"/>
  <c r="O67" i="4"/>
  <c r="N67" i="4"/>
  <c r="A67" i="4"/>
  <c r="R66" i="4"/>
  <c r="Q66" i="4"/>
  <c r="P66" i="4"/>
  <c r="O66" i="4"/>
  <c r="N66" i="4"/>
  <c r="A66" i="4"/>
  <c r="R65" i="4"/>
  <c r="P65" i="4" s="1"/>
  <c r="Q65" i="4" s="1"/>
  <c r="O65" i="4"/>
  <c r="N65" i="4"/>
  <c r="A65" i="4"/>
  <c r="R64" i="4"/>
  <c r="P64" i="4"/>
  <c r="Q64" i="4" s="1"/>
  <c r="O64" i="4"/>
  <c r="N64" i="4"/>
  <c r="A64" i="4"/>
  <c r="R63" i="4"/>
  <c r="P63" i="4" s="1"/>
  <c r="Q63" i="4" s="1"/>
  <c r="O63" i="4"/>
  <c r="N63" i="4"/>
  <c r="A63" i="4"/>
  <c r="R62" i="4"/>
  <c r="P62" i="4"/>
  <c r="Q62" i="4" s="1"/>
  <c r="O62" i="4"/>
  <c r="N62" i="4"/>
  <c r="A62" i="4"/>
  <c r="R61" i="4"/>
  <c r="P61" i="4" s="1"/>
  <c r="Q61" i="4" s="1"/>
  <c r="O61" i="4"/>
  <c r="N61" i="4"/>
  <c r="A61" i="4"/>
  <c r="R60" i="4"/>
  <c r="P60" i="4"/>
  <c r="Q60" i="4" s="1"/>
  <c r="O60" i="4"/>
  <c r="N60" i="4"/>
  <c r="A60" i="4"/>
  <c r="R59" i="4"/>
  <c r="P59" i="4" s="1"/>
  <c r="Q59" i="4" s="1"/>
  <c r="O59" i="4"/>
  <c r="N59" i="4"/>
  <c r="A59" i="4"/>
  <c r="R58" i="4"/>
  <c r="P58" i="4"/>
  <c r="Q58" i="4" s="1"/>
  <c r="O58" i="4"/>
  <c r="N58" i="4"/>
  <c r="A58" i="4"/>
  <c r="R57" i="4"/>
  <c r="P57" i="4" s="1"/>
  <c r="Q57" i="4" s="1"/>
  <c r="O57" i="4"/>
  <c r="N57" i="4"/>
  <c r="A57" i="4"/>
  <c r="R56" i="4"/>
  <c r="P56" i="4"/>
  <c r="Q56" i="4" s="1"/>
  <c r="O56" i="4"/>
  <c r="N56" i="4"/>
  <c r="A56" i="4"/>
  <c r="R55" i="4"/>
  <c r="P55" i="4" s="1"/>
  <c r="Q55" i="4" s="1"/>
  <c r="O55" i="4"/>
  <c r="N55" i="4"/>
  <c r="A55" i="4"/>
  <c r="R54" i="4"/>
  <c r="Q54" i="4"/>
  <c r="P54" i="4"/>
  <c r="O54" i="4"/>
  <c r="N54" i="4"/>
  <c r="A54" i="4"/>
  <c r="R53" i="4"/>
  <c r="P53" i="4" s="1"/>
  <c r="Q53" i="4" s="1"/>
  <c r="O53" i="4"/>
  <c r="N53" i="4"/>
  <c r="A53" i="4"/>
  <c r="R52" i="4"/>
  <c r="P52" i="4"/>
  <c r="Q52" i="4" s="1"/>
  <c r="O52" i="4"/>
  <c r="N52" i="4"/>
  <c r="A52" i="4"/>
  <c r="R51" i="4"/>
  <c r="P51" i="4" s="1"/>
  <c r="Q51" i="4" s="1"/>
  <c r="O51" i="4"/>
  <c r="N51" i="4"/>
  <c r="A51" i="4"/>
  <c r="R50" i="4"/>
  <c r="P50" i="4"/>
  <c r="Q50" i="4" s="1"/>
  <c r="O50" i="4"/>
  <c r="N50" i="4"/>
  <c r="A50" i="4"/>
  <c r="R49" i="4"/>
  <c r="P49" i="4" s="1"/>
  <c r="Q49" i="4" s="1"/>
  <c r="O49" i="4"/>
  <c r="N49" i="4"/>
  <c r="A49" i="4"/>
  <c r="R48" i="4"/>
  <c r="Q48" i="4"/>
  <c r="P48" i="4"/>
  <c r="O48" i="4"/>
  <c r="N48" i="4"/>
  <c r="A48" i="4"/>
  <c r="R47" i="4"/>
  <c r="P47" i="4" s="1"/>
  <c r="Q47" i="4" s="1"/>
  <c r="O47" i="4"/>
  <c r="N47" i="4"/>
  <c r="A47" i="4"/>
  <c r="R46" i="4"/>
  <c r="P46" i="4"/>
  <c r="Q46" i="4" s="1"/>
  <c r="O46" i="4"/>
  <c r="N46" i="4"/>
  <c r="A46" i="4"/>
  <c r="R45" i="4"/>
  <c r="P45" i="4" s="1"/>
  <c r="Q45" i="4" s="1"/>
  <c r="O45" i="4"/>
  <c r="N45" i="4"/>
  <c r="A45" i="4"/>
  <c r="R44" i="4"/>
  <c r="Q44" i="4"/>
  <c r="P44" i="4"/>
  <c r="O44" i="4"/>
  <c r="N44" i="4"/>
  <c r="A44" i="4"/>
  <c r="R43" i="4"/>
  <c r="P43" i="4"/>
  <c r="Q43" i="4" s="1"/>
  <c r="O43" i="4"/>
  <c r="N43" i="4"/>
  <c r="A43" i="4"/>
  <c r="R42" i="4"/>
  <c r="P42" i="4"/>
  <c r="Q42" i="4" s="1"/>
  <c r="O42" i="4"/>
  <c r="N42" i="4"/>
  <c r="A42" i="4"/>
  <c r="R41" i="4"/>
  <c r="P41" i="4" s="1"/>
  <c r="Q41" i="4" s="1"/>
  <c r="O41" i="4"/>
  <c r="N41" i="4"/>
  <c r="A41" i="4"/>
  <c r="R40" i="4"/>
  <c r="P40" i="4"/>
  <c r="Q40" i="4" s="1"/>
  <c r="O40" i="4"/>
  <c r="N40" i="4"/>
  <c r="A40" i="4"/>
  <c r="R39" i="4"/>
  <c r="P39" i="4"/>
  <c r="Q39" i="4" s="1"/>
  <c r="O39" i="4"/>
  <c r="N39" i="4"/>
  <c r="A39" i="4"/>
  <c r="R38" i="4"/>
  <c r="Q38" i="4"/>
  <c r="P38" i="4"/>
  <c r="O38" i="4"/>
  <c r="N38" i="4"/>
  <c r="A38" i="4"/>
  <c r="R37" i="4"/>
  <c r="P37" i="4"/>
  <c r="Q37" i="4" s="1"/>
  <c r="O37" i="4"/>
  <c r="N37" i="4"/>
  <c r="A37" i="4"/>
  <c r="R36" i="4"/>
  <c r="P36" i="4"/>
  <c r="Q36" i="4" s="1"/>
  <c r="O36" i="4"/>
  <c r="N36" i="4"/>
  <c r="A36" i="4"/>
  <c r="R35" i="4"/>
  <c r="P35" i="4"/>
  <c r="Q35" i="4" s="1"/>
  <c r="O35" i="4"/>
  <c r="N35" i="4"/>
  <c r="A35" i="4"/>
  <c r="R34" i="4"/>
  <c r="P34" i="4"/>
  <c r="Q34" i="4" s="1"/>
  <c r="O34" i="4"/>
  <c r="N34" i="4"/>
  <c r="A34" i="4"/>
  <c r="R33" i="4"/>
  <c r="P33" i="4" s="1"/>
  <c r="Q33" i="4" s="1"/>
  <c r="O33" i="4"/>
  <c r="N33" i="4"/>
  <c r="A33" i="4"/>
  <c r="R32" i="4"/>
  <c r="Q32" i="4"/>
  <c r="P32" i="4"/>
  <c r="O32" i="4"/>
  <c r="N32" i="4"/>
  <c r="A32" i="4"/>
  <c r="R31" i="4"/>
  <c r="P31" i="4"/>
  <c r="Q31" i="4" s="1"/>
  <c r="O31" i="4"/>
  <c r="N31" i="4"/>
  <c r="A31" i="4"/>
  <c r="R30" i="4"/>
  <c r="P30" i="4"/>
  <c r="Q30" i="4" s="1"/>
  <c r="O30" i="4"/>
  <c r="N30" i="4"/>
  <c r="A30" i="4"/>
  <c r="R29" i="4"/>
  <c r="P29" i="4"/>
  <c r="Q29" i="4" s="1"/>
  <c r="O29" i="4"/>
  <c r="N29" i="4"/>
  <c r="A29" i="4"/>
  <c r="R28" i="4"/>
  <c r="Q28" i="4"/>
  <c r="P28" i="4"/>
  <c r="O28" i="4"/>
  <c r="N28" i="4"/>
  <c r="A28" i="4"/>
  <c r="R27" i="4"/>
  <c r="P27" i="4" s="1"/>
  <c r="Q27" i="4" s="1"/>
  <c r="O27" i="4"/>
  <c r="N27" i="4"/>
  <c r="A27" i="4"/>
  <c r="R26" i="4"/>
  <c r="P26" i="4"/>
  <c r="Q26" i="4" s="1"/>
  <c r="O26" i="4"/>
  <c r="N26" i="4"/>
  <c r="A26" i="4"/>
  <c r="R25" i="4"/>
  <c r="P25" i="4"/>
  <c r="Q25" i="4" s="1"/>
  <c r="O25" i="4"/>
  <c r="N25" i="4"/>
  <c r="A25" i="4"/>
  <c r="R24" i="4"/>
  <c r="P24" i="4"/>
  <c r="Q24" i="4" s="1"/>
  <c r="O24" i="4"/>
  <c r="N24" i="4"/>
  <c r="A24" i="4"/>
  <c r="R23" i="4"/>
  <c r="P23" i="4"/>
  <c r="Q23" i="4" s="1"/>
  <c r="O23" i="4"/>
  <c r="N23" i="4"/>
  <c r="A23" i="4"/>
  <c r="R22" i="4"/>
  <c r="P22" i="4"/>
  <c r="Q22" i="4" s="1"/>
  <c r="O22" i="4"/>
  <c r="N22" i="4"/>
  <c r="A22" i="4"/>
  <c r="R21" i="4"/>
  <c r="P21" i="4" s="1"/>
  <c r="Q21" i="4" s="1"/>
  <c r="O21" i="4"/>
  <c r="N21" i="4"/>
  <c r="A21" i="4"/>
  <c r="R20" i="4"/>
  <c r="Q20" i="4"/>
  <c r="P20" i="4"/>
  <c r="O20" i="4"/>
  <c r="N20" i="4"/>
  <c r="A20" i="4"/>
  <c r="R19" i="4"/>
  <c r="P19" i="4"/>
  <c r="Q19" i="4" s="1"/>
  <c r="O19" i="4"/>
  <c r="N19" i="4"/>
  <c r="A19" i="4"/>
  <c r="R18" i="4"/>
  <c r="P18" i="4"/>
  <c r="Q18" i="4" s="1"/>
  <c r="O18" i="4"/>
  <c r="N18" i="4"/>
  <c r="A18" i="4"/>
  <c r="R17" i="4"/>
  <c r="P17" i="4" s="1"/>
  <c r="Q17" i="4" s="1"/>
  <c r="O17" i="4"/>
  <c r="N17" i="4"/>
  <c r="A17" i="4"/>
  <c r="R16" i="4"/>
  <c r="P16" i="4"/>
  <c r="Q16" i="4" s="1"/>
  <c r="O16" i="4"/>
  <c r="N16" i="4"/>
  <c r="A16" i="4"/>
  <c r="R15" i="4"/>
  <c r="P15" i="4"/>
  <c r="Q15" i="4" s="1"/>
  <c r="O15" i="4"/>
  <c r="N15" i="4"/>
  <c r="A15" i="4"/>
  <c r="R14" i="4"/>
  <c r="Q14" i="4"/>
  <c r="P14" i="4"/>
  <c r="O14" i="4"/>
  <c r="N14" i="4"/>
  <c r="A14" i="4"/>
  <c r="R13" i="4"/>
  <c r="P13" i="4"/>
  <c r="Q13" i="4" s="1"/>
  <c r="O13" i="4"/>
  <c r="N13" i="4"/>
  <c r="A13" i="4"/>
  <c r="R12" i="4"/>
  <c r="P12" i="4"/>
  <c r="Q12" i="4" s="1"/>
  <c r="O12" i="4"/>
  <c r="N12" i="4"/>
  <c r="A12" i="4"/>
  <c r="R11" i="4"/>
  <c r="P11" i="4"/>
  <c r="Q11" i="4" s="1"/>
  <c r="O11" i="4"/>
  <c r="N11" i="4"/>
  <c r="A11" i="4"/>
  <c r="O10" i="4"/>
  <c r="N10" i="4"/>
  <c r="R10" i="4" s="1"/>
  <c r="A10" i="4"/>
  <c r="R9" i="4"/>
  <c r="O9" i="4"/>
  <c r="N9" i="4"/>
  <c r="A9" i="4"/>
  <c r="R8" i="4"/>
  <c r="G10" i="5" s="1"/>
  <c r="O8" i="4"/>
  <c r="N8" i="4"/>
  <c r="A8" i="4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B31" i="5" l="1"/>
  <c r="A10" i="5"/>
  <c r="D10" i="5" s="1"/>
  <c r="D6" i="5"/>
  <c r="B21" i="5" s="1"/>
  <c r="C21" i="5" s="1"/>
  <c r="D29" i="5"/>
  <c r="G6" i="5"/>
  <c r="B22" i="5" s="1"/>
  <c r="C22" i="5" s="1"/>
  <c r="B32" i="5"/>
  <c r="D33" i="5"/>
  <c r="P9" i="4"/>
  <c r="Q9" i="4" s="1"/>
  <c r="P10" i="4"/>
  <c r="Q10" i="4" s="1"/>
  <c r="J6" i="5" s="1"/>
  <c r="B23" i="5" s="1"/>
  <c r="C23" i="5" s="1"/>
  <c r="P8" i="4"/>
  <c r="Q8" i="4" s="1"/>
  <c r="A6" i="5" s="1"/>
  <c r="C30" i="5"/>
  <c r="C34" i="5"/>
  <c r="B16" i="5" l="1"/>
  <c r="C33" i="5"/>
  <c r="C32" i="5"/>
  <c r="D32" i="5" s="1"/>
  <c r="C37" i="5"/>
  <c r="C29" i="5"/>
  <c r="C36" i="5"/>
  <c r="C35" i="5"/>
  <c r="B28" i="5"/>
  <c r="C31" i="5"/>
  <c r="D31" i="5" s="1"/>
  <c r="C28" i="5" l="1"/>
  <c r="D28" i="5" s="1"/>
  <c r="J10" i="5"/>
</calcChain>
</file>

<file path=xl/sharedStrings.xml><?xml version="1.0" encoding="utf-8"?>
<sst xmlns="http://schemas.openxmlformats.org/spreadsheetml/2006/main" count="444" uniqueCount="328">
  <si>
    <t>Plantilla de huella de carbono empresarial</t>
  </si>
  <si>
    <t>Guía práctica para registrar, validar y analizar una primera línea base de emisiones</t>
  </si>
  <si>
    <t>1. Objetivo de la plantilla</t>
  </si>
  <si>
    <t>Esta plantilla está diseñada para empresas y PYMES que necesitan organizar una primera medición de emisiones. Permite registrar fuentes de los alcances 1, 2 y 3, aplicar factores de emisión, detectar errores de captura y visualizar resultados básicos. No sustituye una verificación profesional ni un requisito regulatorio.</t>
  </si>
  <si>
    <t>2. Capacidad y alcance de esta versión</t>
  </si>
  <si>
    <t>Elemento</t>
  </si>
  <si>
    <t>Capacidad</t>
  </si>
  <si>
    <t>Factores de emisión</t>
  </si>
  <si>
    <t>Hasta 43 factores, desde la fila 8 hasta la 50 de 3_Factores.</t>
  </si>
  <si>
    <t>Registros de actividad</t>
  </si>
  <si>
    <t>Hasta 100 registros, desde la fila 8 hasta la 107 de 4_Registro.</t>
  </si>
  <si>
    <t>Nivel de la plantilla</t>
  </si>
  <si>
    <t>Básico-intermedio: cálculo, validaciones, resumen por alcance y categoría e intensidad operativa.</t>
  </si>
  <si>
    <t>Importante</t>
  </si>
  <si>
    <t>No escribas fuera de las tablas. Los datos ubicados después de los límites indicados no se incluirán en el resumen.</t>
  </si>
  <si>
    <t>3. Antes de comenzar</t>
  </si>
  <si>
    <t>Paso</t>
  </si>
  <si>
    <t>Qué debes preparar</t>
  </si>
  <si>
    <t>1</t>
  </si>
  <si>
    <t>Define el periodo de medición, por ejemplo: 1 de enero a 31 de diciembre de 2025.</t>
  </si>
  <si>
    <t>2</t>
  </si>
  <si>
    <t>Define qué sedes, vehículos, equipos y operaciones formarán parte del inventario.</t>
  </si>
  <si>
    <t>3</t>
  </si>
  <si>
    <t>Reúne facturas, registros de combustible, reportes de proveedores y otros soportes.</t>
  </si>
  <si>
    <t>4</t>
  </si>
  <si>
    <t>Consulta factores de emisión aplicables a tu país, año, combustible y metodología.</t>
  </si>
  <si>
    <t>5</t>
  </si>
  <si>
    <t>Decide qué fuentes se incluirán y cuáles quedarán pendientes; documenta las exclusiones.</t>
  </si>
  <si>
    <t>4. Cómo usar cada hoja</t>
  </si>
  <si>
    <t>Hoja</t>
  </si>
  <si>
    <t>Uso</t>
  </si>
  <si>
    <t>1_Instrucciones</t>
  </si>
  <si>
    <t>Lee esta hoja antes de editar la plantilla.</t>
  </si>
  <si>
    <t>2_Glosario</t>
  </si>
  <si>
    <t>Consulta las definiciones de todos los términos utilizados.</t>
  </si>
  <si>
    <t>3_Factores</t>
  </si>
  <si>
    <t>Reemplaza o agrega factores. El ID debe ser único y el factor debe tener fuente, año y unidad.</t>
  </si>
  <si>
    <t>4_Registro</t>
  </si>
  <si>
    <t>Captura cada actividad. Las columnas automáticas validan el registro y calculan las emisiones.</t>
  </si>
  <si>
    <t>5_Resumen</t>
  </si>
  <si>
    <t>Revisa totales, distribución, calidad, registros con errores, factores ilustrativos, intensidad y nivel de contribución.</t>
  </si>
  <si>
    <t>5. Código visual</t>
  </si>
  <si>
    <t>Color</t>
  </si>
  <si>
    <t>Significado</t>
  </si>
  <si>
    <t>Azul claro</t>
  </si>
  <si>
    <t>Celda editable por el usuario.</t>
  </si>
  <si>
    <t>Gris</t>
  </si>
  <si>
    <t>Celda con fórmula automática. No la sobrescribas.</t>
  </si>
  <si>
    <t>Amarillo</t>
  </si>
  <si>
    <t>Dato de ejemplo o advertencia que debe revisarse.</t>
  </si>
  <si>
    <t>Verde</t>
  </si>
  <si>
    <t>Registro correcto y listo para incluirse en los resultados.</t>
  </si>
  <si>
    <t>Rojo</t>
  </si>
  <si>
    <t>Error que impide calcular o incluir el registro.</t>
  </si>
  <si>
    <t>6. Cómo reemplazar el ejemplo</t>
  </si>
  <si>
    <t>La plantilla incluye un ejemplo de una tienda online con bodega, camioneta propia y mensajería contratada.</t>
  </si>
  <si>
    <t>En 3_Factores, sustituye los tres factores marcados como Ilustrativo por factores válidos para tu país y periodo.</t>
  </si>
  <si>
    <t>En 4_Registro, borra únicamente las celdas amarillas de las filas 8 a 10 y escribe tus datos.</t>
  </si>
  <si>
    <t>No borres las columnas grises ni la columna Estado del registro; contienen fórmulas automáticas.</t>
  </si>
  <si>
    <t>Mantén un ID único para cada factor. La hoja mostrará ID DUPLICADO si repites un código.</t>
  </si>
  <si>
    <t>6</t>
  </si>
  <si>
    <t>No necesitas crear nuevas hojas. Continúa capturando información dentro de las filas disponibles.</t>
  </si>
  <si>
    <t>7. Flujo de trabajo recomendado</t>
  </si>
  <si>
    <t>Acción</t>
  </si>
  <si>
    <t>Actualiza la hoja 3_Factores y corrige cualquier ID duplicado.</t>
  </si>
  <si>
    <t>Registra fuentes y datos en 4_Registro.</t>
  </si>
  <si>
    <t>Revisa la columna Estado del registro y corrige unidades, alcance o campos faltantes.</t>
  </si>
  <si>
    <t>Confirma que 5_Resumen muestre Control de totales: OK.</t>
  </si>
  <si>
    <t>Define la unidad operativa y la cantidad del periodo para calcular la intensidad.</t>
  </si>
  <si>
    <t>Documenta exclusiones y estimaciones.</t>
  </si>
  <si>
    <t>7</t>
  </si>
  <si>
    <t>Guarda una copia por periodo para mantener la trazabilidad.</t>
  </si>
  <si>
    <t>8. Estados que puede mostrar el registro</t>
  </si>
  <si>
    <t>Estado</t>
  </si>
  <si>
    <t>Qué significa</t>
  </si>
  <si>
    <t>Correcto</t>
  </si>
  <si>
    <t>El registro tiene los campos mínimos, la unidad y el alcance coinciden con el factor.</t>
  </si>
  <si>
    <t>Factor ilustrativo</t>
  </si>
  <si>
    <t>El registro es válido para probar la plantilla, pero el factor debe reemplazarse antes de un uso real.</t>
  </si>
  <si>
    <t>Falta...</t>
  </si>
  <si>
    <t>Existe un campo obligatorio sin completar.</t>
  </si>
  <si>
    <t>Unidad no coincide</t>
  </si>
  <si>
    <t>La unidad del dato es diferente de la unidad del factor.</t>
  </si>
  <si>
    <t>Alcance no coincide</t>
  </si>
  <si>
    <t>El alcance seleccionado no coincide con el alcance sugerido del factor.</t>
  </si>
  <si>
    <t>ID de factor duplicado</t>
  </si>
  <si>
    <t>El mismo ID aparece más de una vez en 3_Factores.</t>
  </si>
  <si>
    <t>Factor no encontrado</t>
  </si>
  <si>
    <t>El ID seleccionado no existe en la tabla de factores.</t>
  </si>
  <si>
    <t>9. Errores que debes evitar</t>
  </si>
  <si>
    <t>• Usar un factor cuya unidad no coincide con el dato de actividad.</t>
  </si>
  <si>
    <t>• Mezclar kg CO2e y tCO2e sin convertirlos.</t>
  </si>
  <si>
    <t>• Presentar una estimación como dato directo.</t>
  </si>
  <si>
    <t>• Omitir fuentes relevantes sin documentarlas.</t>
  </si>
  <si>
    <t>• Comparar periodos con sedes o límites diferentes.</t>
  </si>
  <si>
    <t>• Presentar factores ilustrativos como factores oficiales.</t>
  </si>
  <si>
    <t>Importante: los resultados dependen de las fuentes incluidas, la calidad de los datos y la vigencia de los factores. Para verificaciones, licitaciones, contratos o cumplimiento normativo, confirma los requisitos aplicables y solicita revisión especializada.</t>
  </si>
  <si>
    <t>Glosario de la plantilla</t>
  </si>
  <si>
    <t>Definiciones breves, ejemplos y ubicación de cada término</t>
  </si>
  <si>
    <t>Término</t>
  </si>
  <si>
    <t>Definición</t>
  </si>
  <si>
    <t>Ejemplo</t>
  </si>
  <si>
    <t>Dónde se usa</t>
  </si>
  <si>
    <t>Huella de carbono empresarial</t>
  </si>
  <si>
    <t>Cantidad de gases de efecto invernadero asociada con las actividades de una organización durante un periodo.</t>
  </si>
  <si>
    <t>5,66 tCO2e en 2025.</t>
  </si>
  <si>
    <t>Resumen</t>
  </si>
  <si>
    <t>GEI</t>
  </si>
  <si>
    <t>Sigla de gases de efecto invernadero.</t>
  </si>
  <si>
    <t>CO2, CH4 y gases refrigerantes.</t>
  </si>
  <si>
    <t>Toda la plantilla</t>
  </si>
  <si>
    <t>CO2e</t>
  </si>
  <si>
    <t>Unidad común que permite expresar diferentes gases según su efecto relativo.</t>
  </si>
  <si>
    <t>2.300 kg CO2e.</t>
  </si>
  <si>
    <t>Registro y resumen</t>
  </si>
  <si>
    <t>kg CO2e</t>
  </si>
  <si>
    <t>Kilogramos de dióxido de carbono equivalente.</t>
  </si>
  <si>
    <t>960 kg CO2e.</t>
  </si>
  <si>
    <t>Registro</t>
  </si>
  <si>
    <t>tCO2e</t>
  </si>
  <si>
    <t>Toneladas de dióxido de carbono equivalente. Una tonelada equivale a 1.000 kg.</t>
  </si>
  <si>
    <t>5,66 tCO2e.</t>
  </si>
  <si>
    <t>Inventario de emisiones</t>
  </si>
  <si>
    <t>Registro de fuentes, datos, factores, supuestos, exclusiones y resultados.</t>
  </si>
  <si>
    <t>Listado anual de combustibles, energía y transporte.</t>
  </si>
  <si>
    <t>Fuente de emisión</t>
  </si>
  <si>
    <t>Actividad o proceso que genera o se relaciona con emisiones.</t>
  </si>
  <si>
    <t>Gasolina de una camioneta propia.</t>
  </si>
  <si>
    <t>Dato de actividad</t>
  </si>
  <si>
    <t>Cantidad consumida, recorrida, comprada o desechada.</t>
  </si>
  <si>
    <t>1.000 litros de gasolina.</t>
  </si>
  <si>
    <t>Unidad de actividad</t>
  </si>
  <si>
    <t>Unidad utilizada para expresar el dato de actividad.</t>
  </si>
  <si>
    <t>L, kWh, km o kg.</t>
  </si>
  <si>
    <t>Factores y registro</t>
  </si>
  <si>
    <t>Factor de emisión</t>
  </si>
  <si>
    <t>Coeficiente que convierte el dato de actividad en una estimación de emisiones.</t>
  </si>
  <si>
    <t>2,30 kg CO2e por litro.</t>
  </si>
  <si>
    <t>ID de factor</t>
  </si>
  <si>
    <t>Código único utilizado para seleccionar un factor en el registro.</t>
  </si>
  <si>
    <t>FAC-001.</t>
  </si>
  <si>
    <t>Factor oficial</t>
  </si>
  <si>
    <t>Factor publicado por una autoridad o entidad oficial competente.</t>
  </si>
  <si>
    <t>Factor eléctrico nacional.</t>
  </si>
  <si>
    <t>Factores</t>
  </si>
  <si>
    <t>Factor del proveedor</t>
  </si>
  <si>
    <t>Factor o dato específico entregado por un tercero.</t>
  </si>
  <si>
    <t>Emisiones por entrega informadas por mensajería.</t>
  </si>
  <si>
    <t>Factor sectorial</t>
  </si>
  <si>
    <t>Factor promedio publicado para una actividad o sector.</t>
  </si>
  <si>
    <t>kg CO2e por tonelada transportada.</t>
  </si>
  <si>
    <t>Valor usado solo para explicar y probar el funcionamiento de la plantilla.</t>
  </si>
  <si>
    <t>2,30 kg CO2e por litro en el ejemplo.</t>
  </si>
  <si>
    <t>Alcance 1</t>
  </si>
  <si>
    <t>Emisiones directas de fuentes que la empresa posee o controla.</t>
  </si>
  <si>
    <t>Combustible de una camioneta propia.</t>
  </si>
  <si>
    <t>Alcance 2</t>
  </si>
  <si>
    <t>Emisiones asociadas con electricidad, calor, vapor o refrigeración comprados.</t>
  </si>
  <si>
    <t>Electricidad de una bodega.</t>
  </si>
  <si>
    <t>Alcance 3</t>
  </si>
  <si>
    <t>Otras emisiones indirectas de fuentes controladas por terceros.</t>
  </si>
  <si>
    <t>Mensajería contratada.</t>
  </si>
  <si>
    <t>Límite organizacional</t>
  </si>
  <si>
    <t>Conjunto de sedes, vehículos y operaciones incluidas en el inventario.</t>
  </si>
  <si>
    <t>Bodega, oficina y camioneta.</t>
  </si>
  <si>
    <t>Instrucciones</t>
  </si>
  <si>
    <t>Periodo de medición</t>
  </si>
  <si>
    <t>Fechas cubiertas por el inventario.</t>
  </si>
  <si>
    <t>1 de enero a 31 de diciembre de 2025.</t>
  </si>
  <si>
    <t>Línea base</t>
  </si>
  <si>
    <t>Resultado inicial utilizado para comparar periodos futuros.</t>
  </si>
  <si>
    <t>Huella del año 2025.</t>
  </si>
  <si>
    <t>Fuente incluida</t>
  </si>
  <si>
    <t>Actividad que forma parte del cálculo.</t>
  </si>
  <si>
    <t>Electricidad de la bodega.</t>
  </si>
  <si>
    <t>Fuente excluida</t>
  </si>
  <si>
    <t>Actividad identificada que no forma parte del cálculo y debe documentarse.</t>
  </si>
  <si>
    <t>Desplazamiento de empleados sin datos.</t>
  </si>
  <si>
    <t>Categoría</t>
  </si>
  <si>
    <t>Grupo operativo utilizado para resumir fuentes similares.</t>
  </si>
  <si>
    <t>Combustible móvil.</t>
  </si>
  <si>
    <t>Combustible móvil</t>
  </si>
  <si>
    <t>Combustible consumido por vehículos o equipos móviles propios.</t>
  </si>
  <si>
    <t>Gasolina de camioneta propia.</t>
  </si>
  <si>
    <t>Combustión fija</t>
  </si>
  <si>
    <t>Combustible consumido en equipos instalados en un lugar fijo.</t>
  </si>
  <si>
    <t>Gas de una caldera.</t>
  </si>
  <si>
    <t>Refrigerantes</t>
  </si>
  <si>
    <t>Gases utilizados en equipos de refrigeración o aire acondicionado que pueden fugarse.</t>
  </si>
  <si>
    <t>Reposición de refrigerante en un cuarto frío.</t>
  </si>
  <si>
    <t>Electricidad comprada</t>
  </si>
  <si>
    <t>Energía eléctrica adquirida y consumida por la empresa.</t>
  </si>
  <si>
    <t>12.000 kWh de una bodega.</t>
  </si>
  <si>
    <t>Transporte contratado</t>
  </si>
  <si>
    <t>Servicio de transporte realizado por un tercero.</t>
  </si>
  <si>
    <t>Mensajería externa.</t>
  </si>
  <si>
    <t>Residuos</t>
  </si>
  <si>
    <t>Materiales descartados cuyo tratamiento puede generar emisiones.</t>
  </si>
  <si>
    <t>Residuos enviados a relleno sanitario.</t>
  </si>
  <si>
    <t>Compras y empaques</t>
  </si>
  <si>
    <t>Bienes, materiales o empaques adquiridos por la empresa.</t>
  </si>
  <si>
    <t>Cajas de cartón compradas.</t>
  </si>
  <si>
    <t>Viajes de negocios</t>
  </si>
  <si>
    <t>Desplazamientos laborales en medios operados por terceros.</t>
  </si>
  <si>
    <t>Vuelo para visitar un cliente.</t>
  </si>
  <si>
    <t>Desplazamiento de empleados</t>
  </si>
  <si>
    <t>Traslados entre la vivienda y el lugar de trabajo.</t>
  </si>
  <si>
    <t>Viaje diario en automóvil o bus.</t>
  </si>
  <si>
    <t>Dato directo</t>
  </si>
  <si>
    <t>Información medida o respaldada por un documento primario.</t>
  </si>
  <si>
    <t>Factura con kWh.</t>
  </si>
  <si>
    <t>Calidad del dato</t>
  </si>
  <si>
    <t>Registro interno</t>
  </si>
  <si>
    <t>Información capturada por la empresa en su operación.</t>
  </si>
  <si>
    <t>Litros cargados por vehículo.</t>
  </si>
  <si>
    <t>Dato del proveedor</t>
  </si>
  <si>
    <t>Información entregada por un tercero.</t>
  </si>
  <si>
    <t>Kilómetros reportados por mensajería.</t>
  </si>
  <si>
    <t>Estimación</t>
  </si>
  <si>
    <t>Dato calculado con supuestos cuando no existe medición directa.</t>
  </si>
  <si>
    <t>Pedidos × distancia promedio.</t>
  </si>
  <si>
    <t>Dato monetario</t>
  </si>
  <si>
    <t>Estimación basada en gasto cuando no se dispone de unidades físicas.</t>
  </si>
  <si>
    <t>Gasto anual en transporte.</t>
  </si>
  <si>
    <t>Nivel de confiabilidad y trazabilidad de la información.</t>
  </si>
  <si>
    <t>Dato directo o estimación.</t>
  </si>
  <si>
    <t>Responsable</t>
  </si>
  <si>
    <t>Persona o área encargada de aportar o revisar el dato.</t>
  </si>
  <si>
    <t>Jefe de logística.</t>
  </si>
  <si>
    <t>Soporte</t>
  </si>
  <si>
    <t>Documento o referencia que respalda el dato.</t>
  </si>
  <si>
    <t>Factura, reporte o registro.</t>
  </si>
  <si>
    <t>Observaciones</t>
  </si>
  <si>
    <t>Campo para explicar supuestos, exclusiones o detalles de una fuente.</t>
  </si>
  <si>
    <t>Distancia estimada con ruta promedio.</t>
  </si>
  <si>
    <t>Estado del registro</t>
  </si>
  <si>
    <t>Resultado automático que indica si el dato puede calcularse o requiere corrección.</t>
  </si>
  <si>
    <t>Correcto o Unidad no coincide.</t>
  </si>
  <si>
    <t>Registro válido</t>
  </si>
  <si>
    <t>Fila completa cuya unidad y alcance coinciden con el factor seleccionado.</t>
  </si>
  <si>
    <t>Actividad incluida en los totales.</t>
  </si>
  <si>
    <t>Nivel de contribución</t>
  </si>
  <si>
    <t>Clasificación según la participación de una categoría en las emisiones totales.</t>
  </si>
  <si>
    <t>Alta contribución.</t>
  </si>
  <si>
    <t>Emisiones absolutas</t>
  </si>
  <si>
    <t>Total de emisiones generado durante el periodo.</t>
  </si>
  <si>
    <t>Intensidad de emisiones</t>
  </si>
  <si>
    <t>Emisiones divididas por una unidad operativa.</t>
  </si>
  <si>
    <t>0,566 kg CO2e por pedido.</t>
  </si>
  <si>
    <t>Unidad operativa</t>
  </si>
  <si>
    <t>Medida del volumen de actividad usada para calcular intensidad.</t>
  </si>
  <si>
    <t>Pedido, producto o servicio.</t>
  </si>
  <si>
    <t>Control de totales</t>
  </si>
  <si>
    <t>Verificación de que el total general coincide con los desgloses por alcance y categoría.</t>
  </si>
  <si>
    <t>OK.</t>
  </si>
  <si>
    <t>Registra un ID único, la unidad, el valor, la fuente, el año y la ubicación de cada factor</t>
  </si>
  <si>
    <t>Los tres factores cargados son ILUSTRATIVOS. Reemplázalos antes de usar datos reales. Capacidad: 43 factores (filas 8 a 50).</t>
  </si>
  <si>
    <t>ID factor</t>
  </si>
  <si>
    <t>Descripción</t>
  </si>
  <si>
    <t>Alcance sugerido</t>
  </si>
  <si>
    <t>Unidad actividad</t>
  </si>
  <si>
    <t>Factor kg CO2e/unidad</t>
  </si>
  <si>
    <t>Fuente del factor</t>
  </si>
  <si>
    <t>Año</t>
  </si>
  <si>
    <t>País/Región</t>
  </si>
  <si>
    <t>Tipo</t>
  </si>
  <si>
    <t>Estado ID</t>
  </si>
  <si>
    <t>FAC-001</t>
  </si>
  <si>
    <t>Gasolina para camioneta propia</t>
  </si>
  <si>
    <t>L</t>
  </si>
  <si>
    <t>Ejemplo ilustrativo</t>
  </si>
  <si>
    <t>Ilustrativo</t>
  </si>
  <si>
    <t>Reemplazar por un factor válido para el combustible y país.</t>
  </si>
  <si>
    <t>FAC-002</t>
  </si>
  <si>
    <t>Electricidad comprada para bodega</t>
  </si>
  <si>
    <t>kWh</t>
  </si>
  <si>
    <t>Reemplazar por el factor eléctrico aplicable al periodo.</t>
  </si>
  <si>
    <t>FAC-003</t>
  </si>
  <si>
    <t>Mensajería contratada por distancia</t>
  </si>
  <si>
    <t>km</t>
  </si>
  <si>
    <t>Reemplazar por información del proveedor o factor válido.</t>
  </si>
  <si>
    <t>Registro de emisiones</t>
  </si>
  <si>
    <t>Captura los datos en las columnas editables. Las columnas grises y el estado se calculan automáticamente.</t>
  </si>
  <si>
    <t>Ejemplo activo: tienda online con bodega, camioneta propia y mensajería contratada. Borra solo las celdas amarillas de las filas 8 a 10 y sustituye los datos. No edites las columnas grises: contienen fórmulas automáticas. Capacidad: 100 registros.</t>
  </si>
  <si>
    <t>ID</t>
  </si>
  <si>
    <t>Fecha</t>
  </si>
  <si>
    <t>Sede/Área</t>
  </si>
  <si>
    <t>Fuente o actividad</t>
  </si>
  <si>
    <t>Unidad</t>
  </si>
  <si>
    <t>Alcance</t>
  </si>
  <si>
    <t>Soporte/Fuente</t>
  </si>
  <si>
    <t>Unidad factor (auto)</t>
  </si>
  <si>
    <t>Factor (auto)</t>
  </si>
  <si>
    <t>Emisiones kg CO2e</t>
  </si>
  <si>
    <t>Emisiones tCO2e</t>
  </si>
  <si>
    <t>Bodega principal</t>
  </si>
  <si>
    <t>Gasolina de camioneta propia</t>
  </si>
  <si>
    <t>Jefe de logística</t>
  </si>
  <si>
    <t>Consolidado anual de combustible</t>
  </si>
  <si>
    <t>EJEMPLO. Vehículo propio usado para recogidas y entregas.</t>
  </si>
  <si>
    <t>Administración</t>
  </si>
  <si>
    <t>Facturas eléctricas del año</t>
  </si>
  <si>
    <t>EJEMPLO. Incluye bodega y oficina interna.</t>
  </si>
  <si>
    <t>Operación ecommerce</t>
  </si>
  <si>
    <t>Mensajería contratada</t>
  </si>
  <si>
    <t>Coordinador ecommerce</t>
  </si>
  <si>
    <t>Reporte anual del proveedor</t>
  </si>
  <si>
    <t>EJEMPLO. Distancia informada por el operador logístico.</t>
  </si>
  <si>
    <t>Resumen de la huella de carbono</t>
  </si>
  <si>
    <t>Los resultados se actualizan con los registros válidos de 4_Registro. Corrige los errores y reemplaza los factores ilustrativos antes de interpretar la información.</t>
  </si>
  <si>
    <t>Emisiones totales</t>
  </si>
  <si>
    <t>Registros válidos</t>
  </si>
  <si>
    <t>% de registros con dato directo</t>
  </si>
  <si>
    <t>Registros con errores</t>
  </si>
  <si>
    <t>pedido</t>
  </si>
  <si>
    <t>Cantidad del periodo</t>
  </si>
  <si>
    <t>kg CO2e por unidad</t>
  </si>
  <si>
    <t>Ejemplo: 5,66 tCO2e ÷ 10.000 pedidos = 0,566 kg CO2e por pedido. Sustituye la unidad y la cantidad por tu operación.</t>
  </si>
  <si>
    <t>Distribución por alcance</t>
  </si>
  <si>
    <t>% del total</t>
  </si>
  <si>
    <t>Lectura</t>
  </si>
  <si>
    <t>Fuentes directas</t>
  </si>
  <si>
    <t>Energía adquirida</t>
  </si>
  <si>
    <t>Cadena de valor</t>
  </si>
  <si>
    <t>Emisiones por categoría</t>
  </si>
  <si>
    <t>Otros</t>
  </si>
  <si>
    <t>Cómo interpretar el resumen</t>
  </si>
  <si>
    <t>1) Confirma que Control de totales muestre OK.
2) Revisa el total y las fuentes incluidas.
3) Identifica el alcance y las categorías con mayor contribución.
4) Corrige los registros con errores y sustituye los factores ilustrativos.
5) Revisa la calidad de los datos.
6) Selecciona una o dos fuentes y define una acción con indicador operativo.
7) Compara el siguiente periodo con los mismos límites.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</si>
</sst>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yyyy\-mm\-dd"/>
    <numFmt numFmtId="166" formatCode="0.000"/>
    <numFmt numFmtId="167" formatCode="0.0%"/>
  </numFmts>
  <fonts count="15">
    <font>
      <sz val="11"/>
      <name val="Carlito"/>
    </font>
    <font>
      <b/>
      <sz val="10"/>
      <color rgb="FF1F2937"/>
      <name val="Aptos"/>
    </font>
    <font>
      <sz val="10"/>
      <color rgb="FF1F2937"/>
      <name val="Aptos"/>
    </font>
    <font>
      <b/>
      <sz val="10"/>
      <color rgb="FFFFFFFF"/>
      <name val="Aptos"/>
    </font>
    <font>
      <b/>
      <sz val="11"/>
      <color rgb="FFFFFFFF"/>
      <name val="Carlito"/>
    </font>
    <font>
      <b/>
      <sz val="20"/>
      <color rgb="FFFFFFFF"/>
      <name val="Aptos Display"/>
    </font>
    <font>
      <i/>
      <sz val="11"/>
      <color rgb="FFFFFFFF"/>
      <name val="Aptos"/>
    </font>
    <font>
      <b/>
      <sz val="11"/>
      <color rgb="FFFFFFFF"/>
      <name val="Aptos"/>
    </font>
    <font>
      <i/>
      <sz val="10"/>
      <color rgb="FF9C6500"/>
      <name val="Aptos"/>
    </font>
    <font>
      <sz val="10"/>
      <color rgb="FF7F6000"/>
      <name val="Aptos"/>
    </font>
    <font>
      <b/>
      <sz val="10"/>
      <color rgb="FF9C6500"/>
      <name val="Aptos"/>
    </font>
    <font>
      <b/>
      <sz val="18"/>
      <color rgb="FF0B1F3A"/>
      <name val="Aptos Display"/>
    </font>
    <font>
      <b/>
      <sz val="16"/>
      <color rgb="FF0B1F3A"/>
      <name val="Aptos Display"/>
    </font>
    <font>
      <i/>
      <sz val="9"/>
      <color rgb="FF9C6500"/>
      <name val="Aptos"/>
    </font>
    <font>
      <sz val="1"/>
      <color rgb="FFFFFFFF"/>
      <name val="Carlito"/>
    </font>
  </fonts>
  <fills count="17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0B1F3A"/>
      </patternFill>
    </fill>
    <fill>
      <patternFill patternType="solid">
        <fgColor rgb="FF1F4E78"/>
      </patternFill>
    </fill>
    <fill>
      <patternFill patternType="solid">
        <fgColor rgb="FFEAF3FB"/>
      </patternFill>
    </fill>
    <fill>
      <patternFill patternType="solid">
        <fgColor rgb="FFE7E6E6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FFF2CC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EAF3FB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2" fillId="6" borderId="6" xfId="0" applyFont="1" applyFill="1" applyBorder="1" applyAlignment="1">
      <alignment wrapText="1"/>
    </xf>
    <xf numFmtId="0" fontId="2" fillId="5" borderId="7" xfId="0" applyFont="1" applyFill="1" applyBorder="1" applyAlignment="1">
      <alignment wrapText="1"/>
    </xf>
    <xf numFmtId="0" fontId="2" fillId="6" borderId="8" xfId="0" applyFont="1" applyFill="1" applyBorder="1" applyAlignment="1">
      <alignment wrapText="1"/>
    </xf>
    <xf numFmtId="0" fontId="10" fillId="7" borderId="10" xfId="0" applyFont="1" applyFill="1" applyBorder="1" applyAlignment="1">
      <alignment wrapText="1"/>
    </xf>
    <xf numFmtId="0" fontId="10" fillId="7" borderId="6" xfId="0" applyFont="1" applyFill="1" applyBorder="1" applyAlignment="1">
      <alignment wrapText="1"/>
    </xf>
    <xf numFmtId="0" fontId="2" fillId="6" borderId="9" xfId="0" applyFont="1" applyFill="1" applyBorder="1" applyAlignment="1">
      <alignment wrapText="1"/>
    </xf>
    <xf numFmtId="0" fontId="2" fillId="6" borderId="12" xfId="0" applyFont="1" applyFill="1" applyBorder="1" applyAlignment="1">
      <alignment wrapText="1"/>
    </xf>
    <xf numFmtId="0" fontId="2" fillId="6" borderId="5" xfId="0" applyFont="1" applyFill="1" applyBorder="1" applyAlignment="1">
      <alignment wrapText="1"/>
    </xf>
    <xf numFmtId="0" fontId="2" fillId="6" borderId="0" xfId="0" applyFont="1" applyFill="1" applyAlignment="1">
      <alignment wrapText="1"/>
    </xf>
    <xf numFmtId="0" fontId="2" fillId="8" borderId="6" xfId="0" applyFont="1" applyFill="1" applyBorder="1" applyAlignment="1">
      <alignment wrapText="1"/>
    </xf>
    <xf numFmtId="0" fontId="2" fillId="6" borderId="7" xfId="0" applyFont="1" applyFill="1" applyBorder="1" applyAlignment="1">
      <alignment wrapText="1"/>
    </xf>
    <xf numFmtId="0" fontId="2" fillId="6" borderId="13" xfId="0" applyFont="1" applyFill="1" applyBorder="1" applyAlignment="1">
      <alignment wrapText="1"/>
    </xf>
    <xf numFmtId="0" fontId="2" fillId="8" borderId="8" xfId="0" applyFont="1" applyFill="1" applyBorder="1" applyAlignment="1">
      <alignment wrapText="1"/>
    </xf>
    <xf numFmtId="164" fontId="2" fillId="6" borderId="12" xfId="0" applyNumberFormat="1" applyFont="1" applyFill="1" applyBorder="1" applyAlignment="1">
      <alignment wrapText="1"/>
    </xf>
    <xf numFmtId="164" fontId="2" fillId="6" borderId="0" xfId="0" applyNumberFormat="1" applyFont="1" applyFill="1" applyAlignment="1">
      <alignment wrapText="1"/>
    </xf>
    <xf numFmtId="164" fontId="2" fillId="6" borderId="13" xfId="0" applyNumberFormat="1" applyFont="1" applyFill="1" applyBorder="1" applyAlignment="1">
      <alignment wrapText="1"/>
    </xf>
    <xf numFmtId="2" fontId="2" fillId="6" borderId="12" xfId="0" applyNumberFormat="1" applyFont="1" applyFill="1" applyBorder="1" applyAlignment="1">
      <alignment wrapText="1"/>
    </xf>
    <xf numFmtId="2" fontId="2" fillId="6" borderId="0" xfId="0" applyNumberFormat="1" applyFont="1" applyFill="1" applyAlignment="1">
      <alignment wrapText="1"/>
    </xf>
    <xf numFmtId="2" fontId="2" fillId="6" borderId="13" xfId="0" applyNumberFormat="1" applyFont="1" applyFill="1" applyBorder="1" applyAlignment="1">
      <alignment wrapText="1"/>
    </xf>
    <xf numFmtId="166" fontId="2" fillId="6" borderId="12" xfId="0" applyNumberFormat="1" applyFont="1" applyFill="1" applyBorder="1" applyAlignment="1">
      <alignment wrapText="1"/>
    </xf>
    <xf numFmtId="166" fontId="2" fillId="6" borderId="0" xfId="0" applyNumberFormat="1" applyFont="1" applyFill="1" applyAlignment="1">
      <alignment wrapText="1"/>
    </xf>
    <xf numFmtId="166" fontId="2" fillId="6" borderId="13" xfId="0" applyNumberFormat="1" applyFont="1" applyFill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166" fontId="2" fillId="0" borderId="0" xfId="0" applyNumberFormat="1" applyFont="1" applyAlignment="1">
      <alignment wrapText="1"/>
    </xf>
    <xf numFmtId="166" fontId="2" fillId="0" borderId="13" xfId="0" applyNumberFormat="1" applyFont="1" applyBorder="1" applyAlignment="1">
      <alignment wrapText="1"/>
    </xf>
    <xf numFmtId="167" fontId="2" fillId="0" borderId="0" xfId="0" applyNumberFormat="1" applyFont="1" applyAlignment="1">
      <alignment wrapText="1"/>
    </xf>
    <xf numFmtId="167" fontId="2" fillId="0" borderId="13" xfId="0" applyNumberFormat="1" applyFont="1" applyBorder="1" applyAlignment="1">
      <alignment wrapText="1"/>
    </xf>
    <xf numFmtId="166" fontId="2" fillId="5" borderId="12" xfId="0" applyNumberFormat="1" applyFont="1" applyFill="1" applyBorder="1" applyAlignment="1">
      <alignment wrapText="1"/>
    </xf>
    <xf numFmtId="167" fontId="2" fillId="5" borderId="12" xfId="0" applyNumberFormat="1" applyFont="1" applyFill="1" applyBorder="1" applyAlignment="1">
      <alignment wrapText="1"/>
    </xf>
    <xf numFmtId="0" fontId="2" fillId="5" borderId="10" xfId="0" applyFont="1" applyFill="1" applyBorder="1" applyAlignment="1">
      <alignment wrapText="1"/>
    </xf>
    <xf numFmtId="166" fontId="2" fillId="5" borderId="13" xfId="0" applyNumberFormat="1" applyFont="1" applyFill="1" applyBorder="1" applyAlignment="1">
      <alignment wrapText="1"/>
    </xf>
    <xf numFmtId="167" fontId="2" fillId="5" borderId="13" xfId="0" applyNumberFormat="1" applyFont="1" applyFill="1" applyBorder="1" applyAlignment="1">
      <alignment wrapText="1"/>
    </xf>
    <xf numFmtId="0" fontId="2" fillId="5" borderId="8" xfId="0" applyFont="1" applyFill="1" applyBorder="1" applyAlignment="1">
      <alignment wrapText="1"/>
    </xf>
    <xf numFmtId="166" fontId="2" fillId="5" borderId="0" xfId="0" applyNumberFormat="1" applyFont="1" applyFill="1" applyAlignment="1">
      <alignment wrapText="1"/>
    </xf>
    <xf numFmtId="167" fontId="2" fillId="5" borderId="0" xfId="0" applyNumberFormat="1" applyFont="1" applyFill="1" applyAlignment="1">
      <alignment wrapText="1"/>
    </xf>
    <xf numFmtId="0" fontId="2" fillId="5" borderId="6" xfId="0" applyFont="1" applyFill="1" applyBorder="1" applyAlignment="1">
      <alignment wrapText="1"/>
    </xf>
    <xf numFmtId="0" fontId="14" fillId="0" borderId="0" xfId="0" applyFont="1"/>
    <xf numFmtId="0" fontId="9" fillId="7" borderId="9" xfId="0" applyFont="1" applyFill="1" applyBorder="1" applyAlignment="1" applyProtection="1">
      <alignment wrapText="1"/>
      <protection locked="0"/>
    </xf>
    <xf numFmtId="0" fontId="9" fillId="7" borderId="12" xfId="0" applyFont="1" applyFill="1" applyBorder="1" applyAlignment="1" applyProtection="1">
      <alignment wrapText="1"/>
      <protection locked="0"/>
    </xf>
    <xf numFmtId="164" fontId="9" fillId="7" borderId="12" xfId="0" applyNumberFormat="1" applyFont="1" applyFill="1" applyBorder="1" applyAlignment="1" applyProtection="1">
      <alignment wrapText="1"/>
      <protection locked="0"/>
    </xf>
    <xf numFmtId="1" fontId="9" fillId="7" borderId="12" xfId="0" applyNumberFormat="1" applyFont="1" applyFill="1" applyBorder="1" applyAlignment="1" applyProtection="1">
      <alignment wrapText="1"/>
      <protection locked="0"/>
    </xf>
    <xf numFmtId="0" fontId="9" fillId="7" borderId="5" xfId="0" applyFont="1" applyFill="1" applyBorder="1" applyAlignment="1" applyProtection="1">
      <alignment wrapText="1"/>
      <protection locked="0"/>
    </xf>
    <xf numFmtId="0" fontId="9" fillId="7" borderId="0" xfId="0" applyFont="1" applyFill="1" applyAlignment="1" applyProtection="1">
      <alignment wrapText="1"/>
      <protection locked="0"/>
    </xf>
    <xf numFmtId="164" fontId="9" fillId="7" borderId="0" xfId="0" applyNumberFormat="1" applyFont="1" applyFill="1" applyAlignment="1" applyProtection="1">
      <alignment wrapText="1"/>
      <protection locked="0"/>
    </xf>
    <xf numFmtId="1" fontId="9" fillId="7" borderId="0" xfId="0" applyNumberFormat="1" applyFont="1" applyFill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wrapText="1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2" fillId="5" borderId="0" xfId="0" applyNumberFormat="1" applyFont="1" applyFill="1" applyAlignment="1" applyProtection="1">
      <alignment wrapText="1"/>
      <protection locked="0"/>
    </xf>
    <xf numFmtId="1" fontId="2" fillId="5" borderId="0" xfId="0" applyNumberFormat="1" applyFont="1" applyFill="1" applyAlignment="1" applyProtection="1">
      <alignment wrapText="1"/>
      <protection locked="0"/>
    </xf>
    <xf numFmtId="0" fontId="2" fillId="5" borderId="7" xfId="0" applyFont="1" applyFill="1" applyBorder="1" applyAlignment="1" applyProtection="1">
      <alignment wrapText="1"/>
      <protection locked="0"/>
    </xf>
    <xf numFmtId="0" fontId="2" fillId="5" borderId="13" xfId="0" applyFont="1" applyFill="1" applyBorder="1" applyAlignment="1" applyProtection="1">
      <alignment wrapText="1"/>
      <protection locked="0"/>
    </xf>
    <xf numFmtId="164" fontId="2" fillId="5" borderId="13" xfId="0" applyNumberFormat="1" applyFont="1" applyFill="1" applyBorder="1" applyAlignment="1" applyProtection="1">
      <alignment wrapText="1"/>
      <protection locked="0"/>
    </xf>
    <xf numFmtId="1" fontId="2" fillId="5" borderId="13" xfId="0" applyNumberFormat="1" applyFont="1" applyFill="1" applyBorder="1" applyAlignment="1" applyProtection="1">
      <alignment wrapText="1"/>
      <protection locked="0"/>
    </xf>
    <xf numFmtId="165" fontId="9" fillId="7" borderId="12" xfId="0" applyNumberFormat="1" applyFont="1" applyFill="1" applyBorder="1" applyAlignment="1" applyProtection="1">
      <alignment wrapText="1"/>
      <protection locked="0"/>
    </xf>
    <xf numFmtId="2" fontId="9" fillId="7" borderId="12" xfId="0" applyNumberFormat="1" applyFont="1" applyFill="1" applyBorder="1" applyAlignment="1" applyProtection="1">
      <alignment wrapText="1"/>
      <protection locked="0"/>
    </xf>
    <xf numFmtId="165" fontId="9" fillId="7" borderId="0" xfId="0" applyNumberFormat="1" applyFont="1" applyFill="1" applyAlignment="1" applyProtection="1">
      <alignment wrapText="1"/>
      <protection locked="0"/>
    </xf>
    <xf numFmtId="2" fontId="9" fillId="7" borderId="0" xfId="0" applyNumberFormat="1" applyFont="1" applyFill="1" applyAlignment="1" applyProtection="1">
      <alignment wrapText="1"/>
      <protection locked="0"/>
    </xf>
    <xf numFmtId="165" fontId="2" fillId="5" borderId="0" xfId="0" applyNumberFormat="1" applyFont="1" applyFill="1" applyAlignment="1" applyProtection="1">
      <alignment wrapText="1"/>
      <protection locked="0"/>
    </xf>
    <xf numFmtId="2" fontId="2" fillId="5" borderId="0" xfId="0" applyNumberFormat="1" applyFont="1" applyFill="1" applyAlignment="1" applyProtection="1">
      <alignment wrapText="1"/>
      <protection locked="0"/>
    </xf>
    <xf numFmtId="165" fontId="2" fillId="5" borderId="13" xfId="0" applyNumberFormat="1" applyFont="1" applyFill="1" applyBorder="1" applyAlignment="1" applyProtection="1">
      <alignment wrapText="1"/>
      <protection locked="0"/>
    </xf>
    <xf numFmtId="2" fontId="2" fillId="5" borderId="13" xfId="0" applyNumberFormat="1" applyFont="1" applyFill="1" applyBorder="1" applyAlignment="1" applyProtection="1">
      <alignment wrapText="1"/>
      <protection locked="0"/>
    </xf>
    <xf numFmtId="0" fontId="2" fillId="5" borderId="12" xfId="0" applyFont="1" applyFill="1" applyBorder="1" applyAlignment="1" applyProtection="1">
      <alignment wrapText="1"/>
      <protection locked="0"/>
    </xf>
    <xf numFmtId="0" fontId="6" fillId="3" borderId="0" xfId="0" applyFont="1" applyFill="1"/>
    <xf numFmtId="0" fontId="2" fillId="0" borderId="0" xfId="0" applyFont="1" applyAlignment="1">
      <alignment vertical="top" wrapText="1"/>
    </xf>
    <xf numFmtId="0" fontId="5" fillId="3" borderId="0" xfId="0" applyFont="1" applyFill="1"/>
    <xf numFmtId="0" fontId="0" fillId="3" borderId="0" xfId="0" applyFill="1"/>
    <xf numFmtId="0" fontId="8" fillId="7" borderId="0" xfId="0" applyFont="1" applyFill="1"/>
    <xf numFmtId="0" fontId="0" fillId="7" borderId="0" xfId="0" applyFill="1"/>
    <xf numFmtId="0" fontId="8" fillId="7" borderId="0" xfId="0" applyFont="1" applyFill="1" applyAlignment="1">
      <alignment wrapText="1"/>
    </xf>
    <xf numFmtId="0" fontId="0" fillId="7" borderId="0" xfId="0" applyFill="1" applyAlignment="1">
      <alignment wrapText="1"/>
    </xf>
    <xf numFmtId="0" fontId="6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6" fontId="11" fillId="5" borderId="9" xfId="0" applyNumberFormat="1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1" fontId="11" fillId="5" borderId="9" xfId="0" applyNumberFormat="1" applyFont="1" applyFill="1" applyBorder="1" applyAlignment="1">
      <alignment horizontal="center" vertical="center"/>
    </xf>
    <xf numFmtId="167" fontId="11" fillId="5" borderId="9" xfId="0" applyNumberFormat="1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13" fillId="7" borderId="7" xfId="0" applyFont="1" applyFill="1" applyBorder="1" applyAlignment="1">
      <alignment wrapText="1"/>
    </xf>
    <xf numFmtId="0" fontId="2" fillId="7" borderId="13" xfId="0" applyFont="1" applyFill="1" applyBorder="1" applyAlignment="1">
      <alignment wrapText="1"/>
    </xf>
    <xf numFmtId="0" fontId="2" fillId="7" borderId="8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5" fillId="13" borderId="0" xfId="0" applyFont="1" applyFill="1" applyAlignment="1">
      <alignment vertical="center"/>
    </xf>
    <xf numFmtId="0" fontId="2" fillId="13" borderId="0" xfId="0" applyFont="1" applyFill="1"/>
    <xf numFmtId="0" fontId="2" fillId="14" borderId="0" xfId="0" applyFont="1" applyFill="1"/>
    <xf numFmtId="0" fontId="0" fillId="14" borderId="0" xfId="0" applyFill="1"/>
    <xf numFmtId="0" fontId="2" fillId="13" borderId="0" xfId="0" applyFont="1" applyFill="1"/>
    <xf numFmtId="0" fontId="6" fillId="13" borderId="0" xfId="0" applyFont="1" applyFill="1"/>
    <xf numFmtId="0" fontId="7" fillId="15" borderId="0" xfId="0" applyFont="1" applyFill="1" applyAlignment="1">
      <alignment vertical="center"/>
    </xf>
    <xf numFmtId="0" fontId="2" fillId="14" borderId="0" xfId="0" applyFont="1" applyFill="1" applyAlignment="1">
      <alignment vertical="top" wrapText="1"/>
    </xf>
    <xf numFmtId="0" fontId="2" fillId="14" borderId="0" xfId="0" applyFont="1" applyFill="1" applyAlignment="1">
      <alignment vertical="top" wrapText="1"/>
    </xf>
    <xf numFmtId="0" fontId="7" fillId="15" borderId="0" xfId="0" applyFont="1" applyFill="1" applyAlignment="1">
      <alignment vertical="top" wrapText="1"/>
    </xf>
    <xf numFmtId="0" fontId="3" fillId="13" borderId="3" xfId="0" applyFont="1" applyFill="1" applyBorder="1" applyAlignment="1">
      <alignment horizontal="center" vertical="top" wrapText="1"/>
    </xf>
    <xf numFmtId="0" fontId="3" fillId="13" borderId="4" xfId="0" applyFont="1" applyFill="1" applyBorder="1" applyAlignment="1">
      <alignment horizontal="center" vertical="top" wrapText="1"/>
    </xf>
    <xf numFmtId="0" fontId="2" fillId="14" borderId="5" xfId="0" applyFont="1" applyFill="1" applyBorder="1" applyAlignment="1">
      <alignment vertical="top" wrapText="1"/>
    </xf>
    <xf numFmtId="0" fontId="2" fillId="14" borderId="6" xfId="0" applyFont="1" applyFill="1" applyBorder="1" applyAlignment="1">
      <alignment vertical="top" wrapText="1"/>
    </xf>
    <xf numFmtId="0" fontId="2" fillId="9" borderId="7" xfId="0" applyFont="1" applyFill="1" applyBorder="1" applyAlignment="1">
      <alignment vertical="top" wrapText="1"/>
    </xf>
    <xf numFmtId="0" fontId="2" fillId="9" borderId="8" xfId="0" applyFont="1" applyFill="1" applyBorder="1" applyAlignment="1">
      <alignment vertical="top" wrapText="1"/>
    </xf>
    <xf numFmtId="0" fontId="2" fillId="14" borderId="7" xfId="0" applyFont="1" applyFill="1" applyBorder="1" applyAlignment="1">
      <alignment vertical="top" wrapText="1"/>
    </xf>
    <xf numFmtId="0" fontId="2" fillId="14" borderId="8" xfId="0" applyFont="1" applyFill="1" applyBorder="1" applyAlignment="1">
      <alignment vertical="top" wrapText="1"/>
    </xf>
    <xf numFmtId="0" fontId="2" fillId="16" borderId="5" xfId="0" applyFont="1" applyFill="1" applyBorder="1" applyAlignment="1">
      <alignment vertical="top" wrapText="1"/>
    </xf>
    <xf numFmtId="0" fontId="2" fillId="16" borderId="6" xfId="0" applyFont="1" applyFill="1" applyBorder="1" applyAlignment="1">
      <alignment vertical="top" wrapText="1"/>
    </xf>
    <xf numFmtId="0" fontId="2" fillId="12" borderId="5" xfId="0" applyFont="1" applyFill="1" applyBorder="1" applyAlignment="1">
      <alignment vertical="top" wrapText="1"/>
    </xf>
    <xf numFmtId="0" fontId="2" fillId="12" borderId="6" xfId="0" applyFont="1" applyFill="1" applyBorder="1" applyAlignment="1">
      <alignment vertical="top" wrapText="1"/>
    </xf>
    <xf numFmtId="0" fontId="2" fillId="9" borderId="5" xfId="0" applyFont="1" applyFill="1" applyBorder="1" applyAlignment="1">
      <alignment vertical="top" wrapText="1"/>
    </xf>
    <xf numFmtId="0" fontId="2" fillId="9" borderId="6" xfId="0" applyFont="1" applyFill="1" applyBorder="1" applyAlignment="1">
      <alignment vertical="top" wrapText="1"/>
    </xf>
    <xf numFmtId="0" fontId="2" fillId="10" borderId="5" xfId="0" applyFont="1" applyFill="1" applyBorder="1" applyAlignment="1">
      <alignment vertical="top" wrapText="1"/>
    </xf>
    <xf numFmtId="0" fontId="2" fillId="10" borderId="6" xfId="0" applyFont="1" applyFill="1" applyBorder="1" applyAlignment="1">
      <alignment vertical="top" wrapText="1"/>
    </xf>
    <xf numFmtId="0" fontId="2" fillId="11" borderId="7" xfId="0" applyFont="1" applyFill="1" applyBorder="1" applyAlignment="1">
      <alignment vertical="top" wrapText="1"/>
    </xf>
    <xf numFmtId="0" fontId="2" fillId="11" borderId="8" xfId="0" applyFont="1" applyFill="1" applyBorder="1" applyAlignment="1">
      <alignment vertical="top" wrapText="1"/>
    </xf>
    <xf numFmtId="0" fontId="2" fillId="14" borderId="9" xfId="0" applyFont="1" applyFill="1" applyBorder="1" applyAlignment="1">
      <alignment vertical="top" wrapText="1"/>
    </xf>
    <xf numFmtId="0" fontId="2" fillId="14" borderId="10" xfId="0" applyFont="1" applyFill="1" applyBorder="1" applyAlignment="1">
      <alignment vertical="top" wrapText="1"/>
    </xf>
    <xf numFmtId="0" fontId="1" fillId="9" borderId="0" xfId="0" applyFont="1" applyFill="1" applyAlignment="1">
      <alignment vertical="top" wrapText="1"/>
    </xf>
    <xf numFmtId="0" fontId="2" fillId="9" borderId="0" xfId="0" applyFont="1" applyFill="1" applyAlignment="1">
      <alignment vertical="top" wrapText="1"/>
    </xf>
    <xf numFmtId="0" fontId="5" fillId="13" borderId="0" xfId="0" applyFont="1" applyFill="1"/>
    <xf numFmtId="0" fontId="0" fillId="13" borderId="0" xfId="0" applyFill="1"/>
    <xf numFmtId="0" fontId="4" fillId="13" borderId="1" xfId="0" applyFont="1" applyFill="1" applyBorder="1" applyAlignment="1">
      <alignment horizontal="center" vertical="center" wrapText="1"/>
    </xf>
    <xf numFmtId="0" fontId="4" fillId="13" borderId="11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2" fillId="16" borderId="9" xfId="0" applyFont="1" applyFill="1" applyBorder="1" applyAlignment="1">
      <alignment vertical="top" wrapText="1"/>
    </xf>
    <xf numFmtId="0" fontId="2" fillId="16" borderId="12" xfId="0" applyFont="1" applyFill="1" applyBorder="1" applyAlignment="1">
      <alignment vertical="top" wrapText="1"/>
    </xf>
    <xf numFmtId="0" fontId="2" fillId="16" borderId="10" xfId="0" applyFont="1" applyFill="1" applyBorder="1" applyAlignment="1">
      <alignment vertical="top" wrapText="1"/>
    </xf>
    <xf numFmtId="0" fontId="2" fillId="16" borderId="0" xfId="0" applyFont="1" applyFill="1" applyAlignment="1">
      <alignment vertical="top" wrapText="1"/>
    </xf>
    <xf numFmtId="0" fontId="2" fillId="16" borderId="7" xfId="0" applyFont="1" applyFill="1" applyBorder="1" applyAlignment="1">
      <alignment vertical="top" wrapText="1"/>
    </xf>
    <xf numFmtId="0" fontId="2" fillId="16" borderId="13" xfId="0" applyFont="1" applyFill="1" applyBorder="1" applyAlignment="1">
      <alignment vertical="top" wrapText="1"/>
    </xf>
    <xf numFmtId="0" fontId="2" fillId="16" borderId="8" xfId="0" applyFont="1" applyFill="1" applyBorder="1" applyAlignment="1">
      <alignment vertical="top" wrapText="1"/>
    </xf>
  </cellXfs>
  <cellStyles count="1">
    <cellStyle name="Normal" xfId="0" builtinId="0"/>
  </cellStyles>
  <dxfs count="19"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color rgb="FF666666"/>
      </font>
      <fill>
        <patternFill patternType="solid">
          <bgColor rgb="FFE7E6E6"/>
        </patternFill>
      </fill>
    </dxf>
    <dxf>
      <font>
        <color rgb="FF0B1F3A"/>
      </font>
      <fill>
        <patternFill patternType="solid">
          <bgColor rgb="FFEAF0F7"/>
        </patternFill>
      </fill>
    </dxf>
    <dxf>
      <font>
        <color rgb="FF7F6000"/>
      </font>
      <fill>
        <patternFill patternType="solid">
          <bgColor rgb="FFFFF2CC"/>
        </patternFill>
      </fill>
    </dxf>
    <dxf>
      <font>
        <color rgb="FF9C0006"/>
      </font>
      <fill>
        <patternFill patternType="solid">
          <bgColor rgb="FFF4CC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color rgb="FF9C5700"/>
      </font>
      <fill>
        <patternFill patternType="solid">
          <bgColor rgb="FFFCE4D6"/>
        </patternFill>
      </fill>
    </dxf>
    <dxf>
      <font>
        <color rgb="FF7F6000"/>
      </font>
      <fill>
        <patternFill patternType="solid">
          <bgColor rgb="FFFFF2CC"/>
        </patternFill>
      </fill>
    </dxf>
    <dxf>
      <font>
        <color rgb="FF375623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color rgb="FF7F6000"/>
      </font>
      <fill>
        <patternFill patternType="solid"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Emisiones por alcance (tCO2e)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tCO2e</c:v>
          </c:tx>
          <c:invertIfNegative val="1"/>
          <c:cat>
            <c:strRef>
              <c:f>'5_Resumen'!$A$21:$A$23</c:f>
              <c:strCache>
                <c:ptCount val="3"/>
                <c:pt idx="0">
                  <c:v>Alcance 1</c:v>
                </c:pt>
                <c:pt idx="1">
                  <c:v>Alcance 2</c:v>
                </c:pt>
                <c:pt idx="2">
                  <c:v>Alcance 3</c:v>
                </c:pt>
              </c:strCache>
            </c:strRef>
          </c:cat>
          <c:val>
            <c:numRef>
              <c:f>'5_Resumen'!$B$21:$B$23</c:f>
              <c:numCache>
                <c:formatCode>0.000</c:formatCode>
                <c:ptCount val="3"/>
                <c:pt idx="0">
                  <c:v>2.2999999999999998</c:v>
                </c:pt>
                <c:pt idx="1">
                  <c:v>2.4</c:v>
                </c:pt>
                <c:pt idx="2">
                  <c:v>0.96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3A-4E9D-8042-526C12863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Emisiones por categoría (tCO2e)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tCO2e</c:v>
          </c:tx>
          <c:invertIfNegative val="1"/>
          <c:cat>
            <c:strRef>
              <c:f>'5_Resumen'!$A$28:$A$37</c:f>
              <c:strCache>
                <c:ptCount val="10"/>
                <c:pt idx="0">
                  <c:v>Combustible móvil</c:v>
                </c:pt>
                <c:pt idx="1">
                  <c:v>Combustión fija</c:v>
                </c:pt>
                <c:pt idx="2">
                  <c:v>Refrigerantes</c:v>
                </c:pt>
                <c:pt idx="3">
                  <c:v>Electricidad comprada</c:v>
                </c:pt>
                <c:pt idx="4">
                  <c:v>Transporte contratado</c:v>
                </c:pt>
                <c:pt idx="5">
                  <c:v>Residuos</c:v>
                </c:pt>
                <c:pt idx="6">
                  <c:v>Compras y empaques</c:v>
                </c:pt>
                <c:pt idx="7">
                  <c:v>Viajes de negocios</c:v>
                </c:pt>
                <c:pt idx="8">
                  <c:v>Desplazamiento de empleados</c:v>
                </c:pt>
                <c:pt idx="9">
                  <c:v>Otros</c:v>
                </c:pt>
              </c:strCache>
            </c:strRef>
          </c:cat>
          <c:val>
            <c:numRef>
              <c:f>'5_Resumen'!$B$28:$B$37</c:f>
              <c:numCache>
                <c:formatCode>0.000</c:formatCode>
                <c:ptCount val="10"/>
                <c:pt idx="0">
                  <c:v>2.2999999999999998</c:v>
                </c:pt>
                <c:pt idx="1">
                  <c:v>0</c:v>
                </c:pt>
                <c:pt idx="2">
                  <c:v>0</c:v>
                </c:pt>
                <c:pt idx="3">
                  <c:v>2.4</c:v>
                </c:pt>
                <c:pt idx="4">
                  <c:v>0.96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72-4F31-A37F-D6C5E5074B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2111032</xdr:colOff>
      <xdr:row>2</xdr:row>
      <xdr:rowOff>87630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93F707-32A4-442C-89AA-60C4CCB28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0" y="0"/>
          <a:ext cx="2114842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114592</xdr:colOff>
      <xdr:row>3</xdr:row>
      <xdr:rowOff>53340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561C38-2323-4C45-91FA-5BEDAF559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96925" y="0"/>
          <a:ext cx="2114842" cy="5962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14</xdr:col>
      <xdr:colOff>114592</xdr:colOff>
      <xdr:row>1</xdr:row>
      <xdr:rowOff>243840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314196-F5BD-42E7-90C7-65703B0A7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73600" y="0"/>
          <a:ext cx="2114842" cy="5962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</xdr:row>
      <xdr:rowOff>0</xdr:rowOff>
    </xdr:from>
    <xdr:to>
      <xdr:col>13</xdr:col>
      <xdr:colOff>0</xdr:colOff>
      <xdr:row>24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25</xdr:row>
      <xdr:rowOff>0</xdr:rowOff>
    </xdr:from>
    <xdr:to>
      <xdr:col>13</xdr:col>
      <xdr:colOff>0</xdr:colOff>
      <xdr:row>43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FactoresTable" displayName="FactoresTable" ref="A7:K50">
  <tableColumns count="11">
    <tableColumn id="1" xr3:uid="{00000000-0010-0000-0000-000001000000}" name="ID factor"/>
    <tableColumn id="2" xr3:uid="{00000000-0010-0000-0000-000002000000}" name="Descripción"/>
    <tableColumn id="3" xr3:uid="{00000000-0010-0000-0000-000003000000}" name="Alcance sugerido"/>
    <tableColumn id="4" xr3:uid="{00000000-0010-0000-0000-000004000000}" name="Unidad actividad"/>
    <tableColumn id="5" xr3:uid="{00000000-0010-0000-0000-000005000000}" name="Factor kg CO2e/unidad"/>
    <tableColumn id="6" xr3:uid="{00000000-0010-0000-0000-000006000000}" name="Fuente del factor"/>
    <tableColumn id="7" xr3:uid="{00000000-0010-0000-0000-000007000000}" name="Año"/>
    <tableColumn id="8" xr3:uid="{00000000-0010-0000-0000-000008000000}" name="País/Región"/>
    <tableColumn id="9" xr3:uid="{00000000-0010-0000-0000-000009000000}" name="Tipo"/>
    <tableColumn id="10" xr3:uid="{00000000-0010-0000-0000-00000A000000}" name="Observaciones"/>
    <tableColumn id="11" xr3:uid="{00000000-0010-0000-0000-00000B000000}" name="Estado I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RegistroTable" displayName="RegistroTable" ref="A7:R107">
  <tableColumns count="18">
    <tableColumn id="1" xr3:uid="{00000000-0010-0000-0100-000001000000}" name="ID"/>
    <tableColumn id="2" xr3:uid="{00000000-0010-0000-0100-000002000000}" name="Fecha"/>
    <tableColumn id="3" xr3:uid="{00000000-0010-0000-0100-000003000000}" name="Sede/Área"/>
    <tableColumn id="4" xr3:uid="{00000000-0010-0000-0100-000004000000}" name="Fuente o actividad"/>
    <tableColumn id="5" xr3:uid="{00000000-0010-0000-0100-000005000000}" name="Dato de actividad"/>
    <tableColumn id="6" xr3:uid="{00000000-0010-0000-0100-000006000000}" name="Unidad"/>
    <tableColumn id="7" xr3:uid="{00000000-0010-0000-0100-000007000000}" name="ID factor"/>
    <tableColumn id="8" xr3:uid="{00000000-0010-0000-0100-000008000000}" name="Alcance"/>
    <tableColumn id="9" xr3:uid="{00000000-0010-0000-0100-000009000000}" name="Categoría"/>
    <tableColumn id="10" xr3:uid="{00000000-0010-0000-0100-00000A000000}" name="Calidad del dato"/>
    <tableColumn id="11" xr3:uid="{00000000-0010-0000-0100-00000B000000}" name="Responsable"/>
    <tableColumn id="12" xr3:uid="{00000000-0010-0000-0100-00000C000000}" name="Soporte/Fuente"/>
    <tableColumn id="13" xr3:uid="{00000000-0010-0000-0100-00000D000000}" name="Observaciones"/>
    <tableColumn id="14" xr3:uid="{00000000-0010-0000-0100-00000E000000}" name="Unidad factor (auto)"/>
    <tableColumn id="15" xr3:uid="{00000000-0010-0000-0100-00000F000000}" name="Factor (auto)"/>
    <tableColumn id="16" xr3:uid="{00000000-0010-0000-0100-000010000000}" name="Emisiones kg CO2e"/>
    <tableColumn id="17" xr3:uid="{00000000-0010-0000-0100-000011000000}" name="Emisiones tCO2e"/>
    <tableColumn id="18" xr3:uid="{00000000-0010-0000-0100-000012000000}" name="Estado del registr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"/>
  <sheetViews>
    <sheetView tabSelected="1" workbookViewId="0">
      <selection activeCell="D14" sqref="A13:D14"/>
    </sheetView>
  </sheetViews>
  <sheetFormatPr baseColWidth="10" defaultColWidth="130.8984375" defaultRowHeight="13.8"/>
  <cols>
    <col min="1" max="1" width="48.796875" style="117" bestFit="1" customWidth="1"/>
    <col min="2" max="2" width="118.296875" style="117" customWidth="1"/>
    <col min="3" max="3" width="35.3984375" style="117" customWidth="1"/>
    <col min="4" max="16384" width="130.8984375" style="117"/>
  </cols>
  <sheetData>
    <row r="1" spans="1:10" ht="25.8">
      <c r="A1" s="114" t="s">
        <v>0</v>
      </c>
      <c r="B1" s="115"/>
      <c r="C1" s="116"/>
      <c r="D1" s="116"/>
      <c r="E1" s="116"/>
      <c r="F1" s="116"/>
      <c r="G1" s="116"/>
      <c r="H1" s="116"/>
      <c r="I1" s="116"/>
      <c r="J1" s="116"/>
    </row>
    <row r="2" spans="1:10" ht="14.4">
      <c r="A2" s="118"/>
      <c r="B2" s="118"/>
      <c r="C2" s="116"/>
      <c r="D2" s="116"/>
      <c r="E2" s="116"/>
      <c r="F2" s="116"/>
      <c r="G2" s="116"/>
      <c r="H2" s="116"/>
      <c r="I2" s="116"/>
      <c r="J2" s="116"/>
    </row>
    <row r="3" spans="1:10" ht="14.4">
      <c r="A3" s="119" t="s">
        <v>1</v>
      </c>
      <c r="B3" s="115"/>
      <c r="C3" s="116"/>
      <c r="D3" s="116"/>
      <c r="E3" s="116"/>
      <c r="F3" s="116"/>
      <c r="G3" s="116"/>
      <c r="H3" s="116"/>
      <c r="I3" s="116"/>
      <c r="J3" s="116"/>
    </row>
    <row r="4" spans="1:10" ht="14.4">
      <c r="A4" s="116"/>
      <c r="B4" s="116"/>
      <c r="C4" s="116"/>
      <c r="D4" s="116"/>
      <c r="E4" s="116"/>
      <c r="F4" s="116"/>
      <c r="G4" s="116"/>
      <c r="H4" s="116"/>
      <c r="I4" s="116"/>
      <c r="J4" s="116"/>
    </row>
    <row r="5" spans="1:10" ht="14.4">
      <c r="A5" s="120" t="s">
        <v>2</v>
      </c>
      <c r="B5" s="120"/>
      <c r="C5" s="116"/>
      <c r="D5" s="116"/>
      <c r="E5" s="116"/>
      <c r="F5" s="116"/>
      <c r="G5" s="116"/>
      <c r="H5" s="116"/>
      <c r="I5" s="116"/>
      <c r="J5" s="116"/>
    </row>
    <row r="6" spans="1:10" ht="14.4">
      <c r="A6" s="121" t="s">
        <v>3</v>
      </c>
      <c r="B6" s="121"/>
      <c r="C6" s="116"/>
      <c r="D6" s="116"/>
      <c r="E6" s="116"/>
      <c r="F6" s="116"/>
      <c r="G6" s="116"/>
      <c r="H6" s="116"/>
      <c r="I6" s="116"/>
      <c r="J6" s="116"/>
    </row>
    <row r="7" spans="1:10" ht="14.4">
      <c r="A7" s="122"/>
      <c r="B7" s="122"/>
      <c r="C7" s="116"/>
      <c r="D7" s="116"/>
      <c r="E7" s="116"/>
      <c r="F7" s="116"/>
      <c r="G7" s="116"/>
      <c r="H7" s="116"/>
      <c r="I7" s="116"/>
      <c r="J7" s="116"/>
    </row>
    <row r="8" spans="1:10" ht="14.4">
      <c r="A8" s="123" t="s">
        <v>4</v>
      </c>
      <c r="B8" s="123"/>
      <c r="C8" s="116"/>
      <c r="D8" s="116"/>
      <c r="E8" s="116"/>
      <c r="F8" s="116"/>
      <c r="G8" s="116"/>
      <c r="H8" s="116"/>
      <c r="I8" s="116"/>
      <c r="J8" s="116"/>
    </row>
    <row r="9" spans="1:10" ht="14.4">
      <c r="A9" s="124" t="s">
        <v>5</v>
      </c>
      <c r="B9" s="125" t="s">
        <v>6</v>
      </c>
      <c r="C9" s="116"/>
      <c r="D9" s="116"/>
      <c r="E9" s="116"/>
      <c r="F9" s="116"/>
      <c r="G9" s="116"/>
      <c r="H9" s="116"/>
      <c r="I9" s="116"/>
      <c r="J9" s="116"/>
    </row>
    <row r="10" spans="1:10" ht="14.4">
      <c r="A10" s="126" t="s">
        <v>7</v>
      </c>
      <c r="B10" s="127" t="s">
        <v>8</v>
      </c>
      <c r="C10" s="116"/>
      <c r="D10" s="116"/>
      <c r="E10" s="116"/>
      <c r="F10" s="116"/>
      <c r="G10" s="116"/>
      <c r="H10" s="116"/>
      <c r="I10" s="116"/>
      <c r="J10" s="116"/>
    </row>
    <row r="11" spans="1:10" ht="14.4">
      <c r="A11" s="126" t="s">
        <v>9</v>
      </c>
      <c r="B11" s="127" t="s">
        <v>10</v>
      </c>
      <c r="C11" s="116"/>
      <c r="D11" s="116"/>
      <c r="E11" s="116"/>
      <c r="F11" s="116"/>
      <c r="G11" s="116"/>
      <c r="H11" s="116"/>
      <c r="I11" s="116"/>
      <c r="J11" s="116"/>
    </row>
    <row r="12" spans="1:10" ht="14.4">
      <c r="A12" s="126" t="s">
        <v>11</v>
      </c>
      <c r="B12" s="127" t="s">
        <v>12</v>
      </c>
      <c r="C12" s="116"/>
      <c r="D12" s="116"/>
      <c r="E12" s="116"/>
      <c r="F12" s="116"/>
      <c r="G12" s="116"/>
      <c r="H12" s="116"/>
      <c r="I12" s="116"/>
      <c r="J12" s="116"/>
    </row>
    <row r="13" spans="1:10" ht="14.4">
      <c r="A13" s="128" t="s">
        <v>13</v>
      </c>
      <c r="B13" s="129" t="s">
        <v>14</v>
      </c>
      <c r="C13" s="116"/>
      <c r="D13" s="116"/>
      <c r="E13" s="116"/>
      <c r="F13" s="116"/>
      <c r="G13" s="116"/>
      <c r="H13" s="116"/>
      <c r="I13" s="116"/>
      <c r="J13" s="116"/>
    </row>
    <row r="14" spans="1:10" ht="14.4">
      <c r="A14" s="122"/>
      <c r="B14" s="122"/>
      <c r="C14" s="116"/>
      <c r="D14" s="116"/>
      <c r="E14" s="116"/>
      <c r="F14" s="116"/>
      <c r="G14" s="116"/>
      <c r="H14" s="116"/>
      <c r="I14" s="116"/>
      <c r="J14" s="116"/>
    </row>
    <row r="15" spans="1:10" ht="14.4">
      <c r="A15" s="123" t="s">
        <v>15</v>
      </c>
      <c r="B15" s="123"/>
      <c r="C15" s="116"/>
      <c r="D15" s="116"/>
      <c r="E15" s="116"/>
      <c r="F15" s="116"/>
      <c r="G15" s="116"/>
      <c r="H15" s="116"/>
      <c r="I15" s="116"/>
      <c r="J15" s="116"/>
    </row>
    <row r="16" spans="1:10" ht="14.4">
      <c r="A16" s="124" t="s">
        <v>16</v>
      </c>
      <c r="B16" s="125" t="s">
        <v>17</v>
      </c>
      <c r="C16" s="116"/>
      <c r="D16" s="116"/>
      <c r="E16" s="116"/>
      <c r="F16" s="116"/>
      <c r="G16" s="116"/>
      <c r="H16" s="116"/>
      <c r="I16" s="116"/>
      <c r="J16" s="116"/>
    </row>
    <row r="17" spans="1:10" ht="14.4">
      <c r="A17" s="126" t="s">
        <v>18</v>
      </c>
      <c r="B17" s="127" t="s">
        <v>19</v>
      </c>
      <c r="C17" s="116"/>
      <c r="D17" s="116"/>
      <c r="E17" s="116"/>
      <c r="F17" s="116"/>
      <c r="G17" s="116"/>
      <c r="H17" s="116"/>
      <c r="I17" s="116"/>
      <c r="J17" s="116"/>
    </row>
    <row r="18" spans="1:10" ht="14.4">
      <c r="A18" s="126" t="s">
        <v>20</v>
      </c>
      <c r="B18" s="127" t="s">
        <v>21</v>
      </c>
      <c r="C18" s="116"/>
      <c r="D18" s="116"/>
      <c r="E18" s="116"/>
      <c r="F18" s="116"/>
      <c r="G18" s="116"/>
      <c r="H18" s="116"/>
      <c r="I18" s="116"/>
      <c r="J18" s="116"/>
    </row>
    <row r="19" spans="1:10" ht="14.4">
      <c r="A19" s="126" t="s">
        <v>22</v>
      </c>
      <c r="B19" s="127" t="s">
        <v>23</v>
      </c>
      <c r="C19" s="116"/>
      <c r="D19" s="116"/>
      <c r="E19" s="116"/>
      <c r="F19" s="116"/>
      <c r="G19" s="116"/>
      <c r="H19" s="116"/>
      <c r="I19" s="116"/>
      <c r="J19" s="116"/>
    </row>
    <row r="20" spans="1:10" ht="14.4">
      <c r="A20" s="126" t="s">
        <v>24</v>
      </c>
      <c r="B20" s="127" t="s">
        <v>25</v>
      </c>
      <c r="C20" s="116"/>
      <c r="D20" s="116"/>
      <c r="E20" s="116"/>
      <c r="F20" s="116"/>
      <c r="G20" s="116"/>
      <c r="H20" s="116"/>
      <c r="I20" s="116"/>
      <c r="J20" s="116"/>
    </row>
    <row r="21" spans="1:10" ht="14.4">
      <c r="A21" s="130" t="s">
        <v>26</v>
      </c>
      <c r="B21" s="131" t="s">
        <v>27</v>
      </c>
      <c r="C21" s="116"/>
      <c r="D21" s="116"/>
      <c r="E21" s="116"/>
      <c r="F21" s="116"/>
      <c r="G21" s="116"/>
      <c r="H21" s="116"/>
      <c r="I21" s="116"/>
      <c r="J21" s="116"/>
    </row>
    <row r="22" spans="1:10" ht="14.4">
      <c r="A22" s="122"/>
      <c r="B22" s="122"/>
      <c r="C22" s="116"/>
      <c r="D22" s="116"/>
      <c r="E22" s="116"/>
      <c r="F22" s="116"/>
      <c r="G22" s="116"/>
      <c r="H22" s="116"/>
      <c r="I22" s="116"/>
      <c r="J22" s="116"/>
    </row>
    <row r="23" spans="1:10" ht="14.4">
      <c r="A23" s="123" t="s">
        <v>28</v>
      </c>
      <c r="B23" s="123"/>
      <c r="C23" s="116"/>
      <c r="D23" s="116"/>
      <c r="E23" s="116"/>
      <c r="F23" s="116"/>
      <c r="G23" s="116"/>
      <c r="H23" s="116"/>
      <c r="I23" s="116"/>
      <c r="J23" s="116"/>
    </row>
    <row r="24" spans="1:10" ht="14.4">
      <c r="A24" s="124" t="s">
        <v>29</v>
      </c>
      <c r="B24" s="125" t="s">
        <v>30</v>
      </c>
      <c r="C24" s="116"/>
      <c r="D24" s="116"/>
      <c r="E24" s="116"/>
      <c r="F24" s="116"/>
      <c r="G24" s="116"/>
      <c r="H24" s="116"/>
      <c r="I24" s="116"/>
      <c r="J24" s="116"/>
    </row>
    <row r="25" spans="1:10" ht="14.4">
      <c r="A25" s="126" t="s">
        <v>31</v>
      </c>
      <c r="B25" s="127" t="s">
        <v>32</v>
      </c>
      <c r="C25" s="116"/>
      <c r="D25" s="116"/>
      <c r="E25" s="116"/>
      <c r="F25" s="116"/>
      <c r="G25" s="116"/>
      <c r="H25" s="116"/>
      <c r="I25" s="116"/>
      <c r="J25" s="116"/>
    </row>
    <row r="26" spans="1:10" ht="14.4">
      <c r="A26" s="126" t="s">
        <v>33</v>
      </c>
      <c r="B26" s="127" t="s">
        <v>34</v>
      </c>
      <c r="C26" s="116"/>
      <c r="D26" s="116"/>
      <c r="E26" s="116"/>
      <c r="F26" s="116"/>
      <c r="G26" s="116"/>
      <c r="H26" s="116"/>
      <c r="I26" s="116"/>
      <c r="J26" s="116"/>
    </row>
    <row r="27" spans="1:10" ht="14.4">
      <c r="A27" s="126" t="s">
        <v>35</v>
      </c>
      <c r="B27" s="127" t="s">
        <v>36</v>
      </c>
      <c r="C27" s="116"/>
      <c r="D27" s="116"/>
      <c r="E27" s="116"/>
      <c r="F27" s="116"/>
      <c r="G27" s="116"/>
      <c r="H27" s="116"/>
      <c r="I27" s="116"/>
      <c r="J27" s="116"/>
    </row>
    <row r="28" spans="1:10" ht="14.4">
      <c r="A28" s="126" t="s">
        <v>37</v>
      </c>
      <c r="B28" s="127" t="s">
        <v>38</v>
      </c>
      <c r="C28" s="116"/>
      <c r="D28" s="116"/>
      <c r="E28" s="116"/>
      <c r="F28" s="116"/>
      <c r="G28" s="116"/>
      <c r="H28" s="116"/>
      <c r="I28" s="116"/>
      <c r="J28" s="116"/>
    </row>
    <row r="29" spans="1:10" ht="14.4">
      <c r="A29" s="130" t="s">
        <v>39</v>
      </c>
      <c r="B29" s="131" t="s">
        <v>40</v>
      </c>
      <c r="C29" s="116"/>
      <c r="D29" s="116"/>
      <c r="E29" s="116"/>
      <c r="F29" s="116"/>
      <c r="G29" s="116"/>
      <c r="H29" s="116"/>
      <c r="I29" s="116"/>
      <c r="J29" s="116"/>
    </row>
    <row r="30" spans="1:10" ht="14.4">
      <c r="A30" s="122"/>
      <c r="B30" s="122"/>
      <c r="C30" s="116"/>
      <c r="D30" s="116"/>
      <c r="E30" s="116"/>
      <c r="F30" s="116"/>
      <c r="G30" s="116"/>
      <c r="H30" s="116"/>
      <c r="I30" s="116"/>
      <c r="J30" s="116"/>
    </row>
    <row r="31" spans="1:10" ht="14.4">
      <c r="A31" s="123" t="s">
        <v>41</v>
      </c>
      <c r="B31" s="123"/>
      <c r="C31" s="116"/>
      <c r="D31" s="116"/>
      <c r="E31" s="116"/>
      <c r="F31" s="116"/>
      <c r="G31" s="116"/>
      <c r="H31" s="116"/>
      <c r="I31" s="116"/>
      <c r="J31" s="116"/>
    </row>
    <row r="32" spans="1:10" ht="14.4">
      <c r="A32" s="124" t="s">
        <v>42</v>
      </c>
      <c r="B32" s="125" t="s">
        <v>43</v>
      </c>
      <c r="C32" s="116"/>
      <c r="D32" s="116"/>
      <c r="E32" s="116"/>
      <c r="F32" s="116"/>
      <c r="G32" s="116"/>
      <c r="H32" s="116"/>
      <c r="I32" s="116"/>
      <c r="J32" s="116"/>
    </row>
    <row r="33" spans="1:10" ht="14.4">
      <c r="A33" s="132" t="s">
        <v>44</v>
      </c>
      <c r="B33" s="133" t="s">
        <v>45</v>
      </c>
      <c r="C33" s="116"/>
      <c r="D33" s="116"/>
      <c r="E33" s="116"/>
      <c r="F33" s="116"/>
      <c r="G33" s="116"/>
      <c r="H33" s="116"/>
      <c r="I33" s="116"/>
      <c r="J33" s="116"/>
    </row>
    <row r="34" spans="1:10" ht="14.4">
      <c r="A34" s="134" t="s">
        <v>46</v>
      </c>
      <c r="B34" s="135" t="s">
        <v>47</v>
      </c>
      <c r="C34" s="116"/>
      <c r="D34" s="116"/>
      <c r="E34" s="116"/>
      <c r="F34" s="116"/>
      <c r="G34" s="116"/>
      <c r="H34" s="116"/>
      <c r="I34" s="116"/>
      <c r="J34" s="116"/>
    </row>
    <row r="35" spans="1:10" ht="14.4">
      <c r="A35" s="136" t="s">
        <v>48</v>
      </c>
      <c r="B35" s="137" t="s">
        <v>49</v>
      </c>
      <c r="C35" s="116"/>
      <c r="D35" s="116"/>
      <c r="E35" s="116"/>
      <c r="F35" s="116"/>
      <c r="G35" s="116"/>
      <c r="H35" s="116"/>
      <c r="I35" s="116"/>
      <c r="J35" s="116"/>
    </row>
    <row r="36" spans="1:10" ht="14.4">
      <c r="A36" s="138" t="s">
        <v>50</v>
      </c>
      <c r="B36" s="139" t="s">
        <v>51</v>
      </c>
      <c r="C36" s="116"/>
      <c r="D36" s="116"/>
      <c r="E36" s="116"/>
      <c r="F36" s="116"/>
      <c r="G36" s="116"/>
      <c r="H36" s="116"/>
      <c r="I36" s="116"/>
      <c r="J36" s="116"/>
    </row>
    <row r="37" spans="1:10" ht="14.4">
      <c r="A37" s="140" t="s">
        <v>52</v>
      </c>
      <c r="B37" s="141" t="s">
        <v>53</v>
      </c>
      <c r="C37" s="116"/>
      <c r="D37" s="116"/>
      <c r="E37" s="116"/>
      <c r="F37" s="116"/>
      <c r="G37" s="116"/>
      <c r="H37" s="116"/>
      <c r="I37" s="116"/>
      <c r="J37" s="116"/>
    </row>
    <row r="38" spans="1:10" ht="14.4">
      <c r="A38" s="122"/>
      <c r="B38" s="122"/>
      <c r="C38" s="116"/>
      <c r="D38" s="116"/>
      <c r="E38" s="116"/>
      <c r="F38" s="116"/>
      <c r="G38" s="116"/>
      <c r="H38" s="116"/>
      <c r="I38" s="116"/>
      <c r="J38" s="116"/>
    </row>
    <row r="39" spans="1:10" ht="14.4">
      <c r="A39" s="123" t="s">
        <v>54</v>
      </c>
      <c r="B39" s="123"/>
      <c r="C39" s="116"/>
      <c r="D39" s="116"/>
      <c r="E39" s="116"/>
      <c r="F39" s="116"/>
      <c r="G39" s="116"/>
      <c r="H39" s="116"/>
      <c r="I39" s="116"/>
      <c r="J39" s="116"/>
    </row>
    <row r="40" spans="1:10" ht="14.4">
      <c r="A40" s="142" t="s">
        <v>18</v>
      </c>
      <c r="B40" s="143" t="s">
        <v>55</v>
      </c>
      <c r="C40" s="116"/>
      <c r="D40" s="116"/>
      <c r="E40" s="116"/>
      <c r="F40" s="116"/>
      <c r="G40" s="116"/>
      <c r="H40" s="116"/>
      <c r="I40" s="116"/>
      <c r="J40" s="116"/>
    </row>
    <row r="41" spans="1:10" ht="14.4">
      <c r="A41" s="126" t="s">
        <v>20</v>
      </c>
      <c r="B41" s="127" t="s">
        <v>56</v>
      </c>
      <c r="C41" s="116"/>
      <c r="D41" s="116"/>
      <c r="E41" s="116"/>
      <c r="F41" s="116"/>
      <c r="G41" s="116"/>
      <c r="H41" s="116"/>
      <c r="I41" s="116"/>
      <c r="J41" s="116"/>
    </row>
    <row r="42" spans="1:10" ht="14.4">
      <c r="A42" s="126" t="s">
        <v>22</v>
      </c>
      <c r="B42" s="127" t="s">
        <v>57</v>
      </c>
      <c r="C42" s="116"/>
      <c r="D42" s="116"/>
      <c r="E42" s="116"/>
      <c r="F42" s="116"/>
      <c r="G42" s="116"/>
      <c r="H42" s="116"/>
      <c r="I42" s="116"/>
      <c r="J42" s="116"/>
    </row>
    <row r="43" spans="1:10" ht="14.4">
      <c r="A43" s="126" t="s">
        <v>24</v>
      </c>
      <c r="B43" s="127" t="s">
        <v>58</v>
      </c>
      <c r="C43" s="116"/>
      <c r="D43" s="116"/>
      <c r="E43" s="116"/>
      <c r="F43" s="116"/>
      <c r="G43" s="116"/>
      <c r="H43" s="116"/>
      <c r="I43" s="116"/>
      <c r="J43" s="116"/>
    </row>
    <row r="44" spans="1:10" ht="14.4">
      <c r="A44" s="126" t="s">
        <v>26</v>
      </c>
      <c r="B44" s="127" t="s">
        <v>59</v>
      </c>
      <c r="C44" s="116"/>
      <c r="D44" s="116"/>
      <c r="E44" s="116"/>
      <c r="F44" s="116"/>
      <c r="G44" s="116"/>
      <c r="H44" s="116"/>
      <c r="I44" s="116"/>
      <c r="J44" s="116"/>
    </row>
    <row r="45" spans="1:10" ht="14.4">
      <c r="A45" s="130" t="s">
        <v>60</v>
      </c>
      <c r="B45" s="131" t="s">
        <v>61</v>
      </c>
      <c r="C45" s="116"/>
      <c r="D45" s="116"/>
      <c r="E45" s="116"/>
      <c r="F45" s="116"/>
      <c r="G45" s="116"/>
      <c r="H45" s="116"/>
      <c r="I45" s="116"/>
      <c r="J45" s="116"/>
    </row>
    <row r="46" spans="1:10" ht="14.4">
      <c r="A46" s="122"/>
      <c r="B46" s="122"/>
      <c r="C46" s="116"/>
      <c r="D46" s="116"/>
      <c r="E46" s="116"/>
      <c r="F46" s="116"/>
      <c r="G46" s="116"/>
      <c r="H46" s="116"/>
      <c r="I46" s="116"/>
      <c r="J46" s="116"/>
    </row>
    <row r="47" spans="1:10" ht="14.4">
      <c r="A47" s="123" t="s">
        <v>62</v>
      </c>
      <c r="B47" s="123"/>
      <c r="C47" s="116"/>
      <c r="D47" s="116"/>
      <c r="E47" s="116"/>
      <c r="F47" s="116"/>
      <c r="G47" s="116"/>
      <c r="H47" s="116"/>
      <c r="I47" s="116"/>
      <c r="J47" s="116"/>
    </row>
    <row r="48" spans="1:10" ht="14.4">
      <c r="A48" s="124" t="s">
        <v>16</v>
      </c>
      <c r="B48" s="125" t="s">
        <v>63</v>
      </c>
      <c r="C48" s="116"/>
      <c r="D48" s="116"/>
      <c r="E48" s="116"/>
      <c r="F48" s="116"/>
      <c r="G48" s="116"/>
      <c r="H48" s="116"/>
      <c r="I48" s="116"/>
      <c r="J48" s="116"/>
    </row>
    <row r="49" spans="1:10" ht="14.4">
      <c r="A49" s="126" t="s">
        <v>18</v>
      </c>
      <c r="B49" s="127" t="s">
        <v>64</v>
      </c>
      <c r="C49" s="116"/>
      <c r="D49" s="116"/>
      <c r="E49" s="116"/>
      <c r="F49" s="116"/>
      <c r="G49" s="116"/>
      <c r="H49" s="116"/>
      <c r="I49" s="116"/>
      <c r="J49" s="116"/>
    </row>
    <row r="50" spans="1:10" ht="14.4">
      <c r="A50" s="126" t="s">
        <v>20</v>
      </c>
      <c r="B50" s="127" t="s">
        <v>65</v>
      </c>
      <c r="C50" s="116"/>
      <c r="D50" s="116"/>
      <c r="E50" s="116"/>
      <c r="F50" s="116"/>
      <c r="G50" s="116"/>
      <c r="H50" s="116"/>
      <c r="I50" s="116"/>
      <c r="J50" s="116"/>
    </row>
    <row r="51" spans="1:10" ht="14.4">
      <c r="A51" s="126" t="s">
        <v>22</v>
      </c>
      <c r="B51" s="127" t="s">
        <v>66</v>
      </c>
      <c r="C51" s="116"/>
      <c r="D51" s="116"/>
      <c r="E51" s="116"/>
      <c r="F51" s="116"/>
      <c r="G51" s="116"/>
      <c r="H51" s="116"/>
      <c r="I51" s="116"/>
      <c r="J51" s="116"/>
    </row>
    <row r="52" spans="1:10" ht="14.4">
      <c r="A52" s="126" t="s">
        <v>24</v>
      </c>
      <c r="B52" s="127" t="s">
        <v>67</v>
      </c>
      <c r="C52" s="116"/>
      <c r="D52" s="116"/>
      <c r="E52" s="116"/>
      <c r="F52" s="116"/>
      <c r="G52" s="116"/>
      <c r="H52" s="116"/>
      <c r="I52" s="116"/>
      <c r="J52" s="116"/>
    </row>
    <row r="53" spans="1:10" ht="14.4">
      <c r="A53" s="126" t="s">
        <v>26</v>
      </c>
      <c r="B53" s="127" t="s">
        <v>68</v>
      </c>
      <c r="C53" s="116"/>
      <c r="D53" s="116"/>
      <c r="E53" s="116"/>
      <c r="F53" s="116"/>
      <c r="G53" s="116"/>
      <c r="H53" s="116"/>
      <c r="I53" s="116"/>
      <c r="J53" s="116"/>
    </row>
    <row r="54" spans="1:10" ht="14.4">
      <c r="A54" s="126" t="s">
        <v>60</v>
      </c>
      <c r="B54" s="127" t="s">
        <v>69</v>
      </c>
      <c r="C54" s="116"/>
      <c r="D54" s="116"/>
      <c r="E54" s="116"/>
      <c r="F54" s="116"/>
      <c r="G54" s="116"/>
      <c r="H54" s="116"/>
      <c r="I54" s="116"/>
      <c r="J54" s="116"/>
    </row>
    <row r="55" spans="1:10" ht="14.4">
      <c r="A55" s="130" t="s">
        <v>70</v>
      </c>
      <c r="B55" s="131" t="s">
        <v>71</v>
      </c>
      <c r="C55" s="116"/>
      <c r="D55" s="116"/>
      <c r="E55" s="116"/>
      <c r="F55" s="116"/>
      <c r="G55" s="116"/>
      <c r="H55" s="116"/>
      <c r="I55" s="116"/>
      <c r="J55" s="116"/>
    </row>
    <row r="56" spans="1:10" ht="14.4">
      <c r="A56" s="122"/>
      <c r="B56" s="122"/>
      <c r="C56" s="116"/>
      <c r="D56" s="116"/>
      <c r="E56" s="116"/>
      <c r="F56" s="116"/>
      <c r="G56" s="116"/>
      <c r="H56" s="116"/>
      <c r="I56" s="116"/>
      <c r="J56" s="116"/>
    </row>
    <row r="57" spans="1:10" ht="14.4">
      <c r="A57" s="123" t="s">
        <v>72</v>
      </c>
      <c r="B57" s="123"/>
      <c r="C57" s="116"/>
      <c r="D57" s="116"/>
      <c r="E57" s="116"/>
      <c r="F57" s="116"/>
      <c r="G57" s="116"/>
      <c r="H57" s="116"/>
      <c r="I57" s="116"/>
      <c r="J57" s="116"/>
    </row>
    <row r="58" spans="1:10" ht="14.4">
      <c r="A58" s="124" t="s">
        <v>73</v>
      </c>
      <c r="B58" s="125" t="s">
        <v>74</v>
      </c>
      <c r="C58" s="116"/>
      <c r="D58" s="116"/>
      <c r="E58" s="116"/>
      <c r="F58" s="116"/>
      <c r="G58" s="116"/>
      <c r="H58" s="116"/>
      <c r="I58" s="116"/>
      <c r="J58" s="116"/>
    </row>
    <row r="59" spans="1:10" ht="14.4">
      <c r="A59" s="126" t="s">
        <v>75</v>
      </c>
      <c r="B59" s="127" t="s">
        <v>76</v>
      </c>
      <c r="C59" s="116"/>
      <c r="D59" s="116"/>
      <c r="E59" s="116"/>
      <c r="F59" s="116"/>
      <c r="G59" s="116"/>
      <c r="H59" s="116"/>
      <c r="I59" s="116"/>
      <c r="J59" s="116"/>
    </row>
    <row r="60" spans="1:10" ht="14.4">
      <c r="A60" s="126" t="s">
        <v>77</v>
      </c>
      <c r="B60" s="127" t="s">
        <v>78</v>
      </c>
      <c r="C60" s="116"/>
      <c r="D60" s="116"/>
      <c r="E60" s="116"/>
      <c r="F60" s="116"/>
      <c r="G60" s="116"/>
      <c r="H60" s="116"/>
      <c r="I60" s="116"/>
      <c r="J60" s="116"/>
    </row>
    <row r="61" spans="1:10" ht="14.4">
      <c r="A61" s="126" t="s">
        <v>79</v>
      </c>
      <c r="B61" s="127" t="s">
        <v>80</v>
      </c>
      <c r="C61" s="116"/>
      <c r="D61" s="116"/>
      <c r="E61" s="116"/>
      <c r="F61" s="116"/>
      <c r="G61" s="116"/>
      <c r="H61" s="116"/>
      <c r="I61" s="116"/>
      <c r="J61" s="116"/>
    </row>
    <row r="62" spans="1:10" ht="14.4">
      <c r="A62" s="126" t="s">
        <v>81</v>
      </c>
      <c r="B62" s="127" t="s">
        <v>82</v>
      </c>
      <c r="C62" s="116"/>
      <c r="D62" s="116"/>
      <c r="E62" s="116"/>
      <c r="F62" s="116"/>
      <c r="G62" s="116"/>
      <c r="H62" s="116"/>
      <c r="I62" s="116"/>
      <c r="J62" s="116"/>
    </row>
    <row r="63" spans="1:10" ht="14.4">
      <c r="A63" s="126" t="s">
        <v>83</v>
      </c>
      <c r="B63" s="127" t="s">
        <v>84</v>
      </c>
      <c r="C63" s="116"/>
      <c r="D63" s="116"/>
      <c r="E63" s="116"/>
      <c r="F63" s="116"/>
      <c r="G63" s="116"/>
      <c r="H63" s="116"/>
      <c r="I63" s="116"/>
      <c r="J63" s="116"/>
    </row>
    <row r="64" spans="1:10" ht="14.4">
      <c r="A64" s="126" t="s">
        <v>85</v>
      </c>
      <c r="B64" s="127" t="s">
        <v>86</v>
      </c>
      <c r="C64" s="116"/>
      <c r="D64" s="116"/>
      <c r="E64" s="116"/>
      <c r="F64" s="116"/>
      <c r="G64" s="116"/>
      <c r="H64" s="116"/>
      <c r="I64" s="116"/>
      <c r="J64" s="116"/>
    </row>
    <row r="65" spans="1:10" ht="14.4">
      <c r="A65" s="130" t="s">
        <v>87</v>
      </c>
      <c r="B65" s="131" t="s">
        <v>88</v>
      </c>
      <c r="C65" s="116"/>
      <c r="D65" s="116"/>
      <c r="E65" s="116"/>
      <c r="F65" s="116"/>
      <c r="G65" s="116"/>
      <c r="H65" s="116"/>
      <c r="I65" s="116"/>
      <c r="J65" s="116"/>
    </row>
    <row r="66" spans="1:10" ht="14.4">
      <c r="A66" s="122"/>
      <c r="B66" s="122"/>
      <c r="C66" s="116"/>
      <c r="D66" s="116"/>
      <c r="E66" s="116"/>
      <c r="F66" s="116"/>
      <c r="G66" s="116"/>
      <c r="H66" s="116"/>
      <c r="I66" s="116"/>
      <c r="J66" s="116"/>
    </row>
    <row r="67" spans="1:10" ht="14.4">
      <c r="A67" s="123" t="s">
        <v>89</v>
      </c>
      <c r="B67" s="123"/>
      <c r="C67" s="116"/>
      <c r="D67" s="116"/>
      <c r="E67" s="116"/>
      <c r="F67" s="116"/>
      <c r="G67" s="116"/>
      <c r="H67" s="116"/>
      <c r="I67" s="116"/>
      <c r="J67" s="116"/>
    </row>
    <row r="68" spans="1:10" ht="27.6">
      <c r="A68" s="122" t="s">
        <v>90</v>
      </c>
      <c r="B68" s="122"/>
      <c r="C68" s="116"/>
      <c r="D68" s="116"/>
      <c r="E68" s="116"/>
      <c r="F68" s="116"/>
      <c r="G68" s="116"/>
      <c r="H68" s="116"/>
      <c r="I68" s="116"/>
      <c r="J68" s="116"/>
    </row>
    <row r="69" spans="1:10" ht="14.4">
      <c r="A69" s="122" t="s">
        <v>91</v>
      </c>
      <c r="B69" s="122"/>
      <c r="C69" s="116"/>
      <c r="D69" s="116"/>
      <c r="E69" s="116"/>
      <c r="F69" s="116"/>
      <c r="G69" s="116"/>
      <c r="H69" s="116"/>
      <c r="I69" s="116"/>
      <c r="J69" s="116"/>
    </row>
    <row r="70" spans="1:10" ht="14.4">
      <c r="A70" s="122" t="s">
        <v>92</v>
      </c>
      <c r="B70" s="122"/>
      <c r="C70" s="116"/>
      <c r="D70" s="116"/>
      <c r="E70" s="116"/>
      <c r="F70" s="116"/>
      <c r="G70" s="116"/>
      <c r="H70" s="116"/>
      <c r="I70" s="116"/>
      <c r="J70" s="116"/>
    </row>
    <row r="71" spans="1:10" ht="14.4">
      <c r="A71" s="122" t="s">
        <v>93</v>
      </c>
      <c r="B71" s="122"/>
      <c r="C71" s="116"/>
      <c r="D71" s="116"/>
      <c r="E71" s="116"/>
      <c r="F71" s="116"/>
      <c r="G71" s="116"/>
      <c r="H71" s="116"/>
      <c r="I71" s="116"/>
      <c r="J71" s="116"/>
    </row>
    <row r="72" spans="1:10" ht="14.4">
      <c r="A72" s="122" t="s">
        <v>94</v>
      </c>
      <c r="B72" s="122"/>
      <c r="C72" s="116"/>
      <c r="D72" s="116"/>
      <c r="E72" s="116"/>
      <c r="F72" s="116"/>
      <c r="G72" s="116"/>
      <c r="H72" s="116"/>
      <c r="I72" s="116"/>
      <c r="J72" s="116"/>
    </row>
    <row r="73" spans="1:10" ht="14.4">
      <c r="A73" s="122" t="s">
        <v>95</v>
      </c>
      <c r="B73" s="122"/>
      <c r="C73" s="116"/>
      <c r="D73" s="116"/>
      <c r="E73" s="116"/>
      <c r="F73" s="116"/>
      <c r="G73" s="116"/>
      <c r="H73" s="116"/>
      <c r="I73" s="116"/>
      <c r="J73" s="116"/>
    </row>
    <row r="74" spans="1:10" ht="14.4">
      <c r="A74" s="122"/>
      <c r="B74" s="122"/>
      <c r="C74" s="116"/>
      <c r="D74" s="116"/>
      <c r="E74" s="116"/>
      <c r="F74" s="116"/>
      <c r="G74" s="116"/>
      <c r="H74" s="116"/>
      <c r="I74" s="116"/>
      <c r="J74" s="116"/>
    </row>
    <row r="75" spans="1:10" ht="14.4">
      <c r="A75" s="144" t="s">
        <v>96</v>
      </c>
      <c r="B75" s="145"/>
      <c r="C75" s="116"/>
      <c r="D75" s="116"/>
      <c r="E75" s="116"/>
      <c r="F75" s="116"/>
      <c r="G75" s="116"/>
      <c r="H75" s="116"/>
      <c r="I75" s="116"/>
      <c r="J75" s="116"/>
    </row>
    <row r="76" spans="1:10" ht="14.4">
      <c r="A76" s="116"/>
      <c r="B76" s="116"/>
      <c r="C76" s="116"/>
      <c r="D76" s="116"/>
      <c r="E76" s="116"/>
      <c r="F76" s="116"/>
      <c r="G76" s="116"/>
      <c r="H76" s="116"/>
      <c r="I76" s="116"/>
      <c r="J76" s="116"/>
    </row>
    <row r="77" spans="1:10" ht="14.4">
      <c r="A77" s="116"/>
      <c r="B77" s="116"/>
      <c r="C77" s="116"/>
      <c r="D77" s="116"/>
      <c r="E77" s="116"/>
      <c r="F77" s="116"/>
      <c r="G77" s="116"/>
      <c r="H77" s="116"/>
      <c r="I77" s="116"/>
      <c r="J77" s="116"/>
    </row>
    <row r="78" spans="1:10" ht="14.4">
      <c r="A78" s="116"/>
      <c r="B78" s="116"/>
      <c r="C78" s="116"/>
      <c r="D78" s="116"/>
      <c r="E78" s="116"/>
      <c r="F78" s="116"/>
      <c r="G78" s="116"/>
      <c r="H78" s="116"/>
      <c r="I78" s="116"/>
      <c r="J78" s="116"/>
    </row>
    <row r="79" spans="1:10" ht="14.4">
      <c r="A79" s="116"/>
      <c r="B79" s="116"/>
      <c r="C79" s="116"/>
      <c r="D79" s="116"/>
      <c r="E79" s="116"/>
      <c r="F79" s="116"/>
      <c r="G79" s="116"/>
      <c r="H79" s="116"/>
      <c r="I79" s="116"/>
      <c r="J79" s="116"/>
    </row>
    <row r="80" spans="1:10" ht="14.4">
      <c r="A80" s="116"/>
      <c r="B80" s="116"/>
      <c r="C80" s="116"/>
      <c r="D80" s="116"/>
      <c r="E80" s="116"/>
      <c r="F80" s="116"/>
      <c r="G80" s="116"/>
      <c r="H80" s="116"/>
      <c r="I80" s="116"/>
      <c r="J80" s="116"/>
    </row>
    <row r="81" spans="1:10" ht="14.4">
      <c r="A81" s="116"/>
      <c r="B81" s="116"/>
      <c r="C81" s="116"/>
      <c r="D81" s="116"/>
      <c r="E81" s="116"/>
      <c r="F81" s="116"/>
      <c r="G81" s="116"/>
      <c r="H81" s="116"/>
      <c r="I81" s="116"/>
      <c r="J81" s="116"/>
    </row>
    <row r="82" spans="1:10" ht="14.4">
      <c r="A82" s="116"/>
      <c r="B82" s="116"/>
      <c r="C82" s="116"/>
      <c r="D82" s="116"/>
      <c r="E82" s="116"/>
      <c r="F82" s="116"/>
      <c r="G82" s="116"/>
      <c r="H82" s="116"/>
      <c r="I82" s="116"/>
      <c r="J82" s="116"/>
    </row>
    <row r="83" spans="1:10" ht="14.4">
      <c r="A83" s="116"/>
      <c r="B83" s="116"/>
      <c r="C83" s="116"/>
      <c r="D83" s="116"/>
      <c r="E83" s="116"/>
      <c r="F83" s="116"/>
      <c r="G83" s="116"/>
      <c r="H83" s="116"/>
      <c r="I83" s="116"/>
      <c r="J83" s="116"/>
    </row>
    <row r="84" spans="1:10" ht="14.4">
      <c r="A84" s="116"/>
      <c r="B84" s="116"/>
      <c r="C84" s="116"/>
      <c r="D84" s="116"/>
      <c r="E84" s="116"/>
      <c r="F84" s="116"/>
      <c r="G84" s="116"/>
      <c r="H84" s="116"/>
      <c r="I84" s="116"/>
      <c r="J84" s="116"/>
    </row>
    <row r="85" spans="1:10" ht="14.4">
      <c r="A85" s="116"/>
      <c r="B85" s="116"/>
      <c r="C85" s="116"/>
      <c r="D85" s="116"/>
      <c r="E85" s="116"/>
      <c r="F85" s="116"/>
      <c r="G85" s="116"/>
      <c r="H85" s="116"/>
      <c r="I85" s="116"/>
      <c r="J85" s="116"/>
    </row>
    <row r="86" spans="1:10" ht="14.4">
      <c r="A86" s="116"/>
      <c r="B86" s="116"/>
      <c r="C86" s="116"/>
      <c r="D86" s="116"/>
      <c r="E86" s="116"/>
      <c r="F86" s="116"/>
      <c r="G86" s="116"/>
      <c r="H86" s="116"/>
      <c r="I86" s="116"/>
      <c r="J86" s="116"/>
    </row>
    <row r="87" spans="1:10" ht="14.4">
      <c r="A87" s="116"/>
      <c r="B87" s="116"/>
      <c r="C87" s="116"/>
      <c r="D87" s="116"/>
      <c r="E87" s="116"/>
      <c r="F87" s="116"/>
      <c r="G87" s="116"/>
      <c r="H87" s="116"/>
      <c r="I87" s="116"/>
      <c r="J87" s="116"/>
    </row>
    <row r="88" spans="1:10" ht="14.4">
      <c r="A88" s="116"/>
      <c r="B88" s="116"/>
      <c r="C88" s="116"/>
      <c r="D88" s="116"/>
      <c r="E88" s="116"/>
      <c r="F88" s="116"/>
      <c r="G88" s="116"/>
      <c r="H88" s="116"/>
      <c r="I88" s="116"/>
      <c r="J88" s="116"/>
    </row>
    <row r="89" spans="1:10" ht="14.4">
      <c r="A89" s="116"/>
      <c r="B89" s="116"/>
      <c r="C89" s="116"/>
      <c r="D89" s="116"/>
      <c r="E89" s="116"/>
      <c r="F89" s="116"/>
      <c r="G89" s="116"/>
      <c r="H89" s="116"/>
      <c r="I89" s="116"/>
      <c r="J89" s="116"/>
    </row>
    <row r="90" spans="1:10" ht="14.4">
      <c r="A90" s="116"/>
      <c r="B90" s="116"/>
      <c r="C90" s="116"/>
      <c r="D90" s="116"/>
      <c r="E90" s="116"/>
      <c r="F90" s="116"/>
      <c r="G90" s="116"/>
      <c r="H90" s="116"/>
      <c r="I90" s="116"/>
      <c r="J90" s="116"/>
    </row>
    <row r="91" spans="1:10" ht="14.4">
      <c r="A91" s="116"/>
      <c r="B91" s="116"/>
      <c r="C91" s="116"/>
      <c r="D91" s="116"/>
      <c r="E91" s="116"/>
      <c r="F91" s="116"/>
      <c r="G91" s="116"/>
      <c r="H91" s="116"/>
      <c r="I91" s="116"/>
      <c r="J91" s="116"/>
    </row>
    <row r="92" spans="1:10" ht="14.4">
      <c r="A92" s="116"/>
      <c r="B92" s="116"/>
      <c r="C92" s="116"/>
      <c r="D92" s="116"/>
      <c r="E92" s="116"/>
      <c r="F92" s="116"/>
      <c r="G92" s="116"/>
      <c r="H92" s="116"/>
      <c r="I92" s="116"/>
      <c r="J92" s="116"/>
    </row>
    <row r="93" spans="1:10" ht="14.4">
      <c r="A93" s="116"/>
      <c r="B93" s="116"/>
      <c r="C93" s="116"/>
      <c r="D93" s="116"/>
      <c r="E93" s="116"/>
      <c r="F93" s="116"/>
      <c r="G93" s="116"/>
      <c r="H93" s="116"/>
      <c r="I93" s="116"/>
      <c r="J93" s="116"/>
    </row>
    <row r="94" spans="1:10" ht="14.4">
      <c r="A94" s="116"/>
      <c r="B94" s="116"/>
      <c r="C94" s="116"/>
      <c r="D94" s="116"/>
      <c r="E94" s="116"/>
      <c r="F94" s="116"/>
      <c r="G94" s="116"/>
      <c r="H94" s="116"/>
      <c r="I94" s="116"/>
      <c r="J94" s="116"/>
    </row>
    <row r="95" spans="1:10" ht="14.4">
      <c r="A95" s="116"/>
      <c r="B95" s="116"/>
      <c r="C95" s="116"/>
      <c r="D95" s="116"/>
      <c r="E95" s="116"/>
      <c r="F95" s="116"/>
      <c r="G95" s="116"/>
      <c r="H95" s="116"/>
      <c r="I95" s="116"/>
      <c r="J95" s="116"/>
    </row>
    <row r="96" spans="1:10" ht="14.4">
      <c r="A96" s="116"/>
      <c r="B96" s="116"/>
      <c r="C96" s="116"/>
      <c r="D96" s="116"/>
      <c r="E96" s="116"/>
      <c r="F96" s="116"/>
      <c r="G96" s="116"/>
      <c r="H96" s="116"/>
      <c r="I96" s="116"/>
      <c r="J96" s="116"/>
    </row>
    <row r="97" spans="1:10" ht="14.4">
      <c r="A97" s="116"/>
      <c r="B97" s="116"/>
      <c r="C97" s="116"/>
      <c r="D97" s="116"/>
      <c r="E97" s="116"/>
      <c r="F97" s="116"/>
      <c r="G97" s="116"/>
      <c r="H97" s="116"/>
      <c r="I97" s="116"/>
      <c r="J97" s="116"/>
    </row>
    <row r="98" spans="1:10" ht="14.4">
      <c r="A98" s="116"/>
      <c r="B98" s="116"/>
      <c r="C98" s="116"/>
      <c r="D98" s="116"/>
      <c r="E98" s="116"/>
      <c r="F98" s="116"/>
      <c r="G98" s="116"/>
      <c r="H98" s="116"/>
      <c r="I98" s="116"/>
      <c r="J98" s="116"/>
    </row>
    <row r="99" spans="1:10" ht="14.4">
      <c r="A99" s="116"/>
      <c r="B99" s="116"/>
      <c r="C99" s="116"/>
      <c r="D99" s="116"/>
      <c r="E99" s="116"/>
      <c r="F99" s="116"/>
      <c r="G99" s="116"/>
      <c r="H99" s="116"/>
      <c r="I99" s="116"/>
      <c r="J99" s="116"/>
    </row>
    <row r="100" spans="1:10" ht="14.4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</row>
    <row r="101" spans="1:10" ht="14.4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</row>
    <row r="102" spans="1:10" ht="14.4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</row>
    <row r="103" spans="1:10" ht="14.4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</row>
    <row r="104" spans="1:10" ht="14.4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</row>
    <row r="105" spans="1:10" ht="14.4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</row>
    <row r="106" spans="1:10" ht="14.4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</row>
    <row r="107" spans="1:10" ht="14.4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</row>
    <row r="108" spans="1:10" ht="14.4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</row>
    <row r="109" spans="1:10" ht="14.4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</row>
    <row r="110" spans="1:10" ht="14.4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</row>
    <row r="111" spans="1:10" ht="14.4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</row>
    <row r="112" spans="1:10" ht="14.4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</row>
    <row r="113" spans="1:10" ht="14.4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</row>
    <row r="114" spans="1:10" ht="14.4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</row>
    <row r="115" spans="1:10" ht="14.4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</row>
    <row r="116" spans="1:10" ht="14.4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</row>
    <row r="117" spans="1:10" ht="14.4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</row>
    <row r="118" spans="1:10" ht="14.4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</row>
    <row r="119" spans="1:10" ht="14.4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</row>
    <row r="120" spans="1:10" ht="14.4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</row>
  </sheetData>
  <sheetProtection algorithmName="SHA-512" hashValue="mvCIxN7jN2G/f7v8erMpVbOpgJmk7KeWfvckIKt2x1/K7VtY90c7esPDAm/LetHubyOllwByM0YQA+tZgbnpvQ==" saltValue="hW/twM3oqVpe7ETbMqFE4Q==" spinCount="100000" sheet="1" objects="1" scenarios="1" formatCells="0" formatColumns="0" formatRows="0" insertColumns="0" insertRows="0" sort="0" autoFilter="0" pivotTables="0"/>
  <mergeCells count="13">
    <mergeCell ref="A57:B57"/>
    <mergeCell ref="A67:B67"/>
    <mergeCell ref="A75:B75"/>
    <mergeCell ref="A15:B15"/>
    <mergeCell ref="A23:B23"/>
    <mergeCell ref="A31:B31"/>
    <mergeCell ref="A39:B39"/>
    <mergeCell ref="A47:B47"/>
    <mergeCell ref="A1:B1"/>
    <mergeCell ref="A3:B3"/>
    <mergeCell ref="A5:B5"/>
    <mergeCell ref="A6:B6"/>
    <mergeCell ref="A8:B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0"/>
  <sheetViews>
    <sheetView workbookViewId="0">
      <pane ySplit="5" topLeftCell="A6" activePane="bottomLeft" state="frozen"/>
      <selection pane="bottomLeft" activeCell="B38" sqref="B38"/>
    </sheetView>
  </sheetViews>
  <sheetFormatPr baseColWidth="10" defaultColWidth="8.796875" defaultRowHeight="13.8"/>
  <cols>
    <col min="1" max="1" width="26" style="117" customWidth="1"/>
    <col min="2" max="2" width="84.3984375" style="117" customWidth="1"/>
    <col min="3" max="3" width="34.8984375" style="117" customWidth="1"/>
    <col min="4" max="4" width="31.8984375" style="117" customWidth="1"/>
    <col min="5" max="16384" width="8.796875" style="117"/>
  </cols>
  <sheetData>
    <row r="1" spans="1:17" ht="14.4">
      <c r="A1" s="146" t="s">
        <v>97</v>
      </c>
      <c r="B1" s="147"/>
      <c r="C1" s="147"/>
      <c r="D1" s="147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2" spans="1:17" ht="14.4">
      <c r="A2" s="147"/>
      <c r="B2" s="147"/>
      <c r="C2" s="147"/>
      <c r="D2" s="147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17" ht="14.4">
      <c r="A3" s="119" t="s">
        <v>98</v>
      </c>
      <c r="B3" s="147"/>
      <c r="C3" s="147"/>
      <c r="D3" s="147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</row>
    <row r="4" spans="1:17" ht="14.4"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</row>
    <row r="5" spans="1:17" ht="14.4">
      <c r="A5" s="148" t="s">
        <v>99</v>
      </c>
      <c r="B5" s="149" t="s">
        <v>100</v>
      </c>
      <c r="C5" s="149" t="s">
        <v>101</v>
      </c>
      <c r="D5" s="150" t="s">
        <v>102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</row>
    <row r="6" spans="1:17" ht="14.4">
      <c r="A6" s="151" t="s">
        <v>103</v>
      </c>
      <c r="B6" s="152" t="s">
        <v>104</v>
      </c>
      <c r="C6" s="152" t="s">
        <v>105</v>
      </c>
      <c r="D6" s="153" t="s">
        <v>106</v>
      </c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</row>
    <row r="7" spans="1:17" ht="14.4">
      <c r="A7" s="126" t="s">
        <v>107</v>
      </c>
      <c r="B7" s="122" t="s">
        <v>108</v>
      </c>
      <c r="C7" s="122" t="s">
        <v>109</v>
      </c>
      <c r="D7" s="127" t="s">
        <v>110</v>
      </c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</row>
    <row r="8" spans="1:17" ht="14.4">
      <c r="A8" s="132" t="s">
        <v>111</v>
      </c>
      <c r="B8" s="154" t="s">
        <v>112</v>
      </c>
      <c r="C8" s="154" t="s">
        <v>113</v>
      </c>
      <c r="D8" s="133" t="s">
        <v>114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</row>
    <row r="9" spans="1:17" ht="14.4">
      <c r="A9" s="126" t="s">
        <v>115</v>
      </c>
      <c r="B9" s="122" t="s">
        <v>116</v>
      </c>
      <c r="C9" s="122" t="s">
        <v>117</v>
      </c>
      <c r="D9" s="127" t="s">
        <v>118</v>
      </c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</row>
    <row r="10" spans="1:17" ht="14.4">
      <c r="A10" s="132" t="s">
        <v>119</v>
      </c>
      <c r="B10" s="154" t="s">
        <v>120</v>
      </c>
      <c r="C10" s="154" t="s">
        <v>121</v>
      </c>
      <c r="D10" s="133" t="s">
        <v>114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</row>
    <row r="11" spans="1:17" ht="27.6">
      <c r="A11" s="126" t="s">
        <v>122</v>
      </c>
      <c r="B11" s="122" t="s">
        <v>123</v>
      </c>
      <c r="C11" s="122" t="s">
        <v>124</v>
      </c>
      <c r="D11" s="127" t="s">
        <v>110</v>
      </c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</row>
    <row r="12" spans="1:17" ht="14.4">
      <c r="A12" s="132" t="s">
        <v>125</v>
      </c>
      <c r="B12" s="154" t="s">
        <v>126</v>
      </c>
      <c r="C12" s="154" t="s">
        <v>127</v>
      </c>
      <c r="D12" s="133" t="s">
        <v>118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</row>
    <row r="13" spans="1:17" ht="14.4">
      <c r="A13" s="126" t="s">
        <v>128</v>
      </c>
      <c r="B13" s="122" t="s">
        <v>129</v>
      </c>
      <c r="C13" s="122" t="s">
        <v>130</v>
      </c>
      <c r="D13" s="127" t="s">
        <v>118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</row>
    <row r="14" spans="1:17" ht="14.4">
      <c r="A14" s="132" t="s">
        <v>131</v>
      </c>
      <c r="B14" s="154" t="s">
        <v>132</v>
      </c>
      <c r="C14" s="154" t="s">
        <v>133</v>
      </c>
      <c r="D14" s="133" t="s">
        <v>134</v>
      </c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</row>
    <row r="15" spans="1:17" ht="14.4">
      <c r="A15" s="126" t="s">
        <v>135</v>
      </c>
      <c r="B15" s="122" t="s">
        <v>136</v>
      </c>
      <c r="C15" s="122" t="s">
        <v>137</v>
      </c>
      <c r="D15" s="127" t="s">
        <v>134</v>
      </c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</row>
    <row r="16" spans="1:17" ht="14.4">
      <c r="A16" s="132" t="s">
        <v>138</v>
      </c>
      <c r="B16" s="154" t="s">
        <v>139</v>
      </c>
      <c r="C16" s="154" t="s">
        <v>140</v>
      </c>
      <c r="D16" s="133" t="s">
        <v>134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</row>
    <row r="17" spans="1:17" ht="14.4">
      <c r="A17" s="126" t="s">
        <v>141</v>
      </c>
      <c r="B17" s="122" t="s">
        <v>142</v>
      </c>
      <c r="C17" s="122" t="s">
        <v>143</v>
      </c>
      <c r="D17" s="127" t="s">
        <v>144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</row>
    <row r="18" spans="1:17" ht="27.6">
      <c r="A18" s="132" t="s">
        <v>145</v>
      </c>
      <c r="B18" s="154" t="s">
        <v>146</v>
      </c>
      <c r="C18" s="154" t="s">
        <v>147</v>
      </c>
      <c r="D18" s="133" t="s">
        <v>144</v>
      </c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</row>
    <row r="19" spans="1:17" ht="14.4">
      <c r="A19" s="126" t="s">
        <v>148</v>
      </c>
      <c r="B19" s="122" t="s">
        <v>149</v>
      </c>
      <c r="C19" s="122" t="s">
        <v>150</v>
      </c>
      <c r="D19" s="127" t="s">
        <v>144</v>
      </c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</row>
    <row r="20" spans="1:17" ht="14.4">
      <c r="A20" s="132" t="s">
        <v>77</v>
      </c>
      <c r="B20" s="154" t="s">
        <v>151</v>
      </c>
      <c r="C20" s="154" t="s">
        <v>152</v>
      </c>
      <c r="D20" s="133" t="s">
        <v>144</v>
      </c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</row>
    <row r="21" spans="1:17" ht="14.4">
      <c r="A21" s="126" t="s">
        <v>153</v>
      </c>
      <c r="B21" s="122" t="s">
        <v>154</v>
      </c>
      <c r="C21" s="122" t="s">
        <v>155</v>
      </c>
      <c r="D21" s="127" t="s">
        <v>114</v>
      </c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</row>
    <row r="22" spans="1:17" ht="14.4">
      <c r="A22" s="132" t="s">
        <v>156</v>
      </c>
      <c r="B22" s="154" t="s">
        <v>157</v>
      </c>
      <c r="C22" s="154" t="s">
        <v>158</v>
      </c>
      <c r="D22" s="133" t="s">
        <v>114</v>
      </c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</row>
    <row r="23" spans="1:17" ht="14.4">
      <c r="A23" s="126" t="s">
        <v>159</v>
      </c>
      <c r="B23" s="122" t="s">
        <v>160</v>
      </c>
      <c r="C23" s="122" t="s">
        <v>161</v>
      </c>
      <c r="D23" s="127" t="s">
        <v>114</v>
      </c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</row>
    <row r="24" spans="1:17" ht="14.4">
      <c r="A24" s="132" t="s">
        <v>162</v>
      </c>
      <c r="B24" s="154" t="s">
        <v>163</v>
      </c>
      <c r="C24" s="154" t="s">
        <v>164</v>
      </c>
      <c r="D24" s="133" t="s">
        <v>165</v>
      </c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</row>
    <row r="25" spans="1:17" ht="14.4">
      <c r="A25" s="126" t="s">
        <v>166</v>
      </c>
      <c r="B25" s="122" t="s">
        <v>167</v>
      </c>
      <c r="C25" s="122" t="s">
        <v>168</v>
      </c>
      <c r="D25" s="127" t="s">
        <v>118</v>
      </c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</row>
    <row r="26" spans="1:17" ht="14.4">
      <c r="A26" s="132" t="s">
        <v>169</v>
      </c>
      <c r="B26" s="154" t="s">
        <v>170</v>
      </c>
      <c r="C26" s="154" t="s">
        <v>171</v>
      </c>
      <c r="D26" s="133" t="s">
        <v>106</v>
      </c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</row>
    <row r="27" spans="1:17" ht="14.4">
      <c r="A27" s="126" t="s">
        <v>172</v>
      </c>
      <c r="B27" s="122" t="s">
        <v>173</v>
      </c>
      <c r="C27" s="122" t="s">
        <v>174</v>
      </c>
      <c r="D27" s="127" t="s">
        <v>118</v>
      </c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</row>
    <row r="28" spans="1:17" ht="14.4">
      <c r="A28" s="132" t="s">
        <v>175</v>
      </c>
      <c r="B28" s="154" t="s">
        <v>176</v>
      </c>
      <c r="C28" s="154" t="s">
        <v>177</v>
      </c>
      <c r="D28" s="133" t="s">
        <v>165</v>
      </c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</row>
    <row r="29" spans="1:17" ht="14.4">
      <c r="A29" s="126" t="s">
        <v>178</v>
      </c>
      <c r="B29" s="122" t="s">
        <v>179</v>
      </c>
      <c r="C29" s="122" t="s">
        <v>180</v>
      </c>
      <c r="D29" s="127" t="s">
        <v>114</v>
      </c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</row>
    <row r="30" spans="1:17" ht="14.4">
      <c r="A30" s="132" t="s">
        <v>181</v>
      </c>
      <c r="B30" s="154" t="s">
        <v>182</v>
      </c>
      <c r="C30" s="154" t="s">
        <v>183</v>
      </c>
      <c r="D30" s="133" t="s">
        <v>114</v>
      </c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</row>
    <row r="31" spans="1:17" ht="14.4">
      <c r="A31" s="126" t="s">
        <v>184</v>
      </c>
      <c r="B31" s="122" t="s">
        <v>185</v>
      </c>
      <c r="C31" s="122" t="s">
        <v>186</v>
      </c>
      <c r="D31" s="127" t="s">
        <v>114</v>
      </c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</row>
    <row r="32" spans="1:17" ht="14.4">
      <c r="A32" s="132" t="s">
        <v>187</v>
      </c>
      <c r="B32" s="154" t="s">
        <v>188</v>
      </c>
      <c r="C32" s="154" t="s">
        <v>189</v>
      </c>
      <c r="D32" s="133" t="s">
        <v>114</v>
      </c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</row>
    <row r="33" spans="1:17" ht="14.4">
      <c r="A33" s="126" t="s">
        <v>190</v>
      </c>
      <c r="B33" s="122" t="s">
        <v>191</v>
      </c>
      <c r="C33" s="122" t="s">
        <v>192</v>
      </c>
      <c r="D33" s="127" t="s">
        <v>114</v>
      </c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</row>
    <row r="34" spans="1:17" ht="14.4">
      <c r="A34" s="132" t="s">
        <v>193</v>
      </c>
      <c r="B34" s="154" t="s">
        <v>194</v>
      </c>
      <c r="C34" s="154" t="s">
        <v>195</v>
      </c>
      <c r="D34" s="133" t="s">
        <v>114</v>
      </c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</row>
    <row r="35" spans="1:17" ht="14.4">
      <c r="A35" s="126" t="s">
        <v>196</v>
      </c>
      <c r="B35" s="122" t="s">
        <v>197</v>
      </c>
      <c r="C35" s="122" t="s">
        <v>198</v>
      </c>
      <c r="D35" s="127" t="s">
        <v>114</v>
      </c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</row>
    <row r="36" spans="1:17" ht="14.4">
      <c r="A36" s="132" t="s">
        <v>199</v>
      </c>
      <c r="B36" s="154" t="s">
        <v>200</v>
      </c>
      <c r="C36" s="154" t="s">
        <v>201</v>
      </c>
      <c r="D36" s="133" t="s">
        <v>114</v>
      </c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</row>
    <row r="37" spans="1:17" ht="14.4">
      <c r="A37" s="126" t="s">
        <v>202</v>
      </c>
      <c r="B37" s="122" t="s">
        <v>203</v>
      </c>
      <c r="C37" s="122" t="s">
        <v>204</v>
      </c>
      <c r="D37" s="127" t="s">
        <v>114</v>
      </c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</row>
    <row r="38" spans="1:17" ht="14.4">
      <c r="A38" s="132" t="s">
        <v>205</v>
      </c>
      <c r="B38" s="154" t="s">
        <v>206</v>
      </c>
      <c r="C38" s="154" t="s">
        <v>207</v>
      </c>
      <c r="D38" s="133" t="s">
        <v>114</v>
      </c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</row>
    <row r="39" spans="1:17" ht="14.4">
      <c r="A39" s="126" t="s">
        <v>208</v>
      </c>
      <c r="B39" s="122" t="s">
        <v>209</v>
      </c>
      <c r="C39" s="122" t="s">
        <v>210</v>
      </c>
      <c r="D39" s="127" t="s">
        <v>211</v>
      </c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</row>
    <row r="40" spans="1:17" ht="14.4">
      <c r="A40" s="132" t="s">
        <v>212</v>
      </c>
      <c r="B40" s="154" t="s">
        <v>213</v>
      </c>
      <c r="C40" s="154" t="s">
        <v>214</v>
      </c>
      <c r="D40" s="133" t="s">
        <v>211</v>
      </c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</row>
    <row r="41" spans="1:17" ht="14.4">
      <c r="A41" s="126" t="s">
        <v>215</v>
      </c>
      <c r="B41" s="122" t="s">
        <v>216</v>
      </c>
      <c r="C41" s="122" t="s">
        <v>217</v>
      </c>
      <c r="D41" s="127" t="s">
        <v>211</v>
      </c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</row>
    <row r="42" spans="1:17" ht="14.4">
      <c r="A42" s="132" t="s">
        <v>218</v>
      </c>
      <c r="B42" s="154" t="s">
        <v>219</v>
      </c>
      <c r="C42" s="154" t="s">
        <v>220</v>
      </c>
      <c r="D42" s="133" t="s">
        <v>211</v>
      </c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</row>
    <row r="43" spans="1:17" ht="14.4">
      <c r="A43" s="126" t="s">
        <v>221</v>
      </c>
      <c r="B43" s="122" t="s">
        <v>222</v>
      </c>
      <c r="C43" s="122" t="s">
        <v>223</v>
      </c>
      <c r="D43" s="127" t="s">
        <v>211</v>
      </c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</row>
    <row r="44" spans="1:17" ht="14.4">
      <c r="A44" s="132" t="s">
        <v>211</v>
      </c>
      <c r="B44" s="154" t="s">
        <v>224</v>
      </c>
      <c r="C44" s="154" t="s">
        <v>225</v>
      </c>
      <c r="D44" s="133" t="s">
        <v>118</v>
      </c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</row>
    <row r="45" spans="1:17" ht="14.4">
      <c r="A45" s="126" t="s">
        <v>226</v>
      </c>
      <c r="B45" s="122" t="s">
        <v>227</v>
      </c>
      <c r="C45" s="122" t="s">
        <v>228</v>
      </c>
      <c r="D45" s="127" t="s">
        <v>118</v>
      </c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</row>
    <row r="46" spans="1:17" ht="14.4">
      <c r="A46" s="132" t="s">
        <v>229</v>
      </c>
      <c r="B46" s="154" t="s">
        <v>230</v>
      </c>
      <c r="C46" s="154" t="s">
        <v>231</v>
      </c>
      <c r="D46" s="133" t="s">
        <v>118</v>
      </c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</row>
    <row r="47" spans="1:17" ht="14.4">
      <c r="A47" s="126" t="s">
        <v>232</v>
      </c>
      <c r="B47" s="122" t="s">
        <v>233</v>
      </c>
      <c r="C47" s="122" t="s">
        <v>234</v>
      </c>
      <c r="D47" s="127" t="s">
        <v>118</v>
      </c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</row>
    <row r="48" spans="1:17" ht="14.4">
      <c r="A48" s="132" t="s">
        <v>235</v>
      </c>
      <c r="B48" s="154" t="s">
        <v>236</v>
      </c>
      <c r="C48" s="154" t="s">
        <v>237</v>
      </c>
      <c r="D48" s="133" t="s">
        <v>118</v>
      </c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</row>
    <row r="49" spans="1:17" ht="14.4">
      <c r="A49" s="126" t="s">
        <v>238</v>
      </c>
      <c r="B49" s="122" t="s">
        <v>239</v>
      </c>
      <c r="C49" s="122" t="s">
        <v>240</v>
      </c>
      <c r="D49" s="127" t="s">
        <v>114</v>
      </c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</row>
    <row r="50" spans="1:17" ht="14.4">
      <c r="A50" s="132" t="s">
        <v>241</v>
      </c>
      <c r="B50" s="154" t="s">
        <v>242</v>
      </c>
      <c r="C50" s="154" t="s">
        <v>243</v>
      </c>
      <c r="D50" s="133" t="s">
        <v>106</v>
      </c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</row>
    <row r="51" spans="1:17" ht="14.4">
      <c r="A51" s="126" t="s">
        <v>244</v>
      </c>
      <c r="B51" s="122" t="s">
        <v>245</v>
      </c>
      <c r="C51" s="122" t="s">
        <v>121</v>
      </c>
      <c r="D51" s="127" t="s">
        <v>106</v>
      </c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</row>
    <row r="52" spans="1:17" ht="14.4">
      <c r="A52" s="132" t="s">
        <v>246</v>
      </c>
      <c r="B52" s="154" t="s">
        <v>247</v>
      </c>
      <c r="C52" s="154" t="s">
        <v>248</v>
      </c>
      <c r="D52" s="133" t="s">
        <v>106</v>
      </c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</row>
    <row r="53" spans="1:17" ht="14.4">
      <c r="A53" s="126" t="s">
        <v>249</v>
      </c>
      <c r="B53" s="122" t="s">
        <v>250</v>
      </c>
      <c r="C53" s="122" t="s">
        <v>251</v>
      </c>
      <c r="D53" s="127" t="s">
        <v>106</v>
      </c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</row>
    <row r="54" spans="1:17" ht="14.4">
      <c r="A54" s="155" t="s">
        <v>252</v>
      </c>
      <c r="B54" s="156" t="s">
        <v>253</v>
      </c>
      <c r="C54" s="156" t="s">
        <v>254</v>
      </c>
      <c r="D54" s="157" t="s">
        <v>106</v>
      </c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</row>
    <row r="55" spans="1:17" ht="14.4"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</row>
    <row r="56" spans="1:17" ht="14.4"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</row>
    <row r="57" spans="1:17" ht="14.4"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</row>
    <row r="58" spans="1:17" ht="14.4"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</row>
    <row r="59" spans="1:17" ht="14.4"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</row>
    <row r="60" spans="1:17" ht="14.4"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</row>
    <row r="61" spans="1:17" ht="14.4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</row>
    <row r="62" spans="1:17" ht="14.4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</row>
    <row r="63" spans="1:17" ht="14.4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</row>
    <row r="64" spans="1:17" ht="14.4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</row>
    <row r="65" spans="1:17" ht="14.4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</row>
    <row r="66" spans="1:17" ht="14.4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</row>
    <row r="67" spans="1:17" ht="14.4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</row>
    <row r="68" spans="1:17" ht="14.4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</row>
    <row r="69" spans="1:17" ht="14.4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</row>
    <row r="70" spans="1:17" ht="14.4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</row>
    <row r="71" spans="1:17" ht="14.4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</row>
    <row r="72" spans="1:17" ht="14.4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</row>
    <row r="73" spans="1:17" ht="14.4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</row>
    <row r="74" spans="1:17" ht="14.4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</row>
    <row r="75" spans="1:17" ht="14.4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</row>
    <row r="76" spans="1:17" ht="14.4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</row>
    <row r="77" spans="1:17" ht="14.4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</row>
    <row r="78" spans="1:17" ht="14.4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</row>
    <row r="79" spans="1:17" ht="14.4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</row>
    <row r="80" spans="1:17" ht="14.4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</row>
    <row r="81" spans="1:17" ht="14.4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</row>
    <row r="82" spans="1:17" ht="14.4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</row>
    <row r="83" spans="1:17" ht="14.4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</row>
    <row r="84" spans="1:17" ht="14.4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</row>
    <row r="85" spans="1:17" ht="14.4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</row>
    <row r="86" spans="1:17" ht="14.4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</row>
    <row r="87" spans="1:17" ht="14.4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</row>
    <row r="88" spans="1:17" ht="14.4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</row>
    <row r="89" spans="1:17" ht="14.4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</row>
    <row r="90" spans="1:17" ht="14.4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</row>
    <row r="91" spans="1:17" ht="14.4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</row>
    <row r="92" spans="1:17" ht="14.4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</row>
    <row r="93" spans="1:17" ht="14.4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</row>
    <row r="94" spans="1:17" ht="14.4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</row>
    <row r="95" spans="1:17" ht="14.4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</row>
    <row r="96" spans="1:17" ht="14.4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</row>
    <row r="97" spans="1:17" ht="14.4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</row>
    <row r="98" spans="1:17" ht="14.4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</row>
    <row r="99" spans="1:17" ht="14.4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</row>
    <row r="100" spans="1:17" ht="14.4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</row>
    <row r="101" spans="1:17" ht="14.4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</row>
    <row r="102" spans="1:17" ht="14.4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</row>
    <row r="103" spans="1:17" ht="14.4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</row>
    <row r="104" spans="1:17" ht="14.4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</row>
    <row r="105" spans="1:17" ht="14.4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</row>
    <row r="106" spans="1:17" ht="14.4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</row>
    <row r="107" spans="1:17" ht="14.4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</row>
    <row r="108" spans="1:17" ht="14.4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</row>
    <row r="109" spans="1:17" ht="14.4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</row>
    <row r="110" spans="1:17" ht="14.4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</row>
    <row r="111" spans="1:17" ht="14.4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</row>
    <row r="112" spans="1:17" ht="14.4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</row>
    <row r="113" spans="1:17" ht="14.4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</row>
    <row r="114" spans="1:17" ht="14.4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</row>
    <row r="115" spans="1:17" ht="14.4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</row>
    <row r="116" spans="1:17" ht="14.4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</row>
    <row r="117" spans="1:17" ht="14.4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</row>
    <row r="118" spans="1:17" ht="14.4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</row>
    <row r="119" spans="1:17" ht="14.4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</row>
    <row r="120" spans="1:17" ht="14.4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</row>
  </sheetData>
  <sheetProtection algorithmName="SHA-512" hashValue="SDf9oyGAj23f97/zECXtElYs9sDIMLGQnrfKonSoPK+nOxJN4RpfcMXOsQHdKsXj5LopWYZ7hVoH3V1945B6TQ==" saltValue="VQWoreH0y0K/iQxxNTLQmg==" spinCount="100000" sheet="1" objects="1" scenarios="1" formatCells="0" formatColumns="0" formatRows="0" insertColumns="0" insertRows="0" sort="0" autoFilter="0" pivotTables="0"/>
  <mergeCells count="2">
    <mergeCell ref="A1:D2"/>
    <mergeCell ref="A3:D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20"/>
  <sheetViews>
    <sheetView workbookViewId="0">
      <pane ySplit="7" topLeftCell="A8" activePane="bottomLeft" state="frozen"/>
      <selection pane="bottomLeft" activeCell="J15" sqref="A15:J16"/>
    </sheetView>
  </sheetViews>
  <sheetFormatPr baseColWidth="10" defaultColWidth="8.796875" defaultRowHeight="13.8"/>
  <cols>
    <col min="1" max="1" width="14" customWidth="1"/>
    <col min="2" max="2" width="32" customWidth="1"/>
    <col min="3" max="3" width="18" customWidth="1"/>
    <col min="4" max="4" width="16" customWidth="1"/>
    <col min="5" max="5" width="20" customWidth="1"/>
    <col min="6" max="6" width="24" customWidth="1"/>
    <col min="7" max="7" width="10" customWidth="1"/>
    <col min="8" max="8" width="18" customWidth="1"/>
    <col min="9" max="9" width="14" customWidth="1"/>
    <col min="10" max="10" width="44" customWidth="1"/>
    <col min="11" max="11" width="18" customWidth="1"/>
  </cols>
  <sheetData>
    <row r="1" spans="1:17" ht="28.05" customHeight="1">
      <c r="A1" s="79" t="s">
        <v>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2"/>
      <c r="M1" s="2"/>
      <c r="N1" s="2"/>
      <c r="O1" s="2"/>
      <c r="P1" s="2"/>
      <c r="Q1" s="2"/>
    </row>
    <row r="2" spans="1:17" ht="28.0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2"/>
      <c r="M2" s="2"/>
      <c r="N2" s="2"/>
      <c r="O2" s="2"/>
      <c r="P2" s="2"/>
      <c r="Q2" s="2"/>
    </row>
    <row r="3" spans="1:17" ht="22.05" customHeight="1">
      <c r="A3" s="77" t="s">
        <v>255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2"/>
      <c r="M3" s="2"/>
      <c r="N3" s="2"/>
      <c r="O3" s="2"/>
      <c r="P3" s="2"/>
      <c r="Q3" s="2"/>
    </row>
    <row r="4" spans="1:17" ht="22.05" customHeight="1">
      <c r="L4" s="2"/>
      <c r="M4" s="2"/>
      <c r="N4" s="2"/>
      <c r="O4" s="2"/>
      <c r="P4" s="2"/>
      <c r="Q4" s="2"/>
    </row>
    <row r="5" spans="1:17" ht="31.95" customHeight="1">
      <c r="A5" s="81" t="s">
        <v>256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2"/>
      <c r="M5" s="2"/>
      <c r="N5" s="2"/>
      <c r="O5" s="2"/>
      <c r="P5" s="2"/>
      <c r="Q5" s="2"/>
    </row>
    <row r="6" spans="1:17" ht="22.05" customHeight="1">
      <c r="L6" s="2"/>
      <c r="M6" s="2"/>
      <c r="N6" s="2"/>
      <c r="O6" s="2"/>
      <c r="P6" s="2"/>
      <c r="Q6" s="2"/>
    </row>
    <row r="7" spans="1:17" ht="22.05" customHeight="1">
      <c r="A7" s="4" t="s">
        <v>257</v>
      </c>
      <c r="B7" s="6" t="s">
        <v>258</v>
      </c>
      <c r="C7" s="6" t="s">
        <v>259</v>
      </c>
      <c r="D7" s="6" t="s">
        <v>260</v>
      </c>
      <c r="E7" s="6" t="s">
        <v>261</v>
      </c>
      <c r="F7" s="6" t="s">
        <v>262</v>
      </c>
      <c r="G7" s="6" t="s">
        <v>263</v>
      </c>
      <c r="H7" s="6" t="s">
        <v>264</v>
      </c>
      <c r="I7" s="6" t="s">
        <v>265</v>
      </c>
      <c r="J7" s="6" t="s">
        <v>232</v>
      </c>
      <c r="K7" s="5" t="s">
        <v>266</v>
      </c>
      <c r="L7" s="2"/>
      <c r="M7" s="2"/>
      <c r="N7" s="2"/>
      <c r="O7" s="2"/>
      <c r="P7" s="2"/>
      <c r="Q7" s="2"/>
    </row>
    <row r="8" spans="1:17" ht="22.05" customHeight="1">
      <c r="A8" s="52" t="s">
        <v>267</v>
      </c>
      <c r="B8" s="53" t="s">
        <v>268</v>
      </c>
      <c r="C8" s="53" t="s">
        <v>153</v>
      </c>
      <c r="D8" s="53" t="s">
        <v>269</v>
      </c>
      <c r="E8" s="54">
        <v>2.2999999999999998</v>
      </c>
      <c r="F8" s="53" t="s">
        <v>270</v>
      </c>
      <c r="G8" s="55">
        <v>2025</v>
      </c>
      <c r="H8" s="53" t="s">
        <v>101</v>
      </c>
      <c r="I8" s="53" t="s">
        <v>271</v>
      </c>
      <c r="J8" s="53" t="s">
        <v>272</v>
      </c>
      <c r="K8" s="12" t="str">
        <f t="shared" ref="K8:K50" si="0">IF(A8="","",IF(COUNTIF($A$8:$A$50,A8)&gt;1,"ID DUPLICADO","Correcto"))</f>
        <v>Correcto</v>
      </c>
      <c r="L8" s="2"/>
      <c r="M8" s="2"/>
      <c r="N8" s="2"/>
      <c r="O8" s="2"/>
      <c r="P8" s="2"/>
      <c r="Q8" s="2"/>
    </row>
    <row r="9" spans="1:17" ht="22.05" customHeight="1">
      <c r="A9" s="56" t="s">
        <v>273</v>
      </c>
      <c r="B9" s="57" t="s">
        <v>274</v>
      </c>
      <c r="C9" s="57" t="s">
        <v>156</v>
      </c>
      <c r="D9" s="57" t="s">
        <v>275</v>
      </c>
      <c r="E9" s="58">
        <v>0.2</v>
      </c>
      <c r="F9" s="57" t="s">
        <v>270</v>
      </c>
      <c r="G9" s="59">
        <v>2025</v>
      </c>
      <c r="H9" s="57" t="s">
        <v>101</v>
      </c>
      <c r="I9" s="57" t="s">
        <v>271</v>
      </c>
      <c r="J9" s="57" t="s">
        <v>276</v>
      </c>
      <c r="K9" s="13" t="str">
        <f t="shared" si="0"/>
        <v>Correcto</v>
      </c>
      <c r="L9" s="2"/>
      <c r="M9" s="2"/>
      <c r="N9" s="2"/>
      <c r="O9" s="2"/>
      <c r="P9" s="2"/>
      <c r="Q9" s="2"/>
    </row>
    <row r="10" spans="1:17" ht="22.05" customHeight="1">
      <c r="A10" s="56" t="s">
        <v>277</v>
      </c>
      <c r="B10" s="57" t="s">
        <v>278</v>
      </c>
      <c r="C10" s="57" t="s">
        <v>159</v>
      </c>
      <c r="D10" s="57" t="s">
        <v>279</v>
      </c>
      <c r="E10" s="58">
        <v>0.12</v>
      </c>
      <c r="F10" s="57" t="s">
        <v>270</v>
      </c>
      <c r="G10" s="59">
        <v>2025</v>
      </c>
      <c r="H10" s="57" t="s">
        <v>101</v>
      </c>
      <c r="I10" s="57" t="s">
        <v>271</v>
      </c>
      <c r="J10" s="57" t="s">
        <v>280</v>
      </c>
      <c r="K10" s="13" t="str">
        <f t="shared" si="0"/>
        <v>Correcto</v>
      </c>
      <c r="L10" s="2"/>
      <c r="M10" s="2"/>
      <c r="N10" s="2"/>
      <c r="O10" s="2"/>
      <c r="P10" s="2"/>
      <c r="Q10" s="2"/>
    </row>
    <row r="11" spans="1:17" ht="22.05" customHeight="1">
      <c r="A11" s="60"/>
      <c r="B11" s="61"/>
      <c r="C11" s="61"/>
      <c r="D11" s="61"/>
      <c r="E11" s="62"/>
      <c r="F11" s="61"/>
      <c r="G11" s="63"/>
      <c r="H11" s="61"/>
      <c r="I11" s="61"/>
      <c r="J11" s="61"/>
      <c r="K11" s="9" t="str">
        <f t="shared" si="0"/>
        <v/>
      </c>
      <c r="L11" s="2"/>
      <c r="M11" s="2"/>
      <c r="N11" s="2"/>
      <c r="O11" s="2"/>
      <c r="P11" s="2"/>
      <c r="Q11" s="2"/>
    </row>
    <row r="12" spans="1:17" ht="22.05" customHeight="1">
      <c r="A12" s="60"/>
      <c r="B12" s="61"/>
      <c r="C12" s="61"/>
      <c r="D12" s="61"/>
      <c r="E12" s="62"/>
      <c r="F12" s="61"/>
      <c r="G12" s="63"/>
      <c r="H12" s="61"/>
      <c r="I12" s="61"/>
      <c r="J12" s="61"/>
      <c r="K12" s="9" t="str">
        <f t="shared" si="0"/>
        <v/>
      </c>
      <c r="L12" s="2"/>
      <c r="M12" s="2"/>
      <c r="N12" s="2"/>
      <c r="O12" s="2"/>
      <c r="P12" s="2"/>
      <c r="Q12" s="2"/>
    </row>
    <row r="13" spans="1:17" ht="22.05" customHeight="1">
      <c r="A13" s="60"/>
      <c r="B13" s="61"/>
      <c r="C13" s="61"/>
      <c r="D13" s="61"/>
      <c r="E13" s="62"/>
      <c r="F13" s="61"/>
      <c r="G13" s="63"/>
      <c r="H13" s="61"/>
      <c r="I13" s="61"/>
      <c r="J13" s="61"/>
      <c r="K13" s="9" t="str">
        <f t="shared" si="0"/>
        <v/>
      </c>
      <c r="L13" s="2"/>
      <c r="M13" s="2"/>
      <c r="N13" s="2"/>
      <c r="O13" s="2"/>
      <c r="P13" s="2"/>
      <c r="Q13" s="2"/>
    </row>
    <row r="14" spans="1:17" ht="22.05" customHeight="1">
      <c r="A14" s="60"/>
      <c r="B14" s="61"/>
      <c r="C14" s="61"/>
      <c r="D14" s="61"/>
      <c r="E14" s="62"/>
      <c r="F14" s="61"/>
      <c r="G14" s="63"/>
      <c r="H14" s="61"/>
      <c r="I14" s="61"/>
      <c r="J14" s="61"/>
      <c r="K14" s="9" t="str">
        <f t="shared" si="0"/>
        <v/>
      </c>
      <c r="L14" s="2"/>
      <c r="M14" s="2"/>
      <c r="N14" s="2"/>
      <c r="O14" s="2"/>
      <c r="P14" s="2"/>
      <c r="Q14" s="2"/>
    </row>
    <row r="15" spans="1:17" ht="22.05" customHeight="1">
      <c r="A15" s="60"/>
      <c r="B15" s="61"/>
      <c r="C15" s="61"/>
      <c r="D15" s="61"/>
      <c r="E15" s="62"/>
      <c r="F15" s="61"/>
      <c r="G15" s="63"/>
      <c r="H15" s="61"/>
      <c r="I15" s="61"/>
      <c r="J15" s="61"/>
      <c r="K15" s="9" t="str">
        <f t="shared" si="0"/>
        <v/>
      </c>
      <c r="L15" s="2"/>
      <c r="M15" s="2"/>
      <c r="N15" s="2"/>
      <c r="O15" s="2"/>
      <c r="P15" s="2"/>
      <c r="Q15" s="2"/>
    </row>
    <row r="16" spans="1:17" ht="22.05" customHeight="1">
      <c r="A16" s="60"/>
      <c r="B16" s="61"/>
      <c r="C16" s="61"/>
      <c r="D16" s="61"/>
      <c r="E16" s="62"/>
      <c r="F16" s="61"/>
      <c r="G16" s="63"/>
      <c r="H16" s="61"/>
      <c r="I16" s="61"/>
      <c r="J16" s="61"/>
      <c r="K16" s="9" t="str">
        <f t="shared" si="0"/>
        <v/>
      </c>
      <c r="L16" s="2"/>
      <c r="M16" s="2"/>
      <c r="N16" s="2"/>
      <c r="O16" s="2"/>
      <c r="P16" s="2"/>
      <c r="Q16" s="2"/>
    </row>
    <row r="17" spans="1:17" ht="22.05" customHeight="1">
      <c r="A17" s="60"/>
      <c r="B17" s="61"/>
      <c r="C17" s="61"/>
      <c r="D17" s="61"/>
      <c r="E17" s="62"/>
      <c r="F17" s="61"/>
      <c r="G17" s="63"/>
      <c r="H17" s="61"/>
      <c r="I17" s="61"/>
      <c r="J17" s="61"/>
      <c r="K17" s="9" t="str">
        <f t="shared" si="0"/>
        <v/>
      </c>
      <c r="L17" s="2"/>
      <c r="M17" s="2"/>
      <c r="N17" s="2"/>
      <c r="O17" s="2"/>
      <c r="P17" s="2"/>
      <c r="Q17" s="2"/>
    </row>
    <row r="18" spans="1:17" ht="22.05" customHeight="1">
      <c r="A18" s="60"/>
      <c r="B18" s="61"/>
      <c r="C18" s="61"/>
      <c r="D18" s="61"/>
      <c r="E18" s="62"/>
      <c r="F18" s="61"/>
      <c r="G18" s="63"/>
      <c r="H18" s="61"/>
      <c r="I18" s="61"/>
      <c r="J18" s="61"/>
      <c r="K18" s="9" t="str">
        <f t="shared" si="0"/>
        <v/>
      </c>
      <c r="L18" s="2"/>
      <c r="M18" s="2"/>
      <c r="N18" s="2"/>
      <c r="O18" s="2"/>
      <c r="P18" s="2"/>
      <c r="Q18" s="2"/>
    </row>
    <row r="19" spans="1:17" ht="22.05" customHeight="1">
      <c r="A19" s="60"/>
      <c r="B19" s="61"/>
      <c r="C19" s="61"/>
      <c r="D19" s="61"/>
      <c r="E19" s="62"/>
      <c r="F19" s="61"/>
      <c r="G19" s="63"/>
      <c r="H19" s="61"/>
      <c r="I19" s="61"/>
      <c r="J19" s="61"/>
      <c r="K19" s="9" t="str">
        <f t="shared" si="0"/>
        <v/>
      </c>
      <c r="L19" s="2"/>
      <c r="M19" s="2"/>
      <c r="N19" s="2"/>
      <c r="O19" s="2"/>
      <c r="P19" s="2"/>
      <c r="Q19" s="2"/>
    </row>
    <row r="20" spans="1:17" ht="22.05" customHeight="1">
      <c r="A20" s="60"/>
      <c r="B20" s="61"/>
      <c r="C20" s="61"/>
      <c r="D20" s="61"/>
      <c r="E20" s="62"/>
      <c r="F20" s="61"/>
      <c r="G20" s="63"/>
      <c r="H20" s="61"/>
      <c r="I20" s="61"/>
      <c r="J20" s="61"/>
      <c r="K20" s="9" t="str">
        <f t="shared" si="0"/>
        <v/>
      </c>
      <c r="L20" s="2"/>
      <c r="M20" s="2"/>
      <c r="N20" s="2"/>
      <c r="O20" s="2"/>
      <c r="P20" s="2"/>
      <c r="Q20" s="2"/>
    </row>
    <row r="21" spans="1:17" ht="22.05" customHeight="1">
      <c r="A21" s="60"/>
      <c r="B21" s="61"/>
      <c r="C21" s="61"/>
      <c r="D21" s="61"/>
      <c r="E21" s="62"/>
      <c r="F21" s="61"/>
      <c r="G21" s="63"/>
      <c r="H21" s="61"/>
      <c r="I21" s="61"/>
      <c r="J21" s="61"/>
      <c r="K21" s="9" t="str">
        <f t="shared" si="0"/>
        <v/>
      </c>
      <c r="L21" s="2"/>
      <c r="M21" s="2"/>
      <c r="N21" s="2"/>
      <c r="O21" s="2"/>
      <c r="P21" s="2"/>
      <c r="Q21" s="2"/>
    </row>
    <row r="22" spans="1:17" ht="22.05" customHeight="1">
      <c r="A22" s="60"/>
      <c r="B22" s="61"/>
      <c r="C22" s="61"/>
      <c r="D22" s="61"/>
      <c r="E22" s="62"/>
      <c r="F22" s="61"/>
      <c r="G22" s="63"/>
      <c r="H22" s="61"/>
      <c r="I22" s="61"/>
      <c r="J22" s="61"/>
      <c r="K22" s="9" t="str">
        <f t="shared" si="0"/>
        <v/>
      </c>
      <c r="L22" s="2"/>
      <c r="M22" s="2"/>
      <c r="N22" s="2"/>
      <c r="O22" s="2"/>
      <c r="P22" s="2"/>
      <c r="Q22" s="2"/>
    </row>
    <row r="23" spans="1:17" ht="22.05" customHeight="1">
      <c r="A23" s="60"/>
      <c r="B23" s="61"/>
      <c r="C23" s="61"/>
      <c r="D23" s="61"/>
      <c r="E23" s="62"/>
      <c r="F23" s="61"/>
      <c r="G23" s="63"/>
      <c r="H23" s="61"/>
      <c r="I23" s="61"/>
      <c r="J23" s="61"/>
      <c r="K23" s="9" t="str">
        <f t="shared" si="0"/>
        <v/>
      </c>
      <c r="L23" s="2"/>
      <c r="M23" s="2"/>
      <c r="N23" s="2"/>
      <c r="O23" s="2"/>
      <c r="P23" s="2"/>
      <c r="Q23" s="2"/>
    </row>
    <row r="24" spans="1:17" ht="22.05" customHeight="1">
      <c r="A24" s="60"/>
      <c r="B24" s="61"/>
      <c r="C24" s="61"/>
      <c r="D24" s="61"/>
      <c r="E24" s="62"/>
      <c r="F24" s="61"/>
      <c r="G24" s="63"/>
      <c r="H24" s="61"/>
      <c r="I24" s="61"/>
      <c r="J24" s="61"/>
      <c r="K24" s="9" t="str">
        <f t="shared" si="0"/>
        <v/>
      </c>
      <c r="L24" s="2"/>
      <c r="M24" s="2"/>
      <c r="N24" s="2"/>
      <c r="O24" s="2"/>
      <c r="P24" s="2"/>
      <c r="Q24" s="2"/>
    </row>
    <row r="25" spans="1:17" ht="22.05" customHeight="1">
      <c r="A25" s="60"/>
      <c r="B25" s="61"/>
      <c r="C25" s="61"/>
      <c r="D25" s="61"/>
      <c r="E25" s="62"/>
      <c r="F25" s="61"/>
      <c r="G25" s="63"/>
      <c r="H25" s="61"/>
      <c r="I25" s="61"/>
      <c r="J25" s="61"/>
      <c r="K25" s="9" t="str">
        <f t="shared" si="0"/>
        <v/>
      </c>
      <c r="L25" s="2"/>
      <c r="M25" s="2"/>
      <c r="N25" s="2"/>
      <c r="O25" s="2"/>
      <c r="P25" s="2"/>
      <c r="Q25" s="2"/>
    </row>
    <row r="26" spans="1:17" ht="22.05" customHeight="1">
      <c r="A26" s="60"/>
      <c r="B26" s="61"/>
      <c r="C26" s="61"/>
      <c r="D26" s="61"/>
      <c r="E26" s="62"/>
      <c r="F26" s="61"/>
      <c r="G26" s="63"/>
      <c r="H26" s="61"/>
      <c r="I26" s="61"/>
      <c r="J26" s="61"/>
      <c r="K26" s="9" t="str">
        <f t="shared" si="0"/>
        <v/>
      </c>
      <c r="L26" s="2"/>
      <c r="M26" s="2"/>
      <c r="N26" s="2"/>
      <c r="O26" s="2"/>
      <c r="P26" s="2"/>
      <c r="Q26" s="2"/>
    </row>
    <row r="27" spans="1:17" ht="22.05" customHeight="1">
      <c r="A27" s="60"/>
      <c r="B27" s="61"/>
      <c r="C27" s="61"/>
      <c r="D27" s="61"/>
      <c r="E27" s="62"/>
      <c r="F27" s="61"/>
      <c r="G27" s="63"/>
      <c r="H27" s="61"/>
      <c r="I27" s="61"/>
      <c r="J27" s="61"/>
      <c r="K27" s="9" t="str">
        <f t="shared" si="0"/>
        <v/>
      </c>
      <c r="L27" s="2"/>
      <c r="M27" s="2"/>
      <c r="N27" s="2"/>
      <c r="O27" s="2"/>
      <c r="P27" s="2"/>
      <c r="Q27" s="2"/>
    </row>
    <row r="28" spans="1:17" ht="22.05" customHeight="1">
      <c r="A28" s="60"/>
      <c r="B28" s="61"/>
      <c r="C28" s="61"/>
      <c r="D28" s="61"/>
      <c r="E28" s="62"/>
      <c r="F28" s="61"/>
      <c r="G28" s="63"/>
      <c r="H28" s="61"/>
      <c r="I28" s="61"/>
      <c r="J28" s="61"/>
      <c r="K28" s="9" t="str">
        <f t="shared" si="0"/>
        <v/>
      </c>
      <c r="L28" s="2"/>
      <c r="M28" s="2"/>
      <c r="N28" s="2"/>
      <c r="O28" s="2"/>
      <c r="P28" s="2"/>
      <c r="Q28" s="2"/>
    </row>
    <row r="29" spans="1:17" ht="22.05" customHeight="1">
      <c r="A29" s="60"/>
      <c r="B29" s="61"/>
      <c r="C29" s="61"/>
      <c r="D29" s="61"/>
      <c r="E29" s="62"/>
      <c r="F29" s="61"/>
      <c r="G29" s="63"/>
      <c r="H29" s="61"/>
      <c r="I29" s="61"/>
      <c r="J29" s="61"/>
      <c r="K29" s="9" t="str">
        <f t="shared" si="0"/>
        <v/>
      </c>
      <c r="L29" s="2"/>
      <c r="M29" s="2"/>
      <c r="N29" s="2"/>
      <c r="O29" s="2"/>
      <c r="P29" s="2"/>
      <c r="Q29" s="2"/>
    </row>
    <row r="30" spans="1:17" ht="22.05" customHeight="1">
      <c r="A30" s="60"/>
      <c r="B30" s="61"/>
      <c r="C30" s="61"/>
      <c r="D30" s="61"/>
      <c r="E30" s="62"/>
      <c r="F30" s="61"/>
      <c r="G30" s="63"/>
      <c r="H30" s="61"/>
      <c r="I30" s="61"/>
      <c r="J30" s="61"/>
      <c r="K30" s="9" t="str">
        <f t="shared" si="0"/>
        <v/>
      </c>
      <c r="L30" s="2"/>
      <c r="M30" s="2"/>
      <c r="N30" s="2"/>
      <c r="O30" s="2"/>
      <c r="P30" s="2"/>
      <c r="Q30" s="2"/>
    </row>
    <row r="31" spans="1:17" ht="22.05" customHeight="1">
      <c r="A31" s="60"/>
      <c r="B31" s="61"/>
      <c r="C31" s="61"/>
      <c r="D31" s="61"/>
      <c r="E31" s="62"/>
      <c r="F31" s="61"/>
      <c r="G31" s="63"/>
      <c r="H31" s="61"/>
      <c r="I31" s="61"/>
      <c r="J31" s="61"/>
      <c r="K31" s="9" t="str">
        <f t="shared" si="0"/>
        <v/>
      </c>
      <c r="L31" s="2"/>
      <c r="M31" s="2"/>
      <c r="N31" s="2"/>
      <c r="O31" s="2"/>
      <c r="P31" s="2"/>
      <c r="Q31" s="2"/>
    </row>
    <row r="32" spans="1:17" ht="22.05" customHeight="1">
      <c r="A32" s="60"/>
      <c r="B32" s="61"/>
      <c r="C32" s="61"/>
      <c r="D32" s="61"/>
      <c r="E32" s="62"/>
      <c r="F32" s="61"/>
      <c r="G32" s="63"/>
      <c r="H32" s="61"/>
      <c r="I32" s="61"/>
      <c r="J32" s="61"/>
      <c r="K32" s="9" t="str">
        <f t="shared" si="0"/>
        <v/>
      </c>
      <c r="L32" s="2"/>
      <c r="M32" s="2"/>
      <c r="N32" s="2"/>
      <c r="O32" s="2"/>
      <c r="P32" s="2"/>
      <c r="Q32" s="2"/>
    </row>
    <row r="33" spans="1:17" ht="22.05" customHeight="1">
      <c r="A33" s="60"/>
      <c r="B33" s="61"/>
      <c r="C33" s="61"/>
      <c r="D33" s="61"/>
      <c r="E33" s="62"/>
      <c r="F33" s="61"/>
      <c r="G33" s="63"/>
      <c r="H33" s="61"/>
      <c r="I33" s="61"/>
      <c r="J33" s="61"/>
      <c r="K33" s="9" t="str">
        <f t="shared" si="0"/>
        <v/>
      </c>
      <c r="L33" s="2"/>
      <c r="M33" s="2"/>
      <c r="N33" s="2"/>
      <c r="O33" s="2"/>
      <c r="P33" s="2"/>
      <c r="Q33" s="2"/>
    </row>
    <row r="34" spans="1:17" ht="22.05" customHeight="1">
      <c r="A34" s="60"/>
      <c r="B34" s="61"/>
      <c r="C34" s="61"/>
      <c r="D34" s="61"/>
      <c r="E34" s="62"/>
      <c r="F34" s="61"/>
      <c r="G34" s="63"/>
      <c r="H34" s="61"/>
      <c r="I34" s="61"/>
      <c r="J34" s="61"/>
      <c r="K34" s="9" t="str">
        <f t="shared" si="0"/>
        <v/>
      </c>
      <c r="L34" s="2"/>
      <c r="M34" s="2"/>
      <c r="N34" s="2"/>
      <c r="O34" s="2"/>
      <c r="P34" s="2"/>
      <c r="Q34" s="2"/>
    </row>
    <row r="35" spans="1:17" ht="22.05" customHeight="1">
      <c r="A35" s="60"/>
      <c r="B35" s="61"/>
      <c r="C35" s="61"/>
      <c r="D35" s="61"/>
      <c r="E35" s="62"/>
      <c r="F35" s="61"/>
      <c r="G35" s="63"/>
      <c r="H35" s="61"/>
      <c r="I35" s="61"/>
      <c r="J35" s="61"/>
      <c r="K35" s="9" t="str">
        <f t="shared" si="0"/>
        <v/>
      </c>
      <c r="L35" s="2"/>
      <c r="M35" s="2"/>
      <c r="N35" s="2"/>
      <c r="O35" s="2"/>
      <c r="P35" s="2"/>
      <c r="Q35" s="2"/>
    </row>
    <row r="36" spans="1:17" ht="22.05" customHeight="1">
      <c r="A36" s="60"/>
      <c r="B36" s="61"/>
      <c r="C36" s="61"/>
      <c r="D36" s="61"/>
      <c r="E36" s="62"/>
      <c r="F36" s="61"/>
      <c r="G36" s="63"/>
      <c r="H36" s="61"/>
      <c r="I36" s="61"/>
      <c r="J36" s="61"/>
      <c r="K36" s="9" t="str">
        <f t="shared" si="0"/>
        <v/>
      </c>
      <c r="L36" s="2"/>
      <c r="M36" s="2"/>
      <c r="N36" s="2"/>
      <c r="O36" s="2"/>
      <c r="P36" s="2"/>
      <c r="Q36" s="2"/>
    </row>
    <row r="37" spans="1:17" ht="22.05" customHeight="1">
      <c r="A37" s="60"/>
      <c r="B37" s="61"/>
      <c r="C37" s="61"/>
      <c r="D37" s="61"/>
      <c r="E37" s="62"/>
      <c r="F37" s="61"/>
      <c r="G37" s="63"/>
      <c r="H37" s="61"/>
      <c r="I37" s="61"/>
      <c r="J37" s="61"/>
      <c r="K37" s="9" t="str">
        <f t="shared" si="0"/>
        <v/>
      </c>
      <c r="L37" s="2"/>
      <c r="M37" s="2"/>
      <c r="N37" s="2"/>
      <c r="O37" s="2"/>
      <c r="P37" s="2"/>
      <c r="Q37" s="2"/>
    </row>
    <row r="38" spans="1:17" ht="22.05" customHeight="1">
      <c r="A38" s="60"/>
      <c r="B38" s="61"/>
      <c r="C38" s="61"/>
      <c r="D38" s="61"/>
      <c r="E38" s="62"/>
      <c r="F38" s="61"/>
      <c r="G38" s="63"/>
      <c r="H38" s="61"/>
      <c r="I38" s="61"/>
      <c r="J38" s="61"/>
      <c r="K38" s="9" t="str">
        <f t="shared" si="0"/>
        <v/>
      </c>
      <c r="L38" s="2"/>
      <c r="M38" s="2"/>
      <c r="N38" s="2"/>
      <c r="O38" s="2"/>
      <c r="P38" s="2"/>
      <c r="Q38" s="2"/>
    </row>
    <row r="39" spans="1:17" ht="22.05" customHeight="1">
      <c r="A39" s="60"/>
      <c r="B39" s="61"/>
      <c r="C39" s="61"/>
      <c r="D39" s="61"/>
      <c r="E39" s="62"/>
      <c r="F39" s="61"/>
      <c r="G39" s="63"/>
      <c r="H39" s="61"/>
      <c r="I39" s="61"/>
      <c r="J39" s="61"/>
      <c r="K39" s="9" t="str">
        <f t="shared" si="0"/>
        <v/>
      </c>
      <c r="L39" s="2"/>
      <c r="M39" s="2"/>
      <c r="N39" s="2"/>
      <c r="O39" s="2"/>
      <c r="P39" s="2"/>
      <c r="Q39" s="2"/>
    </row>
    <row r="40" spans="1:17" ht="22.05" customHeight="1">
      <c r="A40" s="60"/>
      <c r="B40" s="61"/>
      <c r="C40" s="61"/>
      <c r="D40" s="61"/>
      <c r="E40" s="62"/>
      <c r="F40" s="61"/>
      <c r="G40" s="63"/>
      <c r="H40" s="61"/>
      <c r="I40" s="61"/>
      <c r="J40" s="61"/>
      <c r="K40" s="9" t="str">
        <f t="shared" si="0"/>
        <v/>
      </c>
      <c r="L40" s="2"/>
      <c r="M40" s="2"/>
      <c r="N40" s="2"/>
      <c r="O40" s="2"/>
      <c r="P40" s="2"/>
      <c r="Q40" s="2"/>
    </row>
    <row r="41" spans="1:17" ht="22.05" customHeight="1">
      <c r="A41" s="60"/>
      <c r="B41" s="61"/>
      <c r="C41" s="61"/>
      <c r="D41" s="61"/>
      <c r="E41" s="62"/>
      <c r="F41" s="61"/>
      <c r="G41" s="63"/>
      <c r="H41" s="61"/>
      <c r="I41" s="61"/>
      <c r="J41" s="61"/>
      <c r="K41" s="9" t="str">
        <f t="shared" si="0"/>
        <v/>
      </c>
      <c r="L41" s="2"/>
      <c r="M41" s="2"/>
      <c r="N41" s="2"/>
      <c r="O41" s="2"/>
      <c r="P41" s="2"/>
      <c r="Q41" s="2"/>
    </row>
    <row r="42" spans="1:17" ht="22.05" customHeight="1">
      <c r="A42" s="60"/>
      <c r="B42" s="61"/>
      <c r="C42" s="61"/>
      <c r="D42" s="61"/>
      <c r="E42" s="62"/>
      <c r="F42" s="61"/>
      <c r="G42" s="63"/>
      <c r="H42" s="61"/>
      <c r="I42" s="61"/>
      <c r="J42" s="61"/>
      <c r="K42" s="9" t="str">
        <f t="shared" si="0"/>
        <v/>
      </c>
      <c r="L42" s="2"/>
      <c r="M42" s="2"/>
      <c r="N42" s="2"/>
      <c r="O42" s="2"/>
      <c r="P42" s="2"/>
      <c r="Q42" s="2"/>
    </row>
    <row r="43" spans="1:17" ht="22.05" customHeight="1">
      <c r="A43" s="60"/>
      <c r="B43" s="61"/>
      <c r="C43" s="61"/>
      <c r="D43" s="61"/>
      <c r="E43" s="62"/>
      <c r="F43" s="61"/>
      <c r="G43" s="63"/>
      <c r="H43" s="61"/>
      <c r="I43" s="61"/>
      <c r="J43" s="61"/>
      <c r="K43" s="9" t="str">
        <f t="shared" si="0"/>
        <v/>
      </c>
      <c r="L43" s="2"/>
      <c r="M43" s="2"/>
      <c r="N43" s="2"/>
      <c r="O43" s="2"/>
      <c r="P43" s="2"/>
      <c r="Q43" s="2"/>
    </row>
    <row r="44" spans="1:17" ht="22.05" customHeight="1">
      <c r="A44" s="60"/>
      <c r="B44" s="61"/>
      <c r="C44" s="61"/>
      <c r="D44" s="61"/>
      <c r="E44" s="62"/>
      <c r="F44" s="61"/>
      <c r="G44" s="63"/>
      <c r="H44" s="61"/>
      <c r="I44" s="61"/>
      <c r="J44" s="61"/>
      <c r="K44" s="9" t="str">
        <f t="shared" si="0"/>
        <v/>
      </c>
      <c r="L44" s="2"/>
      <c r="M44" s="2"/>
      <c r="N44" s="2"/>
      <c r="O44" s="2"/>
      <c r="P44" s="2"/>
      <c r="Q44" s="2"/>
    </row>
    <row r="45" spans="1:17" ht="22.05" customHeight="1">
      <c r="A45" s="60"/>
      <c r="B45" s="61"/>
      <c r="C45" s="61"/>
      <c r="D45" s="61"/>
      <c r="E45" s="62"/>
      <c r="F45" s="61"/>
      <c r="G45" s="63"/>
      <c r="H45" s="61"/>
      <c r="I45" s="61"/>
      <c r="J45" s="61"/>
      <c r="K45" s="9" t="str">
        <f t="shared" si="0"/>
        <v/>
      </c>
      <c r="L45" s="2"/>
      <c r="M45" s="2"/>
      <c r="N45" s="2"/>
      <c r="O45" s="2"/>
      <c r="P45" s="2"/>
      <c r="Q45" s="2"/>
    </row>
    <row r="46" spans="1:17" ht="22.05" customHeight="1">
      <c r="A46" s="60"/>
      <c r="B46" s="61"/>
      <c r="C46" s="61"/>
      <c r="D46" s="61"/>
      <c r="E46" s="62"/>
      <c r="F46" s="61"/>
      <c r="G46" s="63"/>
      <c r="H46" s="61"/>
      <c r="I46" s="61"/>
      <c r="J46" s="61"/>
      <c r="K46" s="9" t="str">
        <f t="shared" si="0"/>
        <v/>
      </c>
      <c r="L46" s="2"/>
      <c r="M46" s="2"/>
      <c r="N46" s="2"/>
      <c r="O46" s="2"/>
      <c r="P46" s="2"/>
      <c r="Q46" s="2"/>
    </row>
    <row r="47" spans="1:17" ht="22.05" customHeight="1">
      <c r="A47" s="60"/>
      <c r="B47" s="61"/>
      <c r="C47" s="61"/>
      <c r="D47" s="61"/>
      <c r="E47" s="62"/>
      <c r="F47" s="61"/>
      <c r="G47" s="63"/>
      <c r="H47" s="61"/>
      <c r="I47" s="61"/>
      <c r="J47" s="61"/>
      <c r="K47" s="9" t="str">
        <f t="shared" si="0"/>
        <v/>
      </c>
      <c r="L47" s="2"/>
      <c r="M47" s="2"/>
      <c r="N47" s="2"/>
      <c r="O47" s="2"/>
      <c r="P47" s="2"/>
      <c r="Q47" s="2"/>
    </row>
    <row r="48" spans="1:17" ht="22.05" customHeight="1">
      <c r="A48" s="60"/>
      <c r="B48" s="61"/>
      <c r="C48" s="61"/>
      <c r="D48" s="61"/>
      <c r="E48" s="62"/>
      <c r="F48" s="61"/>
      <c r="G48" s="63"/>
      <c r="H48" s="61"/>
      <c r="I48" s="61"/>
      <c r="J48" s="61"/>
      <c r="K48" s="9" t="str">
        <f t="shared" si="0"/>
        <v/>
      </c>
      <c r="L48" s="2"/>
      <c r="M48" s="2"/>
      <c r="N48" s="2"/>
      <c r="O48" s="2"/>
      <c r="P48" s="2"/>
      <c r="Q48" s="2"/>
    </row>
    <row r="49" spans="1:17" ht="22.05" customHeight="1">
      <c r="A49" s="60"/>
      <c r="B49" s="61"/>
      <c r="C49" s="61"/>
      <c r="D49" s="61"/>
      <c r="E49" s="62"/>
      <c r="F49" s="61"/>
      <c r="G49" s="63"/>
      <c r="H49" s="61"/>
      <c r="I49" s="61"/>
      <c r="J49" s="61"/>
      <c r="K49" s="9" t="str">
        <f t="shared" si="0"/>
        <v/>
      </c>
      <c r="L49" s="2"/>
      <c r="M49" s="2"/>
      <c r="N49" s="2"/>
      <c r="O49" s="2"/>
      <c r="P49" s="2"/>
      <c r="Q49" s="2"/>
    </row>
    <row r="50" spans="1:17" ht="22.05" customHeight="1">
      <c r="A50" s="64"/>
      <c r="B50" s="65"/>
      <c r="C50" s="65"/>
      <c r="D50" s="65"/>
      <c r="E50" s="66"/>
      <c r="F50" s="65"/>
      <c r="G50" s="67"/>
      <c r="H50" s="65"/>
      <c r="I50" s="65"/>
      <c r="J50" s="65"/>
      <c r="K50" s="11" t="str">
        <f t="shared" si="0"/>
        <v/>
      </c>
      <c r="L50" s="2"/>
      <c r="M50" s="2"/>
      <c r="N50" s="2"/>
      <c r="O50" s="2"/>
      <c r="P50" s="2"/>
      <c r="Q50" s="2"/>
    </row>
    <row r="51" spans="1:17" ht="14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4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4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4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14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14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4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4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4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4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4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4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4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4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4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4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4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4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4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4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4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4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4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4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4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4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4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4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4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4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4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4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4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4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4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4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4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4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4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4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4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4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4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4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4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4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4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4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4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4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4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4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4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4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4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4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4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4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4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4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4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4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4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4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4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4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4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4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4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4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</sheetData>
  <sheetProtection algorithmName="SHA-512" hashValue="EQMdTBfBV5KUPDJ7FihInaSlHdpP3o0/+ns7LpyoZH3bygBhWarZjVdnpaXxlzlECApRQ3lyjseF2RDCkdmqwQ==" saltValue="0MSXBX4ppc9ECPVcF5vC/A==" spinCount="100000" sheet="1" objects="1" scenarios="1" formatCells="0" formatColumns="0" sort="0" autoFilter="0" pivotTables="0"/>
  <mergeCells count="3">
    <mergeCell ref="A1:K2"/>
    <mergeCell ref="A3:K3"/>
    <mergeCell ref="A5:K5"/>
  </mergeCells>
  <conditionalFormatting sqref="A8:J50">
    <cfRule type="expression" dxfId="18" priority="1">
      <formula>$I8="Ilustrativo"</formula>
    </cfRule>
  </conditionalFormatting>
  <conditionalFormatting sqref="A8:K50">
    <cfRule type="expression" dxfId="17" priority="2">
      <formula>AND($A8&lt;&gt;"",COUNTIF($A$8:$A$50,$A8)&gt;1)</formula>
    </cfRule>
  </conditionalFormatting>
  <conditionalFormatting sqref="K8:K50">
    <cfRule type="expression" dxfId="16" priority="3">
      <formula>$K8="Correcto"</formula>
    </cfRule>
  </conditionalFormatting>
  <dataValidations count="6">
    <dataValidation type="list" sqref="C8:C50" xr:uid="{00000000-0002-0000-0200-000000000000}">
      <formula1>"Alcance 1,Alcance 2,Alcance 3"</formula1>
    </dataValidation>
    <dataValidation type="list" sqref="D8:D50" xr:uid="{00000000-0002-0000-0200-000001000000}">
      <formula1>"L,kWh,km,kg,m3,t,unidad,pasajero-km,ton-km,$"</formula1>
    </dataValidation>
    <dataValidation type="list" sqref="I8:I50" xr:uid="{00000000-0002-0000-0200-000002000000}">
      <formula1>"Ilustrativo,Oficial,Proveedor,Sectorial,Otro"</formula1>
    </dataValidation>
    <dataValidation type="decimal" operator="greaterThan" sqref="E8:E50" xr:uid="{00000000-0002-0000-0200-000003000000}">
      <formula1>0</formula1>
    </dataValidation>
    <dataValidation type="whole" allowBlank="1" showErrorMessage="1" errorTitle="Año no válido" error="Ingresa un año entero entre 1900 y 2100." sqref="G8:G50" xr:uid="{00000000-0002-0000-0200-000004000000}">
      <formula1>1900</formula1>
      <formula2>2100</formula2>
    </dataValidation>
    <dataValidation type="custom" allowBlank="1" showErrorMessage="1" errorTitle="Celda automática" error="Esta celda contiene una fórmula. Edita únicamente las columnas de captura." sqref="K8:K50" xr:uid="{00000000-0002-0000-0200-000005000000}">
      <formula1>FALSE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20"/>
  <sheetViews>
    <sheetView workbookViewId="0">
      <pane xSplit="4" ySplit="7" topLeftCell="E8" activePane="bottomRight" state="frozen"/>
      <selection pane="topRight"/>
      <selection pane="bottomLeft"/>
      <selection pane="bottomRight" activeCell="E8" sqref="E8"/>
    </sheetView>
  </sheetViews>
  <sheetFormatPr baseColWidth="10" defaultColWidth="8.796875" defaultRowHeight="13.8"/>
  <cols>
    <col min="1" max="1" width="8" customWidth="1"/>
    <col min="2" max="2" width="13" customWidth="1"/>
    <col min="3" max="3" width="21" customWidth="1"/>
    <col min="4" max="4" width="30" customWidth="1"/>
    <col min="5" max="5" width="16" customWidth="1"/>
    <col min="6" max="6" width="12" customWidth="1"/>
    <col min="7" max="8" width="14" customWidth="1"/>
    <col min="9" max="9" width="23" customWidth="1"/>
    <col min="10" max="10" width="20" customWidth="1"/>
    <col min="11" max="11" width="22" customWidth="1"/>
    <col min="12" max="12" width="30" customWidth="1"/>
    <col min="13" max="13" width="42" customWidth="1"/>
    <col min="14" max="14" width="18" customWidth="1"/>
    <col min="15" max="15" width="15" customWidth="1"/>
    <col min="16" max="16" width="19" customWidth="1"/>
    <col min="17" max="17" width="18" customWidth="1"/>
    <col min="18" max="18" width="24" customWidth="1"/>
    <col min="19" max="20" width="0" hidden="1" customWidth="1"/>
  </cols>
  <sheetData>
    <row r="1" spans="1:18" ht="28.05" customHeight="1">
      <c r="A1" s="79" t="s">
        <v>281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</row>
    <row r="2" spans="1:18" ht="28.0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</row>
    <row r="3" spans="1:18" ht="22.05" customHeight="1">
      <c r="A3" s="77" t="s">
        <v>282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</row>
    <row r="4" spans="1:18" ht="22.05" customHeight="1"/>
    <row r="5" spans="1:18" ht="40.049999999999997" customHeight="1">
      <c r="A5" s="83" t="s">
        <v>283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</row>
    <row r="6" spans="1:18" ht="22.05" customHeight="1"/>
    <row r="7" spans="1:18" ht="22.05" customHeight="1">
      <c r="A7" s="4" t="s">
        <v>284</v>
      </c>
      <c r="B7" s="6" t="s">
        <v>285</v>
      </c>
      <c r="C7" s="6" t="s">
        <v>286</v>
      </c>
      <c r="D7" s="6" t="s">
        <v>287</v>
      </c>
      <c r="E7" s="6" t="s">
        <v>128</v>
      </c>
      <c r="F7" s="6" t="s">
        <v>288</v>
      </c>
      <c r="G7" s="6" t="s">
        <v>257</v>
      </c>
      <c r="H7" s="6" t="s">
        <v>289</v>
      </c>
      <c r="I7" s="6" t="s">
        <v>178</v>
      </c>
      <c r="J7" s="6" t="s">
        <v>211</v>
      </c>
      <c r="K7" s="6" t="s">
        <v>226</v>
      </c>
      <c r="L7" s="6" t="s">
        <v>290</v>
      </c>
      <c r="M7" s="6" t="s">
        <v>232</v>
      </c>
      <c r="N7" s="6" t="s">
        <v>291</v>
      </c>
      <c r="O7" s="6" t="s">
        <v>292</v>
      </c>
      <c r="P7" s="6" t="s">
        <v>293</v>
      </c>
      <c r="Q7" s="6" t="s">
        <v>294</v>
      </c>
      <c r="R7" s="5" t="s">
        <v>235</v>
      </c>
    </row>
    <row r="8" spans="1:18" ht="22.05" customHeight="1">
      <c r="A8" s="14">
        <f t="shared" ref="A8:A39" si="0">IF(COUNTA(B8:M8)=0,"",ROW()-7)</f>
        <v>1</v>
      </c>
      <c r="B8" s="68">
        <v>46022</v>
      </c>
      <c r="C8" s="53" t="s">
        <v>295</v>
      </c>
      <c r="D8" s="53" t="s">
        <v>296</v>
      </c>
      <c r="E8" s="69">
        <v>1000</v>
      </c>
      <c r="F8" s="53" t="s">
        <v>269</v>
      </c>
      <c r="G8" s="53" t="s">
        <v>267</v>
      </c>
      <c r="H8" s="53" t="s">
        <v>153</v>
      </c>
      <c r="I8" s="53" t="s">
        <v>181</v>
      </c>
      <c r="J8" s="53" t="s">
        <v>208</v>
      </c>
      <c r="K8" s="53" t="s">
        <v>297</v>
      </c>
      <c r="L8" s="53" t="s">
        <v>298</v>
      </c>
      <c r="M8" s="53" t="s">
        <v>299</v>
      </c>
      <c r="N8" s="15" t="str">
        <f>IFERROR(VLOOKUP(G8,'3_Factores'!$A$8:$K$50,4,FALSE),"")</f>
        <v>L</v>
      </c>
      <c r="O8" s="22">
        <f>IFERROR(VLOOKUP(G8,'3_Factores'!$A$8:$K$50,5,FALSE),"")</f>
        <v>2.2999999999999998</v>
      </c>
      <c r="P8" s="25">
        <f t="shared" ref="P8:P39" si="1">IF(OR(R8="Correcto",R8="Factor ilustrativo"),IFERROR(E8*O8,""),"")</f>
        <v>2300</v>
      </c>
      <c r="Q8" s="28">
        <f t="shared" ref="Q8:Q39" si="2">IF(P8="","",P8/1000)</f>
        <v>2.2999999999999998</v>
      </c>
      <c r="R8" s="12" t="str">
        <f>IF(COUNTA(B8:M8)=0,"",IF(B8="","Falta fecha",IF(D8="","Falta fuente",IF(E8="","Falta dato de actividad",IF(E8&lt;=0,"Dato de actividad inválido",IF(F8="","Falta unidad",IF(G8="","Falta factor",IF(H8="","Falta alcance",IF(I8="","Falta categoría",IF(J8="","Falta calidad",IF(COUNTIF('3_Factores'!$A$8:$A$50,G8)=0,"Factor no encontrado",IF(COUNTIF('3_Factores'!$A$8:$A$50,G8)&gt;1,"ID de factor duplicado",IF(F8&lt;&gt;N8,"Unidad no coincide",IF(H8&lt;&gt;VLOOKUP(G8,'3_Factores'!$A$8:$K$50,3,FALSE),"Alcance no coincide",IF(VLOOKUP(G8,'3_Factores'!$A$8:$K$50,9,FALSE)="Ilustrativo","Factor ilustrativo","Correcto")))))))))))))))</f>
        <v>Factor ilustrativo</v>
      </c>
    </row>
    <row r="9" spans="1:18" ht="22.05" customHeight="1">
      <c r="A9" s="16">
        <f t="shared" si="0"/>
        <v>2</v>
      </c>
      <c r="B9" s="70">
        <v>46022</v>
      </c>
      <c r="C9" s="57" t="s">
        <v>295</v>
      </c>
      <c r="D9" s="57" t="s">
        <v>190</v>
      </c>
      <c r="E9" s="71">
        <v>12000</v>
      </c>
      <c r="F9" s="57" t="s">
        <v>275</v>
      </c>
      <c r="G9" s="57" t="s">
        <v>273</v>
      </c>
      <c r="H9" s="57" t="s">
        <v>156</v>
      </c>
      <c r="I9" s="57" t="s">
        <v>190</v>
      </c>
      <c r="J9" s="57" t="s">
        <v>208</v>
      </c>
      <c r="K9" s="57" t="s">
        <v>300</v>
      </c>
      <c r="L9" s="57" t="s">
        <v>301</v>
      </c>
      <c r="M9" s="57" t="s">
        <v>302</v>
      </c>
      <c r="N9" s="17" t="str">
        <f>IFERROR(VLOOKUP(G9,'3_Factores'!$A$8:$K$50,4,FALSE),"")</f>
        <v>kWh</v>
      </c>
      <c r="O9" s="23">
        <f>IFERROR(VLOOKUP(G9,'3_Factores'!$A$8:$K$50,5,FALSE),"")</f>
        <v>0.2</v>
      </c>
      <c r="P9" s="26">
        <f t="shared" si="1"/>
        <v>2400</v>
      </c>
      <c r="Q9" s="29">
        <f t="shared" si="2"/>
        <v>2.4</v>
      </c>
      <c r="R9" s="13" t="str">
        <f>IF(COUNTA(B9:M9)=0,"",IF(B9="","Falta fecha",IF(D9="","Falta fuente",IF(E9="","Falta dato de actividad",IF(E9&lt;=0,"Dato de actividad inválido",IF(F9="","Falta unidad",IF(G9="","Falta factor",IF(H9="","Falta alcance",IF(I9="","Falta categoría",IF(J9="","Falta calidad",IF(COUNTIF('3_Factores'!$A$8:$A$50,G9)=0,"Factor no encontrado",IF(COUNTIF('3_Factores'!$A$8:$A$50,G9)&gt;1,"ID de factor duplicado",IF(F9&lt;&gt;N9,"Unidad no coincide",IF(H9&lt;&gt;VLOOKUP(G9,'3_Factores'!$A$8:$K$50,3,FALSE),"Alcance no coincide",IF(VLOOKUP(G9,'3_Factores'!$A$8:$K$50,9,FALSE)="Ilustrativo","Factor ilustrativo","Correcto")))))))))))))))</f>
        <v>Factor ilustrativo</v>
      </c>
    </row>
    <row r="10" spans="1:18" ht="22.05" customHeight="1">
      <c r="A10" s="16">
        <f t="shared" si="0"/>
        <v>3</v>
      </c>
      <c r="B10" s="70">
        <v>46022</v>
      </c>
      <c r="C10" s="57" t="s">
        <v>303</v>
      </c>
      <c r="D10" s="57" t="s">
        <v>304</v>
      </c>
      <c r="E10" s="71">
        <v>8000</v>
      </c>
      <c r="F10" s="57" t="s">
        <v>279</v>
      </c>
      <c r="G10" s="57" t="s">
        <v>277</v>
      </c>
      <c r="H10" s="57" t="s">
        <v>159</v>
      </c>
      <c r="I10" s="57" t="s">
        <v>193</v>
      </c>
      <c r="J10" s="57" t="s">
        <v>215</v>
      </c>
      <c r="K10" s="57" t="s">
        <v>305</v>
      </c>
      <c r="L10" s="57" t="s">
        <v>306</v>
      </c>
      <c r="M10" s="57" t="s">
        <v>307</v>
      </c>
      <c r="N10" s="17" t="str">
        <f>IFERROR(VLOOKUP(G10,'3_Factores'!$A$8:$K$50,4,FALSE),"")</f>
        <v>km</v>
      </c>
      <c r="O10" s="23">
        <f>IFERROR(VLOOKUP(G10,'3_Factores'!$A$8:$K$50,5,FALSE),"")</f>
        <v>0.12</v>
      </c>
      <c r="P10" s="26">
        <f t="shared" si="1"/>
        <v>960</v>
      </c>
      <c r="Q10" s="29">
        <f t="shared" si="2"/>
        <v>0.96</v>
      </c>
      <c r="R10" s="13" t="str">
        <f>IF(COUNTA(B10:M10)=0,"",IF(B10="","Falta fecha",IF(D10="","Falta fuente",IF(E10="","Falta dato de actividad",IF(E10&lt;=0,"Dato de actividad inválido",IF(F10="","Falta unidad",IF(G10="","Falta factor",IF(H10="","Falta alcance",IF(I10="","Falta categoría",IF(J10="","Falta calidad",IF(COUNTIF('3_Factores'!$A$8:$A$50,G10)=0,"Factor no encontrado",IF(COUNTIF('3_Factores'!$A$8:$A$50,G10)&gt;1,"ID de factor duplicado",IF(F10&lt;&gt;N10,"Unidad no coincide",IF(H10&lt;&gt;VLOOKUP(G10,'3_Factores'!$A$8:$K$50,3,FALSE),"Alcance no coincide",IF(VLOOKUP(G10,'3_Factores'!$A$8:$K$50,9,FALSE)="Ilustrativo","Factor ilustrativo","Correcto")))))))))))))))</f>
        <v>Factor ilustrativo</v>
      </c>
    </row>
    <row r="11" spans="1:18" ht="22.05" customHeight="1">
      <c r="A11" s="16" t="str">
        <f t="shared" si="0"/>
        <v/>
      </c>
      <c r="B11" s="72"/>
      <c r="C11" s="61"/>
      <c r="D11" s="61"/>
      <c r="E11" s="73"/>
      <c r="F11" s="61"/>
      <c r="G11" s="61"/>
      <c r="H11" s="61"/>
      <c r="I11" s="61"/>
      <c r="J11" s="61"/>
      <c r="K11" s="61"/>
      <c r="L11" s="61"/>
      <c r="M11" s="61"/>
      <c r="N11" s="17" t="str">
        <f>IFERROR(VLOOKUP(G11,'3_Factores'!$A$8:$K$50,4,FALSE),"")</f>
        <v/>
      </c>
      <c r="O11" s="23" t="str">
        <f>IFERROR(VLOOKUP(G11,'3_Factores'!$A$8:$K$50,5,FALSE),"")</f>
        <v/>
      </c>
      <c r="P11" s="26" t="str">
        <f t="shared" si="1"/>
        <v/>
      </c>
      <c r="Q11" s="29" t="str">
        <f t="shared" si="2"/>
        <v/>
      </c>
      <c r="R11" s="18" t="str">
        <f>IF(COUNTA(B11:M11)=0,"",IF(B11="","Falta fecha",IF(D11="","Falta fuente",IF(E11="","Falta dato de actividad",IF(E11&lt;=0,"Dato de actividad inválido",IF(F11="","Falta unidad",IF(G11="","Falta factor",IF(H11="","Falta alcance",IF(I11="","Falta categoría",IF(J11="","Falta calidad",IF(COUNTIF('3_Factores'!$A$8:$A$50,G11)=0,"Factor no encontrado",IF(COUNTIF('3_Factores'!$A$8:$A$50,G11)&gt;1,"ID de factor duplicado",IF(F11&lt;&gt;N11,"Unidad no coincide",IF(H11&lt;&gt;VLOOKUP(G11,'3_Factores'!$A$8:$K$50,3,FALSE),"Alcance no coincide",IF(VLOOKUP(G11,'3_Factores'!$A$8:$K$50,9,FALSE)="Ilustrativo","Factor ilustrativo","Correcto")))))))))))))))</f>
        <v/>
      </c>
    </row>
    <row r="12" spans="1:18" ht="22.05" customHeight="1">
      <c r="A12" s="16" t="str">
        <f t="shared" si="0"/>
        <v/>
      </c>
      <c r="B12" s="72"/>
      <c r="C12" s="61"/>
      <c r="D12" s="61"/>
      <c r="E12" s="73"/>
      <c r="F12" s="61"/>
      <c r="G12" s="61"/>
      <c r="H12" s="61"/>
      <c r="I12" s="61"/>
      <c r="J12" s="61"/>
      <c r="K12" s="61"/>
      <c r="L12" s="61"/>
      <c r="M12" s="61"/>
      <c r="N12" s="17" t="str">
        <f>IFERROR(VLOOKUP(G12,'3_Factores'!$A$8:$K$50,4,FALSE),"")</f>
        <v/>
      </c>
      <c r="O12" s="23" t="str">
        <f>IFERROR(VLOOKUP(G12,'3_Factores'!$A$8:$K$50,5,FALSE),"")</f>
        <v/>
      </c>
      <c r="P12" s="26" t="str">
        <f t="shared" si="1"/>
        <v/>
      </c>
      <c r="Q12" s="29" t="str">
        <f t="shared" si="2"/>
        <v/>
      </c>
      <c r="R12" s="18" t="str">
        <f>IF(COUNTA(B12:M12)=0,"",IF(B12="","Falta fecha",IF(D12="","Falta fuente",IF(E12="","Falta dato de actividad",IF(E12&lt;=0,"Dato de actividad inválido",IF(F12="","Falta unidad",IF(G12="","Falta factor",IF(H12="","Falta alcance",IF(I12="","Falta categoría",IF(J12="","Falta calidad",IF(COUNTIF('3_Factores'!$A$8:$A$50,G12)=0,"Factor no encontrado",IF(COUNTIF('3_Factores'!$A$8:$A$50,G12)&gt;1,"ID de factor duplicado",IF(F12&lt;&gt;N12,"Unidad no coincide",IF(H12&lt;&gt;VLOOKUP(G12,'3_Factores'!$A$8:$K$50,3,FALSE),"Alcance no coincide",IF(VLOOKUP(G12,'3_Factores'!$A$8:$K$50,9,FALSE)="Ilustrativo","Factor ilustrativo","Correcto")))))))))))))))</f>
        <v/>
      </c>
    </row>
    <row r="13" spans="1:18" ht="22.05" customHeight="1">
      <c r="A13" s="16" t="str">
        <f t="shared" si="0"/>
        <v/>
      </c>
      <c r="B13" s="72"/>
      <c r="C13" s="61"/>
      <c r="D13" s="61"/>
      <c r="E13" s="73"/>
      <c r="F13" s="61"/>
      <c r="G13" s="61"/>
      <c r="H13" s="61"/>
      <c r="I13" s="61"/>
      <c r="J13" s="61"/>
      <c r="K13" s="61"/>
      <c r="L13" s="61"/>
      <c r="M13" s="61"/>
      <c r="N13" s="17" t="str">
        <f>IFERROR(VLOOKUP(G13,'3_Factores'!$A$8:$K$50,4,FALSE),"")</f>
        <v/>
      </c>
      <c r="O13" s="23" t="str">
        <f>IFERROR(VLOOKUP(G13,'3_Factores'!$A$8:$K$50,5,FALSE),"")</f>
        <v/>
      </c>
      <c r="P13" s="26" t="str">
        <f t="shared" si="1"/>
        <v/>
      </c>
      <c r="Q13" s="29" t="str">
        <f t="shared" si="2"/>
        <v/>
      </c>
      <c r="R13" s="18" t="str">
        <f>IF(COUNTA(B13:M13)=0,"",IF(B13="","Falta fecha",IF(D13="","Falta fuente",IF(E13="","Falta dato de actividad",IF(E13&lt;=0,"Dato de actividad inválido",IF(F13="","Falta unidad",IF(G13="","Falta factor",IF(H13="","Falta alcance",IF(I13="","Falta categoría",IF(J13="","Falta calidad",IF(COUNTIF('3_Factores'!$A$8:$A$50,G13)=0,"Factor no encontrado",IF(COUNTIF('3_Factores'!$A$8:$A$50,G13)&gt;1,"ID de factor duplicado",IF(F13&lt;&gt;N13,"Unidad no coincide",IF(H13&lt;&gt;VLOOKUP(G13,'3_Factores'!$A$8:$K$50,3,FALSE),"Alcance no coincide",IF(VLOOKUP(G13,'3_Factores'!$A$8:$K$50,9,FALSE)="Ilustrativo","Factor ilustrativo","Correcto")))))))))))))))</f>
        <v/>
      </c>
    </row>
    <row r="14" spans="1:18" ht="22.05" customHeight="1">
      <c r="A14" s="16" t="str">
        <f t="shared" si="0"/>
        <v/>
      </c>
      <c r="B14" s="72"/>
      <c r="C14" s="61"/>
      <c r="D14" s="61"/>
      <c r="E14" s="73"/>
      <c r="F14" s="61"/>
      <c r="G14" s="61"/>
      <c r="H14" s="61"/>
      <c r="I14" s="61"/>
      <c r="J14" s="61"/>
      <c r="K14" s="61"/>
      <c r="L14" s="61"/>
      <c r="M14" s="61"/>
      <c r="N14" s="17" t="str">
        <f>IFERROR(VLOOKUP(G14,'3_Factores'!$A$8:$K$50,4,FALSE),"")</f>
        <v/>
      </c>
      <c r="O14" s="23" t="str">
        <f>IFERROR(VLOOKUP(G14,'3_Factores'!$A$8:$K$50,5,FALSE),"")</f>
        <v/>
      </c>
      <c r="P14" s="26" t="str">
        <f t="shared" si="1"/>
        <v/>
      </c>
      <c r="Q14" s="29" t="str">
        <f t="shared" si="2"/>
        <v/>
      </c>
      <c r="R14" s="18" t="str">
        <f>IF(COUNTA(B14:M14)=0,"",IF(B14="","Falta fecha",IF(D14="","Falta fuente",IF(E14="","Falta dato de actividad",IF(E14&lt;=0,"Dato de actividad inválido",IF(F14="","Falta unidad",IF(G14="","Falta factor",IF(H14="","Falta alcance",IF(I14="","Falta categoría",IF(J14="","Falta calidad",IF(COUNTIF('3_Factores'!$A$8:$A$50,G14)=0,"Factor no encontrado",IF(COUNTIF('3_Factores'!$A$8:$A$50,G14)&gt;1,"ID de factor duplicado",IF(F14&lt;&gt;N14,"Unidad no coincide",IF(H14&lt;&gt;VLOOKUP(G14,'3_Factores'!$A$8:$K$50,3,FALSE),"Alcance no coincide",IF(VLOOKUP(G14,'3_Factores'!$A$8:$K$50,9,FALSE)="Ilustrativo","Factor ilustrativo","Correcto")))))))))))))))</f>
        <v/>
      </c>
    </row>
    <row r="15" spans="1:18" ht="22.05" customHeight="1">
      <c r="A15" s="16" t="str">
        <f t="shared" si="0"/>
        <v/>
      </c>
      <c r="B15" s="72"/>
      <c r="C15" s="61"/>
      <c r="D15" s="61"/>
      <c r="E15" s="73"/>
      <c r="F15" s="61"/>
      <c r="G15" s="61"/>
      <c r="H15" s="61"/>
      <c r="I15" s="61"/>
      <c r="J15" s="61"/>
      <c r="K15" s="61"/>
      <c r="L15" s="61"/>
      <c r="M15" s="61"/>
      <c r="N15" s="17" t="str">
        <f>IFERROR(VLOOKUP(G15,'3_Factores'!$A$8:$K$50,4,FALSE),"")</f>
        <v/>
      </c>
      <c r="O15" s="23" t="str">
        <f>IFERROR(VLOOKUP(G15,'3_Factores'!$A$8:$K$50,5,FALSE),"")</f>
        <v/>
      </c>
      <c r="P15" s="26" t="str">
        <f t="shared" si="1"/>
        <v/>
      </c>
      <c r="Q15" s="29" t="str">
        <f t="shared" si="2"/>
        <v/>
      </c>
      <c r="R15" s="18" t="str">
        <f>IF(COUNTA(B15:M15)=0,"",IF(B15="","Falta fecha",IF(D15="","Falta fuente",IF(E15="","Falta dato de actividad",IF(E15&lt;=0,"Dato de actividad inválido",IF(F15="","Falta unidad",IF(G15="","Falta factor",IF(H15="","Falta alcance",IF(I15="","Falta categoría",IF(J15="","Falta calidad",IF(COUNTIF('3_Factores'!$A$8:$A$50,G15)=0,"Factor no encontrado",IF(COUNTIF('3_Factores'!$A$8:$A$50,G15)&gt;1,"ID de factor duplicado",IF(F15&lt;&gt;N15,"Unidad no coincide",IF(H15&lt;&gt;VLOOKUP(G15,'3_Factores'!$A$8:$K$50,3,FALSE),"Alcance no coincide",IF(VLOOKUP(G15,'3_Factores'!$A$8:$K$50,9,FALSE)="Ilustrativo","Factor ilustrativo","Correcto")))))))))))))))</f>
        <v/>
      </c>
    </row>
    <row r="16" spans="1:18" ht="22.05" customHeight="1">
      <c r="A16" s="16" t="str">
        <f t="shared" si="0"/>
        <v/>
      </c>
      <c r="B16" s="72"/>
      <c r="C16" s="61"/>
      <c r="D16" s="61"/>
      <c r="E16" s="73"/>
      <c r="F16" s="61"/>
      <c r="G16" s="61"/>
      <c r="H16" s="61"/>
      <c r="I16" s="61"/>
      <c r="J16" s="61"/>
      <c r="K16" s="61"/>
      <c r="L16" s="61"/>
      <c r="M16" s="61"/>
      <c r="N16" s="17" t="str">
        <f>IFERROR(VLOOKUP(G16,'3_Factores'!$A$8:$K$50,4,FALSE),"")</f>
        <v/>
      </c>
      <c r="O16" s="23" t="str">
        <f>IFERROR(VLOOKUP(G16,'3_Factores'!$A$8:$K$50,5,FALSE),"")</f>
        <v/>
      </c>
      <c r="P16" s="26" t="str">
        <f t="shared" si="1"/>
        <v/>
      </c>
      <c r="Q16" s="29" t="str">
        <f t="shared" si="2"/>
        <v/>
      </c>
      <c r="R16" s="18" t="str">
        <f>IF(COUNTA(B16:M16)=0,"",IF(B16="","Falta fecha",IF(D16="","Falta fuente",IF(E16="","Falta dato de actividad",IF(E16&lt;=0,"Dato de actividad inválido",IF(F16="","Falta unidad",IF(G16="","Falta factor",IF(H16="","Falta alcance",IF(I16="","Falta categoría",IF(J16="","Falta calidad",IF(COUNTIF('3_Factores'!$A$8:$A$50,G16)=0,"Factor no encontrado",IF(COUNTIF('3_Factores'!$A$8:$A$50,G16)&gt;1,"ID de factor duplicado",IF(F16&lt;&gt;N16,"Unidad no coincide",IF(H16&lt;&gt;VLOOKUP(G16,'3_Factores'!$A$8:$K$50,3,FALSE),"Alcance no coincide",IF(VLOOKUP(G16,'3_Factores'!$A$8:$K$50,9,FALSE)="Ilustrativo","Factor ilustrativo","Correcto")))))))))))))))</f>
        <v/>
      </c>
    </row>
    <row r="17" spans="1:18" ht="22.05" customHeight="1">
      <c r="A17" s="16" t="str">
        <f t="shared" si="0"/>
        <v/>
      </c>
      <c r="B17" s="72"/>
      <c r="C17" s="61"/>
      <c r="D17" s="61"/>
      <c r="E17" s="73"/>
      <c r="F17" s="61"/>
      <c r="G17" s="61"/>
      <c r="H17" s="61"/>
      <c r="I17" s="61"/>
      <c r="J17" s="61"/>
      <c r="K17" s="61"/>
      <c r="L17" s="61"/>
      <c r="M17" s="61"/>
      <c r="N17" s="17" t="str">
        <f>IFERROR(VLOOKUP(G17,'3_Factores'!$A$8:$K$50,4,FALSE),"")</f>
        <v/>
      </c>
      <c r="O17" s="23" t="str">
        <f>IFERROR(VLOOKUP(G17,'3_Factores'!$A$8:$K$50,5,FALSE),"")</f>
        <v/>
      </c>
      <c r="P17" s="26" t="str">
        <f t="shared" si="1"/>
        <v/>
      </c>
      <c r="Q17" s="29" t="str">
        <f t="shared" si="2"/>
        <v/>
      </c>
      <c r="R17" s="18" t="str">
        <f>IF(COUNTA(B17:M17)=0,"",IF(B17="","Falta fecha",IF(D17="","Falta fuente",IF(E17="","Falta dato de actividad",IF(E17&lt;=0,"Dato de actividad inválido",IF(F17="","Falta unidad",IF(G17="","Falta factor",IF(H17="","Falta alcance",IF(I17="","Falta categoría",IF(J17="","Falta calidad",IF(COUNTIF('3_Factores'!$A$8:$A$50,G17)=0,"Factor no encontrado",IF(COUNTIF('3_Factores'!$A$8:$A$50,G17)&gt;1,"ID de factor duplicado",IF(F17&lt;&gt;N17,"Unidad no coincide",IF(H17&lt;&gt;VLOOKUP(G17,'3_Factores'!$A$8:$K$50,3,FALSE),"Alcance no coincide",IF(VLOOKUP(G17,'3_Factores'!$A$8:$K$50,9,FALSE)="Ilustrativo","Factor ilustrativo","Correcto")))))))))))))))</f>
        <v/>
      </c>
    </row>
    <row r="18" spans="1:18" ht="22.05" customHeight="1">
      <c r="A18" s="16" t="str">
        <f t="shared" si="0"/>
        <v/>
      </c>
      <c r="B18" s="72"/>
      <c r="C18" s="61"/>
      <c r="D18" s="61"/>
      <c r="E18" s="73"/>
      <c r="F18" s="61"/>
      <c r="G18" s="61"/>
      <c r="H18" s="61"/>
      <c r="I18" s="61"/>
      <c r="J18" s="61"/>
      <c r="K18" s="61"/>
      <c r="L18" s="61"/>
      <c r="M18" s="61"/>
      <c r="N18" s="17" t="str">
        <f>IFERROR(VLOOKUP(G18,'3_Factores'!$A$8:$K$50,4,FALSE),"")</f>
        <v/>
      </c>
      <c r="O18" s="23" t="str">
        <f>IFERROR(VLOOKUP(G18,'3_Factores'!$A$8:$K$50,5,FALSE),"")</f>
        <v/>
      </c>
      <c r="P18" s="26" t="str">
        <f t="shared" si="1"/>
        <v/>
      </c>
      <c r="Q18" s="29" t="str">
        <f t="shared" si="2"/>
        <v/>
      </c>
      <c r="R18" s="18" t="str">
        <f>IF(COUNTA(B18:M18)=0,"",IF(B18="","Falta fecha",IF(D18="","Falta fuente",IF(E18="","Falta dato de actividad",IF(E18&lt;=0,"Dato de actividad inválido",IF(F18="","Falta unidad",IF(G18="","Falta factor",IF(H18="","Falta alcance",IF(I18="","Falta categoría",IF(J18="","Falta calidad",IF(COUNTIF('3_Factores'!$A$8:$A$50,G18)=0,"Factor no encontrado",IF(COUNTIF('3_Factores'!$A$8:$A$50,G18)&gt;1,"ID de factor duplicado",IF(F18&lt;&gt;N18,"Unidad no coincide",IF(H18&lt;&gt;VLOOKUP(G18,'3_Factores'!$A$8:$K$50,3,FALSE),"Alcance no coincide",IF(VLOOKUP(G18,'3_Factores'!$A$8:$K$50,9,FALSE)="Ilustrativo","Factor ilustrativo","Correcto")))))))))))))))</f>
        <v/>
      </c>
    </row>
    <row r="19" spans="1:18" ht="22.05" customHeight="1">
      <c r="A19" s="16" t="str">
        <f t="shared" si="0"/>
        <v/>
      </c>
      <c r="B19" s="72"/>
      <c r="C19" s="61"/>
      <c r="D19" s="61"/>
      <c r="E19" s="73"/>
      <c r="F19" s="61"/>
      <c r="G19" s="61"/>
      <c r="H19" s="61"/>
      <c r="I19" s="61"/>
      <c r="J19" s="61"/>
      <c r="K19" s="61"/>
      <c r="L19" s="61"/>
      <c r="M19" s="61"/>
      <c r="N19" s="17" t="str">
        <f>IFERROR(VLOOKUP(G19,'3_Factores'!$A$8:$K$50,4,FALSE),"")</f>
        <v/>
      </c>
      <c r="O19" s="23" t="str">
        <f>IFERROR(VLOOKUP(G19,'3_Factores'!$A$8:$K$50,5,FALSE),"")</f>
        <v/>
      </c>
      <c r="P19" s="26" t="str">
        <f t="shared" si="1"/>
        <v/>
      </c>
      <c r="Q19" s="29" t="str">
        <f t="shared" si="2"/>
        <v/>
      </c>
      <c r="R19" s="18" t="str">
        <f>IF(COUNTA(B19:M19)=0,"",IF(B19="","Falta fecha",IF(D19="","Falta fuente",IF(E19="","Falta dato de actividad",IF(E19&lt;=0,"Dato de actividad inválido",IF(F19="","Falta unidad",IF(G19="","Falta factor",IF(H19="","Falta alcance",IF(I19="","Falta categoría",IF(J19="","Falta calidad",IF(COUNTIF('3_Factores'!$A$8:$A$50,G19)=0,"Factor no encontrado",IF(COUNTIF('3_Factores'!$A$8:$A$50,G19)&gt;1,"ID de factor duplicado",IF(F19&lt;&gt;N19,"Unidad no coincide",IF(H19&lt;&gt;VLOOKUP(G19,'3_Factores'!$A$8:$K$50,3,FALSE),"Alcance no coincide",IF(VLOOKUP(G19,'3_Factores'!$A$8:$K$50,9,FALSE)="Ilustrativo","Factor ilustrativo","Correcto")))))))))))))))</f>
        <v/>
      </c>
    </row>
    <row r="20" spans="1:18" ht="22.05" customHeight="1">
      <c r="A20" s="16" t="str">
        <f t="shared" si="0"/>
        <v/>
      </c>
      <c r="B20" s="72"/>
      <c r="C20" s="61"/>
      <c r="D20" s="61"/>
      <c r="E20" s="73"/>
      <c r="F20" s="61"/>
      <c r="G20" s="61"/>
      <c r="H20" s="61"/>
      <c r="I20" s="61"/>
      <c r="J20" s="61"/>
      <c r="K20" s="61"/>
      <c r="L20" s="61"/>
      <c r="M20" s="61"/>
      <c r="N20" s="17" t="str">
        <f>IFERROR(VLOOKUP(G20,'3_Factores'!$A$8:$K$50,4,FALSE),"")</f>
        <v/>
      </c>
      <c r="O20" s="23" t="str">
        <f>IFERROR(VLOOKUP(G20,'3_Factores'!$A$8:$K$50,5,FALSE),"")</f>
        <v/>
      </c>
      <c r="P20" s="26" t="str">
        <f t="shared" si="1"/>
        <v/>
      </c>
      <c r="Q20" s="29" t="str">
        <f t="shared" si="2"/>
        <v/>
      </c>
      <c r="R20" s="18" t="str">
        <f>IF(COUNTA(B20:M20)=0,"",IF(B20="","Falta fecha",IF(D20="","Falta fuente",IF(E20="","Falta dato de actividad",IF(E20&lt;=0,"Dato de actividad inválido",IF(F20="","Falta unidad",IF(G20="","Falta factor",IF(H20="","Falta alcance",IF(I20="","Falta categoría",IF(J20="","Falta calidad",IF(COUNTIF('3_Factores'!$A$8:$A$50,G20)=0,"Factor no encontrado",IF(COUNTIF('3_Factores'!$A$8:$A$50,G20)&gt;1,"ID de factor duplicado",IF(F20&lt;&gt;N20,"Unidad no coincide",IF(H20&lt;&gt;VLOOKUP(G20,'3_Factores'!$A$8:$K$50,3,FALSE),"Alcance no coincide",IF(VLOOKUP(G20,'3_Factores'!$A$8:$K$50,9,FALSE)="Ilustrativo","Factor ilustrativo","Correcto")))))))))))))))</f>
        <v/>
      </c>
    </row>
    <row r="21" spans="1:18" ht="22.05" customHeight="1">
      <c r="A21" s="16" t="str">
        <f t="shared" si="0"/>
        <v/>
      </c>
      <c r="B21" s="72"/>
      <c r="C21" s="61"/>
      <c r="D21" s="61"/>
      <c r="E21" s="73"/>
      <c r="F21" s="61"/>
      <c r="G21" s="61"/>
      <c r="H21" s="61"/>
      <c r="I21" s="61"/>
      <c r="J21" s="61"/>
      <c r="K21" s="61"/>
      <c r="L21" s="61"/>
      <c r="M21" s="61"/>
      <c r="N21" s="17" t="str">
        <f>IFERROR(VLOOKUP(G21,'3_Factores'!$A$8:$K$50,4,FALSE),"")</f>
        <v/>
      </c>
      <c r="O21" s="23" t="str">
        <f>IFERROR(VLOOKUP(G21,'3_Factores'!$A$8:$K$50,5,FALSE),"")</f>
        <v/>
      </c>
      <c r="P21" s="26" t="str">
        <f t="shared" si="1"/>
        <v/>
      </c>
      <c r="Q21" s="29" t="str">
        <f t="shared" si="2"/>
        <v/>
      </c>
      <c r="R21" s="18" t="str">
        <f>IF(COUNTA(B21:M21)=0,"",IF(B21="","Falta fecha",IF(D21="","Falta fuente",IF(E21="","Falta dato de actividad",IF(E21&lt;=0,"Dato de actividad inválido",IF(F21="","Falta unidad",IF(G21="","Falta factor",IF(H21="","Falta alcance",IF(I21="","Falta categoría",IF(J21="","Falta calidad",IF(COUNTIF('3_Factores'!$A$8:$A$50,G21)=0,"Factor no encontrado",IF(COUNTIF('3_Factores'!$A$8:$A$50,G21)&gt;1,"ID de factor duplicado",IF(F21&lt;&gt;N21,"Unidad no coincide",IF(H21&lt;&gt;VLOOKUP(G21,'3_Factores'!$A$8:$K$50,3,FALSE),"Alcance no coincide",IF(VLOOKUP(G21,'3_Factores'!$A$8:$K$50,9,FALSE)="Ilustrativo","Factor ilustrativo","Correcto")))))))))))))))</f>
        <v/>
      </c>
    </row>
    <row r="22" spans="1:18" ht="22.05" customHeight="1">
      <c r="A22" s="16" t="str">
        <f t="shared" si="0"/>
        <v/>
      </c>
      <c r="B22" s="72"/>
      <c r="C22" s="61"/>
      <c r="D22" s="61"/>
      <c r="E22" s="73"/>
      <c r="F22" s="61"/>
      <c r="G22" s="61"/>
      <c r="H22" s="61"/>
      <c r="I22" s="61"/>
      <c r="J22" s="61"/>
      <c r="K22" s="61"/>
      <c r="L22" s="61"/>
      <c r="M22" s="61"/>
      <c r="N22" s="17" t="str">
        <f>IFERROR(VLOOKUP(G22,'3_Factores'!$A$8:$K$50,4,FALSE),"")</f>
        <v/>
      </c>
      <c r="O22" s="23" t="str">
        <f>IFERROR(VLOOKUP(G22,'3_Factores'!$A$8:$K$50,5,FALSE),"")</f>
        <v/>
      </c>
      <c r="P22" s="26" t="str">
        <f t="shared" si="1"/>
        <v/>
      </c>
      <c r="Q22" s="29" t="str">
        <f t="shared" si="2"/>
        <v/>
      </c>
      <c r="R22" s="18" t="str">
        <f>IF(COUNTA(B22:M22)=0,"",IF(B22="","Falta fecha",IF(D22="","Falta fuente",IF(E22="","Falta dato de actividad",IF(E22&lt;=0,"Dato de actividad inválido",IF(F22="","Falta unidad",IF(G22="","Falta factor",IF(H22="","Falta alcance",IF(I22="","Falta categoría",IF(J22="","Falta calidad",IF(COUNTIF('3_Factores'!$A$8:$A$50,G22)=0,"Factor no encontrado",IF(COUNTIF('3_Factores'!$A$8:$A$50,G22)&gt;1,"ID de factor duplicado",IF(F22&lt;&gt;N22,"Unidad no coincide",IF(H22&lt;&gt;VLOOKUP(G22,'3_Factores'!$A$8:$K$50,3,FALSE),"Alcance no coincide",IF(VLOOKUP(G22,'3_Factores'!$A$8:$K$50,9,FALSE)="Ilustrativo","Factor ilustrativo","Correcto")))))))))))))))</f>
        <v/>
      </c>
    </row>
    <row r="23" spans="1:18" ht="22.05" customHeight="1">
      <c r="A23" s="16" t="str">
        <f t="shared" si="0"/>
        <v/>
      </c>
      <c r="B23" s="72"/>
      <c r="C23" s="61"/>
      <c r="D23" s="61"/>
      <c r="E23" s="73"/>
      <c r="F23" s="61"/>
      <c r="G23" s="61"/>
      <c r="H23" s="61"/>
      <c r="I23" s="61"/>
      <c r="J23" s="61"/>
      <c r="K23" s="61"/>
      <c r="L23" s="61"/>
      <c r="M23" s="61"/>
      <c r="N23" s="17" t="str">
        <f>IFERROR(VLOOKUP(G23,'3_Factores'!$A$8:$K$50,4,FALSE),"")</f>
        <v/>
      </c>
      <c r="O23" s="23" t="str">
        <f>IFERROR(VLOOKUP(G23,'3_Factores'!$A$8:$K$50,5,FALSE),"")</f>
        <v/>
      </c>
      <c r="P23" s="26" t="str">
        <f t="shared" si="1"/>
        <v/>
      </c>
      <c r="Q23" s="29" t="str">
        <f t="shared" si="2"/>
        <v/>
      </c>
      <c r="R23" s="18" t="str">
        <f>IF(COUNTA(B23:M23)=0,"",IF(B23="","Falta fecha",IF(D23="","Falta fuente",IF(E23="","Falta dato de actividad",IF(E23&lt;=0,"Dato de actividad inválido",IF(F23="","Falta unidad",IF(G23="","Falta factor",IF(H23="","Falta alcance",IF(I23="","Falta categoría",IF(J23="","Falta calidad",IF(COUNTIF('3_Factores'!$A$8:$A$50,G23)=0,"Factor no encontrado",IF(COUNTIF('3_Factores'!$A$8:$A$50,G23)&gt;1,"ID de factor duplicado",IF(F23&lt;&gt;N23,"Unidad no coincide",IF(H23&lt;&gt;VLOOKUP(G23,'3_Factores'!$A$8:$K$50,3,FALSE),"Alcance no coincide",IF(VLOOKUP(G23,'3_Factores'!$A$8:$K$50,9,FALSE)="Ilustrativo","Factor ilustrativo","Correcto")))))))))))))))</f>
        <v/>
      </c>
    </row>
    <row r="24" spans="1:18" ht="22.05" customHeight="1">
      <c r="A24" s="16" t="str">
        <f t="shared" si="0"/>
        <v/>
      </c>
      <c r="B24" s="72"/>
      <c r="C24" s="61"/>
      <c r="D24" s="61"/>
      <c r="E24" s="73"/>
      <c r="F24" s="61"/>
      <c r="G24" s="61"/>
      <c r="H24" s="61"/>
      <c r="I24" s="61"/>
      <c r="J24" s="61"/>
      <c r="K24" s="61"/>
      <c r="L24" s="61"/>
      <c r="M24" s="61"/>
      <c r="N24" s="17" t="str">
        <f>IFERROR(VLOOKUP(G24,'3_Factores'!$A$8:$K$50,4,FALSE),"")</f>
        <v/>
      </c>
      <c r="O24" s="23" t="str">
        <f>IFERROR(VLOOKUP(G24,'3_Factores'!$A$8:$K$50,5,FALSE),"")</f>
        <v/>
      </c>
      <c r="P24" s="26" t="str">
        <f t="shared" si="1"/>
        <v/>
      </c>
      <c r="Q24" s="29" t="str">
        <f t="shared" si="2"/>
        <v/>
      </c>
      <c r="R24" s="18" t="str">
        <f>IF(COUNTA(B24:M24)=0,"",IF(B24="","Falta fecha",IF(D24="","Falta fuente",IF(E24="","Falta dato de actividad",IF(E24&lt;=0,"Dato de actividad inválido",IF(F24="","Falta unidad",IF(G24="","Falta factor",IF(H24="","Falta alcance",IF(I24="","Falta categoría",IF(J24="","Falta calidad",IF(COUNTIF('3_Factores'!$A$8:$A$50,G24)=0,"Factor no encontrado",IF(COUNTIF('3_Factores'!$A$8:$A$50,G24)&gt;1,"ID de factor duplicado",IF(F24&lt;&gt;N24,"Unidad no coincide",IF(H24&lt;&gt;VLOOKUP(G24,'3_Factores'!$A$8:$K$50,3,FALSE),"Alcance no coincide",IF(VLOOKUP(G24,'3_Factores'!$A$8:$K$50,9,FALSE)="Ilustrativo","Factor ilustrativo","Correcto")))))))))))))))</f>
        <v/>
      </c>
    </row>
    <row r="25" spans="1:18" ht="22.05" customHeight="1">
      <c r="A25" s="16" t="str">
        <f t="shared" si="0"/>
        <v/>
      </c>
      <c r="B25" s="72"/>
      <c r="C25" s="61"/>
      <c r="D25" s="61"/>
      <c r="E25" s="73"/>
      <c r="F25" s="61"/>
      <c r="G25" s="61"/>
      <c r="H25" s="61"/>
      <c r="I25" s="61"/>
      <c r="J25" s="61"/>
      <c r="K25" s="61"/>
      <c r="L25" s="61"/>
      <c r="M25" s="61"/>
      <c r="N25" s="17" t="str">
        <f>IFERROR(VLOOKUP(G25,'3_Factores'!$A$8:$K$50,4,FALSE),"")</f>
        <v/>
      </c>
      <c r="O25" s="23" t="str">
        <f>IFERROR(VLOOKUP(G25,'3_Factores'!$A$8:$K$50,5,FALSE),"")</f>
        <v/>
      </c>
      <c r="P25" s="26" t="str">
        <f t="shared" si="1"/>
        <v/>
      </c>
      <c r="Q25" s="29" t="str">
        <f t="shared" si="2"/>
        <v/>
      </c>
      <c r="R25" s="18" t="str">
        <f>IF(COUNTA(B25:M25)=0,"",IF(B25="","Falta fecha",IF(D25="","Falta fuente",IF(E25="","Falta dato de actividad",IF(E25&lt;=0,"Dato de actividad inválido",IF(F25="","Falta unidad",IF(G25="","Falta factor",IF(H25="","Falta alcance",IF(I25="","Falta categoría",IF(J25="","Falta calidad",IF(COUNTIF('3_Factores'!$A$8:$A$50,G25)=0,"Factor no encontrado",IF(COUNTIF('3_Factores'!$A$8:$A$50,G25)&gt;1,"ID de factor duplicado",IF(F25&lt;&gt;N25,"Unidad no coincide",IF(H25&lt;&gt;VLOOKUP(G25,'3_Factores'!$A$8:$K$50,3,FALSE),"Alcance no coincide",IF(VLOOKUP(G25,'3_Factores'!$A$8:$K$50,9,FALSE)="Ilustrativo","Factor ilustrativo","Correcto")))))))))))))))</f>
        <v/>
      </c>
    </row>
    <row r="26" spans="1:18" ht="22.05" customHeight="1">
      <c r="A26" s="16" t="str">
        <f t="shared" si="0"/>
        <v/>
      </c>
      <c r="B26" s="72"/>
      <c r="C26" s="61"/>
      <c r="D26" s="61"/>
      <c r="E26" s="73"/>
      <c r="F26" s="61"/>
      <c r="G26" s="61"/>
      <c r="H26" s="61"/>
      <c r="I26" s="61"/>
      <c r="J26" s="61"/>
      <c r="K26" s="61"/>
      <c r="L26" s="61"/>
      <c r="M26" s="61"/>
      <c r="N26" s="17" t="str">
        <f>IFERROR(VLOOKUP(G26,'3_Factores'!$A$8:$K$50,4,FALSE),"")</f>
        <v/>
      </c>
      <c r="O26" s="23" t="str">
        <f>IFERROR(VLOOKUP(G26,'3_Factores'!$A$8:$K$50,5,FALSE),"")</f>
        <v/>
      </c>
      <c r="P26" s="26" t="str">
        <f t="shared" si="1"/>
        <v/>
      </c>
      <c r="Q26" s="29" t="str">
        <f t="shared" si="2"/>
        <v/>
      </c>
      <c r="R26" s="18" t="str">
        <f>IF(COUNTA(B26:M26)=0,"",IF(B26="","Falta fecha",IF(D26="","Falta fuente",IF(E26="","Falta dato de actividad",IF(E26&lt;=0,"Dato de actividad inválido",IF(F26="","Falta unidad",IF(G26="","Falta factor",IF(H26="","Falta alcance",IF(I26="","Falta categoría",IF(J26="","Falta calidad",IF(COUNTIF('3_Factores'!$A$8:$A$50,G26)=0,"Factor no encontrado",IF(COUNTIF('3_Factores'!$A$8:$A$50,G26)&gt;1,"ID de factor duplicado",IF(F26&lt;&gt;N26,"Unidad no coincide",IF(H26&lt;&gt;VLOOKUP(G26,'3_Factores'!$A$8:$K$50,3,FALSE),"Alcance no coincide",IF(VLOOKUP(G26,'3_Factores'!$A$8:$K$50,9,FALSE)="Ilustrativo","Factor ilustrativo","Correcto")))))))))))))))</f>
        <v/>
      </c>
    </row>
    <row r="27" spans="1:18" ht="22.05" customHeight="1">
      <c r="A27" s="16" t="str">
        <f t="shared" si="0"/>
        <v/>
      </c>
      <c r="B27" s="72"/>
      <c r="C27" s="61"/>
      <c r="D27" s="61"/>
      <c r="E27" s="73"/>
      <c r="F27" s="61"/>
      <c r="G27" s="61"/>
      <c r="H27" s="61"/>
      <c r="I27" s="61"/>
      <c r="J27" s="61"/>
      <c r="K27" s="61"/>
      <c r="L27" s="61"/>
      <c r="M27" s="61"/>
      <c r="N27" s="17" t="str">
        <f>IFERROR(VLOOKUP(G27,'3_Factores'!$A$8:$K$50,4,FALSE),"")</f>
        <v/>
      </c>
      <c r="O27" s="23" t="str">
        <f>IFERROR(VLOOKUP(G27,'3_Factores'!$A$8:$K$50,5,FALSE),"")</f>
        <v/>
      </c>
      <c r="P27" s="26" t="str">
        <f t="shared" si="1"/>
        <v/>
      </c>
      <c r="Q27" s="29" t="str">
        <f t="shared" si="2"/>
        <v/>
      </c>
      <c r="R27" s="18" t="str">
        <f>IF(COUNTA(B27:M27)=0,"",IF(B27="","Falta fecha",IF(D27="","Falta fuente",IF(E27="","Falta dato de actividad",IF(E27&lt;=0,"Dato de actividad inválido",IF(F27="","Falta unidad",IF(G27="","Falta factor",IF(H27="","Falta alcance",IF(I27="","Falta categoría",IF(J27="","Falta calidad",IF(COUNTIF('3_Factores'!$A$8:$A$50,G27)=0,"Factor no encontrado",IF(COUNTIF('3_Factores'!$A$8:$A$50,G27)&gt;1,"ID de factor duplicado",IF(F27&lt;&gt;N27,"Unidad no coincide",IF(H27&lt;&gt;VLOOKUP(G27,'3_Factores'!$A$8:$K$50,3,FALSE),"Alcance no coincide",IF(VLOOKUP(G27,'3_Factores'!$A$8:$K$50,9,FALSE)="Ilustrativo","Factor ilustrativo","Correcto")))))))))))))))</f>
        <v/>
      </c>
    </row>
    <row r="28" spans="1:18" ht="22.05" customHeight="1">
      <c r="A28" s="16" t="str">
        <f t="shared" si="0"/>
        <v/>
      </c>
      <c r="B28" s="72"/>
      <c r="C28" s="61"/>
      <c r="D28" s="61"/>
      <c r="E28" s="73"/>
      <c r="F28" s="61"/>
      <c r="G28" s="61"/>
      <c r="H28" s="61"/>
      <c r="I28" s="61"/>
      <c r="J28" s="61"/>
      <c r="K28" s="61"/>
      <c r="L28" s="61"/>
      <c r="M28" s="61"/>
      <c r="N28" s="17" t="str">
        <f>IFERROR(VLOOKUP(G28,'3_Factores'!$A$8:$K$50,4,FALSE),"")</f>
        <v/>
      </c>
      <c r="O28" s="23" t="str">
        <f>IFERROR(VLOOKUP(G28,'3_Factores'!$A$8:$K$50,5,FALSE),"")</f>
        <v/>
      </c>
      <c r="P28" s="26" t="str">
        <f t="shared" si="1"/>
        <v/>
      </c>
      <c r="Q28" s="29" t="str">
        <f t="shared" si="2"/>
        <v/>
      </c>
      <c r="R28" s="18" t="str">
        <f>IF(COUNTA(B28:M28)=0,"",IF(B28="","Falta fecha",IF(D28="","Falta fuente",IF(E28="","Falta dato de actividad",IF(E28&lt;=0,"Dato de actividad inválido",IF(F28="","Falta unidad",IF(G28="","Falta factor",IF(H28="","Falta alcance",IF(I28="","Falta categoría",IF(J28="","Falta calidad",IF(COUNTIF('3_Factores'!$A$8:$A$50,G28)=0,"Factor no encontrado",IF(COUNTIF('3_Factores'!$A$8:$A$50,G28)&gt;1,"ID de factor duplicado",IF(F28&lt;&gt;N28,"Unidad no coincide",IF(H28&lt;&gt;VLOOKUP(G28,'3_Factores'!$A$8:$K$50,3,FALSE),"Alcance no coincide",IF(VLOOKUP(G28,'3_Factores'!$A$8:$K$50,9,FALSE)="Ilustrativo","Factor ilustrativo","Correcto")))))))))))))))</f>
        <v/>
      </c>
    </row>
    <row r="29" spans="1:18" ht="22.05" customHeight="1">
      <c r="A29" s="16" t="str">
        <f t="shared" si="0"/>
        <v/>
      </c>
      <c r="B29" s="72"/>
      <c r="C29" s="61"/>
      <c r="D29" s="61"/>
      <c r="E29" s="73"/>
      <c r="F29" s="61"/>
      <c r="G29" s="61"/>
      <c r="H29" s="61"/>
      <c r="I29" s="61"/>
      <c r="J29" s="61"/>
      <c r="K29" s="61"/>
      <c r="L29" s="61"/>
      <c r="M29" s="61"/>
      <c r="N29" s="17" t="str">
        <f>IFERROR(VLOOKUP(G29,'3_Factores'!$A$8:$K$50,4,FALSE),"")</f>
        <v/>
      </c>
      <c r="O29" s="23" t="str">
        <f>IFERROR(VLOOKUP(G29,'3_Factores'!$A$8:$K$50,5,FALSE),"")</f>
        <v/>
      </c>
      <c r="P29" s="26" t="str">
        <f t="shared" si="1"/>
        <v/>
      </c>
      <c r="Q29" s="29" t="str">
        <f t="shared" si="2"/>
        <v/>
      </c>
      <c r="R29" s="18" t="str">
        <f>IF(COUNTA(B29:M29)=0,"",IF(B29="","Falta fecha",IF(D29="","Falta fuente",IF(E29="","Falta dato de actividad",IF(E29&lt;=0,"Dato de actividad inválido",IF(F29="","Falta unidad",IF(G29="","Falta factor",IF(H29="","Falta alcance",IF(I29="","Falta categoría",IF(J29="","Falta calidad",IF(COUNTIF('3_Factores'!$A$8:$A$50,G29)=0,"Factor no encontrado",IF(COUNTIF('3_Factores'!$A$8:$A$50,G29)&gt;1,"ID de factor duplicado",IF(F29&lt;&gt;N29,"Unidad no coincide",IF(H29&lt;&gt;VLOOKUP(G29,'3_Factores'!$A$8:$K$50,3,FALSE),"Alcance no coincide",IF(VLOOKUP(G29,'3_Factores'!$A$8:$K$50,9,FALSE)="Ilustrativo","Factor ilustrativo","Correcto")))))))))))))))</f>
        <v/>
      </c>
    </row>
    <row r="30" spans="1:18" ht="22.05" customHeight="1">
      <c r="A30" s="16" t="str">
        <f t="shared" si="0"/>
        <v/>
      </c>
      <c r="B30" s="72"/>
      <c r="C30" s="61"/>
      <c r="D30" s="61"/>
      <c r="E30" s="73"/>
      <c r="F30" s="61"/>
      <c r="G30" s="61"/>
      <c r="H30" s="61"/>
      <c r="I30" s="61"/>
      <c r="J30" s="61"/>
      <c r="K30" s="61"/>
      <c r="L30" s="61"/>
      <c r="M30" s="61"/>
      <c r="N30" s="17" t="str">
        <f>IFERROR(VLOOKUP(G30,'3_Factores'!$A$8:$K$50,4,FALSE),"")</f>
        <v/>
      </c>
      <c r="O30" s="23" t="str">
        <f>IFERROR(VLOOKUP(G30,'3_Factores'!$A$8:$K$50,5,FALSE),"")</f>
        <v/>
      </c>
      <c r="P30" s="26" t="str">
        <f t="shared" si="1"/>
        <v/>
      </c>
      <c r="Q30" s="29" t="str">
        <f t="shared" si="2"/>
        <v/>
      </c>
      <c r="R30" s="18" t="str">
        <f>IF(COUNTA(B30:M30)=0,"",IF(B30="","Falta fecha",IF(D30="","Falta fuente",IF(E30="","Falta dato de actividad",IF(E30&lt;=0,"Dato de actividad inválido",IF(F30="","Falta unidad",IF(G30="","Falta factor",IF(H30="","Falta alcance",IF(I30="","Falta categoría",IF(J30="","Falta calidad",IF(COUNTIF('3_Factores'!$A$8:$A$50,G30)=0,"Factor no encontrado",IF(COUNTIF('3_Factores'!$A$8:$A$50,G30)&gt;1,"ID de factor duplicado",IF(F30&lt;&gt;N30,"Unidad no coincide",IF(H30&lt;&gt;VLOOKUP(G30,'3_Factores'!$A$8:$K$50,3,FALSE),"Alcance no coincide",IF(VLOOKUP(G30,'3_Factores'!$A$8:$K$50,9,FALSE)="Ilustrativo","Factor ilustrativo","Correcto")))))))))))))))</f>
        <v/>
      </c>
    </row>
    <row r="31" spans="1:18" ht="22.05" customHeight="1">
      <c r="A31" s="16" t="str">
        <f t="shared" si="0"/>
        <v/>
      </c>
      <c r="B31" s="72"/>
      <c r="C31" s="61"/>
      <c r="D31" s="61"/>
      <c r="E31" s="73"/>
      <c r="F31" s="61"/>
      <c r="G31" s="61"/>
      <c r="H31" s="61"/>
      <c r="I31" s="61"/>
      <c r="J31" s="61"/>
      <c r="K31" s="61"/>
      <c r="L31" s="61"/>
      <c r="M31" s="61"/>
      <c r="N31" s="17" t="str">
        <f>IFERROR(VLOOKUP(G31,'3_Factores'!$A$8:$K$50,4,FALSE),"")</f>
        <v/>
      </c>
      <c r="O31" s="23" t="str">
        <f>IFERROR(VLOOKUP(G31,'3_Factores'!$A$8:$K$50,5,FALSE),"")</f>
        <v/>
      </c>
      <c r="P31" s="26" t="str">
        <f t="shared" si="1"/>
        <v/>
      </c>
      <c r="Q31" s="29" t="str">
        <f t="shared" si="2"/>
        <v/>
      </c>
      <c r="R31" s="18" t="str">
        <f>IF(COUNTA(B31:M31)=0,"",IF(B31="","Falta fecha",IF(D31="","Falta fuente",IF(E31="","Falta dato de actividad",IF(E31&lt;=0,"Dato de actividad inválido",IF(F31="","Falta unidad",IF(G31="","Falta factor",IF(H31="","Falta alcance",IF(I31="","Falta categoría",IF(J31="","Falta calidad",IF(COUNTIF('3_Factores'!$A$8:$A$50,G31)=0,"Factor no encontrado",IF(COUNTIF('3_Factores'!$A$8:$A$50,G31)&gt;1,"ID de factor duplicado",IF(F31&lt;&gt;N31,"Unidad no coincide",IF(H31&lt;&gt;VLOOKUP(G31,'3_Factores'!$A$8:$K$50,3,FALSE),"Alcance no coincide",IF(VLOOKUP(G31,'3_Factores'!$A$8:$K$50,9,FALSE)="Ilustrativo","Factor ilustrativo","Correcto")))))))))))))))</f>
        <v/>
      </c>
    </row>
    <row r="32" spans="1:18" ht="22.05" customHeight="1">
      <c r="A32" s="16" t="str">
        <f t="shared" si="0"/>
        <v/>
      </c>
      <c r="B32" s="72"/>
      <c r="C32" s="61"/>
      <c r="D32" s="61"/>
      <c r="E32" s="73"/>
      <c r="F32" s="61"/>
      <c r="G32" s="61"/>
      <c r="H32" s="61"/>
      <c r="I32" s="61"/>
      <c r="J32" s="61"/>
      <c r="K32" s="61"/>
      <c r="L32" s="61"/>
      <c r="M32" s="61"/>
      <c r="N32" s="17" t="str">
        <f>IFERROR(VLOOKUP(G32,'3_Factores'!$A$8:$K$50,4,FALSE),"")</f>
        <v/>
      </c>
      <c r="O32" s="23" t="str">
        <f>IFERROR(VLOOKUP(G32,'3_Factores'!$A$8:$K$50,5,FALSE),"")</f>
        <v/>
      </c>
      <c r="P32" s="26" t="str">
        <f t="shared" si="1"/>
        <v/>
      </c>
      <c r="Q32" s="29" t="str">
        <f t="shared" si="2"/>
        <v/>
      </c>
      <c r="R32" s="18" t="str">
        <f>IF(COUNTA(B32:M32)=0,"",IF(B32="","Falta fecha",IF(D32="","Falta fuente",IF(E32="","Falta dato de actividad",IF(E32&lt;=0,"Dato de actividad inválido",IF(F32="","Falta unidad",IF(G32="","Falta factor",IF(H32="","Falta alcance",IF(I32="","Falta categoría",IF(J32="","Falta calidad",IF(COUNTIF('3_Factores'!$A$8:$A$50,G32)=0,"Factor no encontrado",IF(COUNTIF('3_Factores'!$A$8:$A$50,G32)&gt;1,"ID de factor duplicado",IF(F32&lt;&gt;N32,"Unidad no coincide",IF(H32&lt;&gt;VLOOKUP(G32,'3_Factores'!$A$8:$K$50,3,FALSE),"Alcance no coincide",IF(VLOOKUP(G32,'3_Factores'!$A$8:$K$50,9,FALSE)="Ilustrativo","Factor ilustrativo","Correcto")))))))))))))))</f>
        <v/>
      </c>
    </row>
    <row r="33" spans="1:18" ht="22.05" customHeight="1">
      <c r="A33" s="16" t="str">
        <f t="shared" si="0"/>
        <v/>
      </c>
      <c r="B33" s="72"/>
      <c r="C33" s="61"/>
      <c r="D33" s="61"/>
      <c r="E33" s="73"/>
      <c r="F33" s="61"/>
      <c r="G33" s="61"/>
      <c r="H33" s="61"/>
      <c r="I33" s="61"/>
      <c r="J33" s="61"/>
      <c r="K33" s="61"/>
      <c r="L33" s="61"/>
      <c r="M33" s="61"/>
      <c r="N33" s="17" t="str">
        <f>IFERROR(VLOOKUP(G33,'3_Factores'!$A$8:$K$50,4,FALSE),"")</f>
        <v/>
      </c>
      <c r="O33" s="23" t="str">
        <f>IFERROR(VLOOKUP(G33,'3_Factores'!$A$8:$K$50,5,FALSE),"")</f>
        <v/>
      </c>
      <c r="P33" s="26" t="str">
        <f t="shared" si="1"/>
        <v/>
      </c>
      <c r="Q33" s="29" t="str">
        <f t="shared" si="2"/>
        <v/>
      </c>
      <c r="R33" s="18" t="str">
        <f>IF(COUNTA(B33:M33)=0,"",IF(B33="","Falta fecha",IF(D33="","Falta fuente",IF(E33="","Falta dato de actividad",IF(E33&lt;=0,"Dato de actividad inválido",IF(F33="","Falta unidad",IF(G33="","Falta factor",IF(H33="","Falta alcance",IF(I33="","Falta categoría",IF(J33="","Falta calidad",IF(COUNTIF('3_Factores'!$A$8:$A$50,G33)=0,"Factor no encontrado",IF(COUNTIF('3_Factores'!$A$8:$A$50,G33)&gt;1,"ID de factor duplicado",IF(F33&lt;&gt;N33,"Unidad no coincide",IF(H33&lt;&gt;VLOOKUP(G33,'3_Factores'!$A$8:$K$50,3,FALSE),"Alcance no coincide",IF(VLOOKUP(G33,'3_Factores'!$A$8:$K$50,9,FALSE)="Ilustrativo","Factor ilustrativo","Correcto")))))))))))))))</f>
        <v/>
      </c>
    </row>
    <row r="34" spans="1:18" ht="22.05" customHeight="1">
      <c r="A34" s="16" t="str">
        <f t="shared" si="0"/>
        <v/>
      </c>
      <c r="B34" s="72"/>
      <c r="C34" s="61"/>
      <c r="D34" s="61"/>
      <c r="E34" s="73"/>
      <c r="F34" s="61"/>
      <c r="G34" s="61"/>
      <c r="H34" s="61"/>
      <c r="I34" s="61"/>
      <c r="J34" s="61"/>
      <c r="K34" s="61"/>
      <c r="L34" s="61"/>
      <c r="M34" s="61"/>
      <c r="N34" s="17" t="str">
        <f>IFERROR(VLOOKUP(G34,'3_Factores'!$A$8:$K$50,4,FALSE),"")</f>
        <v/>
      </c>
      <c r="O34" s="23" t="str">
        <f>IFERROR(VLOOKUP(G34,'3_Factores'!$A$8:$K$50,5,FALSE),"")</f>
        <v/>
      </c>
      <c r="P34" s="26" t="str">
        <f t="shared" si="1"/>
        <v/>
      </c>
      <c r="Q34" s="29" t="str">
        <f t="shared" si="2"/>
        <v/>
      </c>
      <c r="R34" s="18" t="str">
        <f>IF(COUNTA(B34:M34)=0,"",IF(B34="","Falta fecha",IF(D34="","Falta fuente",IF(E34="","Falta dato de actividad",IF(E34&lt;=0,"Dato de actividad inválido",IF(F34="","Falta unidad",IF(G34="","Falta factor",IF(H34="","Falta alcance",IF(I34="","Falta categoría",IF(J34="","Falta calidad",IF(COUNTIF('3_Factores'!$A$8:$A$50,G34)=0,"Factor no encontrado",IF(COUNTIF('3_Factores'!$A$8:$A$50,G34)&gt;1,"ID de factor duplicado",IF(F34&lt;&gt;N34,"Unidad no coincide",IF(H34&lt;&gt;VLOOKUP(G34,'3_Factores'!$A$8:$K$50,3,FALSE),"Alcance no coincide",IF(VLOOKUP(G34,'3_Factores'!$A$8:$K$50,9,FALSE)="Ilustrativo","Factor ilustrativo","Correcto")))))))))))))))</f>
        <v/>
      </c>
    </row>
    <row r="35" spans="1:18" ht="22.05" customHeight="1">
      <c r="A35" s="16" t="str">
        <f t="shared" si="0"/>
        <v/>
      </c>
      <c r="B35" s="72"/>
      <c r="C35" s="61"/>
      <c r="D35" s="61"/>
      <c r="E35" s="73"/>
      <c r="F35" s="61"/>
      <c r="G35" s="61"/>
      <c r="H35" s="61"/>
      <c r="I35" s="61"/>
      <c r="J35" s="61"/>
      <c r="K35" s="61"/>
      <c r="L35" s="61"/>
      <c r="M35" s="61"/>
      <c r="N35" s="17" t="str">
        <f>IFERROR(VLOOKUP(G35,'3_Factores'!$A$8:$K$50,4,FALSE),"")</f>
        <v/>
      </c>
      <c r="O35" s="23" t="str">
        <f>IFERROR(VLOOKUP(G35,'3_Factores'!$A$8:$K$50,5,FALSE),"")</f>
        <v/>
      </c>
      <c r="P35" s="26" t="str">
        <f t="shared" si="1"/>
        <v/>
      </c>
      <c r="Q35" s="29" t="str">
        <f t="shared" si="2"/>
        <v/>
      </c>
      <c r="R35" s="18" t="str">
        <f>IF(COUNTA(B35:M35)=0,"",IF(B35="","Falta fecha",IF(D35="","Falta fuente",IF(E35="","Falta dato de actividad",IF(E35&lt;=0,"Dato de actividad inválido",IF(F35="","Falta unidad",IF(G35="","Falta factor",IF(H35="","Falta alcance",IF(I35="","Falta categoría",IF(J35="","Falta calidad",IF(COUNTIF('3_Factores'!$A$8:$A$50,G35)=0,"Factor no encontrado",IF(COUNTIF('3_Factores'!$A$8:$A$50,G35)&gt;1,"ID de factor duplicado",IF(F35&lt;&gt;N35,"Unidad no coincide",IF(H35&lt;&gt;VLOOKUP(G35,'3_Factores'!$A$8:$K$50,3,FALSE),"Alcance no coincide",IF(VLOOKUP(G35,'3_Factores'!$A$8:$K$50,9,FALSE)="Ilustrativo","Factor ilustrativo","Correcto")))))))))))))))</f>
        <v/>
      </c>
    </row>
    <row r="36" spans="1:18" ht="22.05" customHeight="1">
      <c r="A36" s="16" t="str">
        <f t="shared" si="0"/>
        <v/>
      </c>
      <c r="B36" s="72"/>
      <c r="C36" s="61"/>
      <c r="D36" s="61"/>
      <c r="E36" s="73"/>
      <c r="F36" s="61"/>
      <c r="G36" s="61"/>
      <c r="H36" s="61"/>
      <c r="I36" s="61"/>
      <c r="J36" s="61"/>
      <c r="K36" s="61"/>
      <c r="L36" s="61"/>
      <c r="M36" s="61"/>
      <c r="N36" s="17" t="str">
        <f>IFERROR(VLOOKUP(G36,'3_Factores'!$A$8:$K$50,4,FALSE),"")</f>
        <v/>
      </c>
      <c r="O36" s="23" t="str">
        <f>IFERROR(VLOOKUP(G36,'3_Factores'!$A$8:$K$50,5,FALSE),"")</f>
        <v/>
      </c>
      <c r="P36" s="26" t="str">
        <f t="shared" si="1"/>
        <v/>
      </c>
      <c r="Q36" s="29" t="str">
        <f t="shared" si="2"/>
        <v/>
      </c>
      <c r="R36" s="18" t="str">
        <f>IF(COUNTA(B36:M36)=0,"",IF(B36="","Falta fecha",IF(D36="","Falta fuente",IF(E36="","Falta dato de actividad",IF(E36&lt;=0,"Dato de actividad inválido",IF(F36="","Falta unidad",IF(G36="","Falta factor",IF(H36="","Falta alcance",IF(I36="","Falta categoría",IF(J36="","Falta calidad",IF(COUNTIF('3_Factores'!$A$8:$A$50,G36)=0,"Factor no encontrado",IF(COUNTIF('3_Factores'!$A$8:$A$50,G36)&gt;1,"ID de factor duplicado",IF(F36&lt;&gt;N36,"Unidad no coincide",IF(H36&lt;&gt;VLOOKUP(G36,'3_Factores'!$A$8:$K$50,3,FALSE),"Alcance no coincide",IF(VLOOKUP(G36,'3_Factores'!$A$8:$K$50,9,FALSE)="Ilustrativo","Factor ilustrativo","Correcto")))))))))))))))</f>
        <v/>
      </c>
    </row>
    <row r="37" spans="1:18" ht="22.05" customHeight="1">
      <c r="A37" s="16" t="str">
        <f t="shared" si="0"/>
        <v/>
      </c>
      <c r="B37" s="72"/>
      <c r="C37" s="61"/>
      <c r="D37" s="61"/>
      <c r="E37" s="73"/>
      <c r="F37" s="61"/>
      <c r="G37" s="61"/>
      <c r="H37" s="61"/>
      <c r="I37" s="61"/>
      <c r="J37" s="61"/>
      <c r="K37" s="61"/>
      <c r="L37" s="61"/>
      <c r="M37" s="61"/>
      <c r="N37" s="17" t="str">
        <f>IFERROR(VLOOKUP(G37,'3_Factores'!$A$8:$K$50,4,FALSE),"")</f>
        <v/>
      </c>
      <c r="O37" s="23" t="str">
        <f>IFERROR(VLOOKUP(G37,'3_Factores'!$A$8:$K$50,5,FALSE),"")</f>
        <v/>
      </c>
      <c r="P37" s="26" t="str">
        <f t="shared" si="1"/>
        <v/>
      </c>
      <c r="Q37" s="29" t="str">
        <f t="shared" si="2"/>
        <v/>
      </c>
      <c r="R37" s="18" t="str">
        <f>IF(COUNTA(B37:M37)=0,"",IF(B37="","Falta fecha",IF(D37="","Falta fuente",IF(E37="","Falta dato de actividad",IF(E37&lt;=0,"Dato de actividad inválido",IF(F37="","Falta unidad",IF(G37="","Falta factor",IF(H37="","Falta alcance",IF(I37="","Falta categoría",IF(J37="","Falta calidad",IF(COUNTIF('3_Factores'!$A$8:$A$50,G37)=0,"Factor no encontrado",IF(COUNTIF('3_Factores'!$A$8:$A$50,G37)&gt;1,"ID de factor duplicado",IF(F37&lt;&gt;N37,"Unidad no coincide",IF(H37&lt;&gt;VLOOKUP(G37,'3_Factores'!$A$8:$K$50,3,FALSE),"Alcance no coincide",IF(VLOOKUP(G37,'3_Factores'!$A$8:$K$50,9,FALSE)="Ilustrativo","Factor ilustrativo","Correcto")))))))))))))))</f>
        <v/>
      </c>
    </row>
    <row r="38" spans="1:18" ht="22.05" customHeight="1">
      <c r="A38" s="16" t="str">
        <f t="shared" si="0"/>
        <v/>
      </c>
      <c r="B38" s="72"/>
      <c r="C38" s="61"/>
      <c r="D38" s="61"/>
      <c r="E38" s="73"/>
      <c r="F38" s="61"/>
      <c r="G38" s="61"/>
      <c r="H38" s="61"/>
      <c r="I38" s="61"/>
      <c r="J38" s="61"/>
      <c r="K38" s="61"/>
      <c r="L38" s="61"/>
      <c r="M38" s="61"/>
      <c r="N38" s="17" t="str">
        <f>IFERROR(VLOOKUP(G38,'3_Factores'!$A$8:$K$50,4,FALSE),"")</f>
        <v/>
      </c>
      <c r="O38" s="23" t="str">
        <f>IFERROR(VLOOKUP(G38,'3_Factores'!$A$8:$K$50,5,FALSE),"")</f>
        <v/>
      </c>
      <c r="P38" s="26" t="str">
        <f t="shared" si="1"/>
        <v/>
      </c>
      <c r="Q38" s="29" t="str">
        <f t="shared" si="2"/>
        <v/>
      </c>
      <c r="R38" s="18" t="str">
        <f>IF(COUNTA(B38:M38)=0,"",IF(B38="","Falta fecha",IF(D38="","Falta fuente",IF(E38="","Falta dato de actividad",IF(E38&lt;=0,"Dato de actividad inválido",IF(F38="","Falta unidad",IF(G38="","Falta factor",IF(H38="","Falta alcance",IF(I38="","Falta categoría",IF(J38="","Falta calidad",IF(COUNTIF('3_Factores'!$A$8:$A$50,G38)=0,"Factor no encontrado",IF(COUNTIF('3_Factores'!$A$8:$A$50,G38)&gt;1,"ID de factor duplicado",IF(F38&lt;&gt;N38,"Unidad no coincide",IF(H38&lt;&gt;VLOOKUP(G38,'3_Factores'!$A$8:$K$50,3,FALSE),"Alcance no coincide",IF(VLOOKUP(G38,'3_Factores'!$A$8:$K$50,9,FALSE)="Ilustrativo","Factor ilustrativo","Correcto")))))))))))))))</f>
        <v/>
      </c>
    </row>
    <row r="39" spans="1:18" ht="22.05" customHeight="1">
      <c r="A39" s="16" t="str">
        <f t="shared" si="0"/>
        <v/>
      </c>
      <c r="B39" s="72"/>
      <c r="C39" s="61"/>
      <c r="D39" s="61"/>
      <c r="E39" s="73"/>
      <c r="F39" s="61"/>
      <c r="G39" s="61"/>
      <c r="H39" s="61"/>
      <c r="I39" s="61"/>
      <c r="J39" s="61"/>
      <c r="K39" s="61"/>
      <c r="L39" s="61"/>
      <c r="M39" s="61"/>
      <c r="N39" s="17" t="str">
        <f>IFERROR(VLOOKUP(G39,'3_Factores'!$A$8:$K$50,4,FALSE),"")</f>
        <v/>
      </c>
      <c r="O39" s="23" t="str">
        <f>IFERROR(VLOOKUP(G39,'3_Factores'!$A$8:$K$50,5,FALSE),"")</f>
        <v/>
      </c>
      <c r="P39" s="26" t="str">
        <f t="shared" si="1"/>
        <v/>
      </c>
      <c r="Q39" s="29" t="str">
        <f t="shared" si="2"/>
        <v/>
      </c>
      <c r="R39" s="18" t="str">
        <f>IF(COUNTA(B39:M39)=0,"",IF(B39="","Falta fecha",IF(D39="","Falta fuente",IF(E39="","Falta dato de actividad",IF(E39&lt;=0,"Dato de actividad inválido",IF(F39="","Falta unidad",IF(G39="","Falta factor",IF(H39="","Falta alcance",IF(I39="","Falta categoría",IF(J39="","Falta calidad",IF(COUNTIF('3_Factores'!$A$8:$A$50,G39)=0,"Factor no encontrado",IF(COUNTIF('3_Factores'!$A$8:$A$50,G39)&gt;1,"ID de factor duplicado",IF(F39&lt;&gt;N39,"Unidad no coincide",IF(H39&lt;&gt;VLOOKUP(G39,'3_Factores'!$A$8:$K$50,3,FALSE),"Alcance no coincide",IF(VLOOKUP(G39,'3_Factores'!$A$8:$K$50,9,FALSE)="Ilustrativo","Factor ilustrativo","Correcto")))))))))))))))</f>
        <v/>
      </c>
    </row>
    <row r="40" spans="1:18" ht="22.05" customHeight="1">
      <c r="A40" s="16" t="str">
        <f t="shared" ref="A40:A71" si="3">IF(COUNTA(B40:M40)=0,"",ROW()-7)</f>
        <v/>
      </c>
      <c r="B40" s="72"/>
      <c r="C40" s="61"/>
      <c r="D40" s="61"/>
      <c r="E40" s="73"/>
      <c r="F40" s="61"/>
      <c r="G40" s="61"/>
      <c r="H40" s="61"/>
      <c r="I40" s="61"/>
      <c r="J40" s="61"/>
      <c r="K40" s="61"/>
      <c r="L40" s="61"/>
      <c r="M40" s="61"/>
      <c r="N40" s="17" t="str">
        <f>IFERROR(VLOOKUP(G40,'3_Factores'!$A$8:$K$50,4,FALSE),"")</f>
        <v/>
      </c>
      <c r="O40" s="23" t="str">
        <f>IFERROR(VLOOKUP(G40,'3_Factores'!$A$8:$K$50,5,FALSE),"")</f>
        <v/>
      </c>
      <c r="P40" s="26" t="str">
        <f t="shared" ref="P40:P71" si="4">IF(OR(R40="Correcto",R40="Factor ilustrativo"),IFERROR(E40*O40,""),"")</f>
        <v/>
      </c>
      <c r="Q40" s="29" t="str">
        <f t="shared" ref="Q40:Q71" si="5">IF(P40="","",P40/1000)</f>
        <v/>
      </c>
      <c r="R40" s="18" t="str">
        <f>IF(COUNTA(B40:M40)=0,"",IF(B40="","Falta fecha",IF(D40="","Falta fuente",IF(E40="","Falta dato de actividad",IF(E40&lt;=0,"Dato de actividad inválido",IF(F40="","Falta unidad",IF(G40="","Falta factor",IF(H40="","Falta alcance",IF(I40="","Falta categoría",IF(J40="","Falta calidad",IF(COUNTIF('3_Factores'!$A$8:$A$50,G40)=0,"Factor no encontrado",IF(COUNTIF('3_Factores'!$A$8:$A$50,G40)&gt;1,"ID de factor duplicado",IF(F40&lt;&gt;N40,"Unidad no coincide",IF(H40&lt;&gt;VLOOKUP(G40,'3_Factores'!$A$8:$K$50,3,FALSE),"Alcance no coincide",IF(VLOOKUP(G40,'3_Factores'!$A$8:$K$50,9,FALSE)="Ilustrativo","Factor ilustrativo","Correcto")))))))))))))))</f>
        <v/>
      </c>
    </row>
    <row r="41" spans="1:18" ht="22.05" customHeight="1">
      <c r="A41" s="16" t="str">
        <f t="shared" si="3"/>
        <v/>
      </c>
      <c r="B41" s="72"/>
      <c r="C41" s="61"/>
      <c r="D41" s="61"/>
      <c r="E41" s="73"/>
      <c r="F41" s="61"/>
      <c r="G41" s="61"/>
      <c r="H41" s="61"/>
      <c r="I41" s="61"/>
      <c r="J41" s="61"/>
      <c r="K41" s="61"/>
      <c r="L41" s="61"/>
      <c r="M41" s="61"/>
      <c r="N41" s="17" t="str">
        <f>IFERROR(VLOOKUP(G41,'3_Factores'!$A$8:$K$50,4,FALSE),"")</f>
        <v/>
      </c>
      <c r="O41" s="23" t="str">
        <f>IFERROR(VLOOKUP(G41,'3_Factores'!$A$8:$K$50,5,FALSE),"")</f>
        <v/>
      </c>
      <c r="P41" s="26" t="str">
        <f t="shared" si="4"/>
        <v/>
      </c>
      <c r="Q41" s="29" t="str">
        <f t="shared" si="5"/>
        <v/>
      </c>
      <c r="R41" s="18" t="str">
        <f>IF(COUNTA(B41:M41)=0,"",IF(B41="","Falta fecha",IF(D41="","Falta fuente",IF(E41="","Falta dato de actividad",IF(E41&lt;=0,"Dato de actividad inválido",IF(F41="","Falta unidad",IF(G41="","Falta factor",IF(H41="","Falta alcance",IF(I41="","Falta categoría",IF(J41="","Falta calidad",IF(COUNTIF('3_Factores'!$A$8:$A$50,G41)=0,"Factor no encontrado",IF(COUNTIF('3_Factores'!$A$8:$A$50,G41)&gt;1,"ID de factor duplicado",IF(F41&lt;&gt;N41,"Unidad no coincide",IF(H41&lt;&gt;VLOOKUP(G41,'3_Factores'!$A$8:$K$50,3,FALSE),"Alcance no coincide",IF(VLOOKUP(G41,'3_Factores'!$A$8:$K$50,9,FALSE)="Ilustrativo","Factor ilustrativo","Correcto")))))))))))))))</f>
        <v/>
      </c>
    </row>
    <row r="42" spans="1:18" ht="22.05" customHeight="1">
      <c r="A42" s="16" t="str">
        <f t="shared" si="3"/>
        <v/>
      </c>
      <c r="B42" s="72"/>
      <c r="C42" s="61"/>
      <c r="D42" s="61"/>
      <c r="E42" s="73"/>
      <c r="F42" s="61"/>
      <c r="G42" s="61"/>
      <c r="H42" s="61"/>
      <c r="I42" s="61"/>
      <c r="J42" s="61"/>
      <c r="K42" s="61"/>
      <c r="L42" s="61"/>
      <c r="M42" s="61"/>
      <c r="N42" s="17" t="str">
        <f>IFERROR(VLOOKUP(G42,'3_Factores'!$A$8:$K$50,4,FALSE),"")</f>
        <v/>
      </c>
      <c r="O42" s="23" t="str">
        <f>IFERROR(VLOOKUP(G42,'3_Factores'!$A$8:$K$50,5,FALSE),"")</f>
        <v/>
      </c>
      <c r="P42" s="26" t="str">
        <f t="shared" si="4"/>
        <v/>
      </c>
      <c r="Q42" s="29" t="str">
        <f t="shared" si="5"/>
        <v/>
      </c>
      <c r="R42" s="18" t="str">
        <f>IF(COUNTA(B42:M42)=0,"",IF(B42="","Falta fecha",IF(D42="","Falta fuente",IF(E42="","Falta dato de actividad",IF(E42&lt;=0,"Dato de actividad inválido",IF(F42="","Falta unidad",IF(G42="","Falta factor",IF(H42="","Falta alcance",IF(I42="","Falta categoría",IF(J42="","Falta calidad",IF(COUNTIF('3_Factores'!$A$8:$A$50,G42)=0,"Factor no encontrado",IF(COUNTIF('3_Factores'!$A$8:$A$50,G42)&gt;1,"ID de factor duplicado",IF(F42&lt;&gt;N42,"Unidad no coincide",IF(H42&lt;&gt;VLOOKUP(G42,'3_Factores'!$A$8:$K$50,3,FALSE),"Alcance no coincide",IF(VLOOKUP(G42,'3_Factores'!$A$8:$K$50,9,FALSE)="Ilustrativo","Factor ilustrativo","Correcto")))))))))))))))</f>
        <v/>
      </c>
    </row>
    <row r="43" spans="1:18" ht="22.05" customHeight="1">
      <c r="A43" s="16" t="str">
        <f t="shared" si="3"/>
        <v/>
      </c>
      <c r="B43" s="72"/>
      <c r="C43" s="61"/>
      <c r="D43" s="61"/>
      <c r="E43" s="73"/>
      <c r="F43" s="61"/>
      <c r="G43" s="61"/>
      <c r="H43" s="61"/>
      <c r="I43" s="61"/>
      <c r="J43" s="61"/>
      <c r="K43" s="61"/>
      <c r="L43" s="61"/>
      <c r="M43" s="61"/>
      <c r="N43" s="17" t="str">
        <f>IFERROR(VLOOKUP(G43,'3_Factores'!$A$8:$K$50,4,FALSE),"")</f>
        <v/>
      </c>
      <c r="O43" s="23" t="str">
        <f>IFERROR(VLOOKUP(G43,'3_Factores'!$A$8:$K$50,5,FALSE),"")</f>
        <v/>
      </c>
      <c r="P43" s="26" t="str">
        <f t="shared" si="4"/>
        <v/>
      </c>
      <c r="Q43" s="29" t="str">
        <f t="shared" si="5"/>
        <v/>
      </c>
      <c r="R43" s="18" t="str">
        <f>IF(COUNTA(B43:M43)=0,"",IF(B43="","Falta fecha",IF(D43="","Falta fuente",IF(E43="","Falta dato de actividad",IF(E43&lt;=0,"Dato de actividad inválido",IF(F43="","Falta unidad",IF(G43="","Falta factor",IF(H43="","Falta alcance",IF(I43="","Falta categoría",IF(J43="","Falta calidad",IF(COUNTIF('3_Factores'!$A$8:$A$50,G43)=0,"Factor no encontrado",IF(COUNTIF('3_Factores'!$A$8:$A$50,G43)&gt;1,"ID de factor duplicado",IF(F43&lt;&gt;N43,"Unidad no coincide",IF(H43&lt;&gt;VLOOKUP(G43,'3_Factores'!$A$8:$K$50,3,FALSE),"Alcance no coincide",IF(VLOOKUP(G43,'3_Factores'!$A$8:$K$50,9,FALSE)="Ilustrativo","Factor ilustrativo","Correcto")))))))))))))))</f>
        <v/>
      </c>
    </row>
    <row r="44" spans="1:18" ht="22.05" customHeight="1">
      <c r="A44" s="16" t="str">
        <f t="shared" si="3"/>
        <v/>
      </c>
      <c r="B44" s="72"/>
      <c r="C44" s="61"/>
      <c r="D44" s="61"/>
      <c r="E44" s="73"/>
      <c r="F44" s="61"/>
      <c r="G44" s="61"/>
      <c r="H44" s="61"/>
      <c r="I44" s="61"/>
      <c r="J44" s="61"/>
      <c r="K44" s="61"/>
      <c r="L44" s="61"/>
      <c r="M44" s="61"/>
      <c r="N44" s="17" t="str">
        <f>IFERROR(VLOOKUP(G44,'3_Factores'!$A$8:$K$50,4,FALSE),"")</f>
        <v/>
      </c>
      <c r="O44" s="23" t="str">
        <f>IFERROR(VLOOKUP(G44,'3_Factores'!$A$8:$K$50,5,FALSE),"")</f>
        <v/>
      </c>
      <c r="P44" s="26" t="str">
        <f t="shared" si="4"/>
        <v/>
      </c>
      <c r="Q44" s="29" t="str">
        <f t="shared" si="5"/>
        <v/>
      </c>
      <c r="R44" s="18" t="str">
        <f>IF(COUNTA(B44:M44)=0,"",IF(B44="","Falta fecha",IF(D44="","Falta fuente",IF(E44="","Falta dato de actividad",IF(E44&lt;=0,"Dato de actividad inválido",IF(F44="","Falta unidad",IF(G44="","Falta factor",IF(H44="","Falta alcance",IF(I44="","Falta categoría",IF(J44="","Falta calidad",IF(COUNTIF('3_Factores'!$A$8:$A$50,G44)=0,"Factor no encontrado",IF(COUNTIF('3_Factores'!$A$8:$A$50,G44)&gt;1,"ID de factor duplicado",IF(F44&lt;&gt;N44,"Unidad no coincide",IF(H44&lt;&gt;VLOOKUP(G44,'3_Factores'!$A$8:$K$50,3,FALSE),"Alcance no coincide",IF(VLOOKUP(G44,'3_Factores'!$A$8:$K$50,9,FALSE)="Ilustrativo","Factor ilustrativo","Correcto")))))))))))))))</f>
        <v/>
      </c>
    </row>
    <row r="45" spans="1:18" ht="22.05" customHeight="1">
      <c r="A45" s="16" t="str">
        <f t="shared" si="3"/>
        <v/>
      </c>
      <c r="B45" s="72"/>
      <c r="C45" s="61"/>
      <c r="D45" s="61"/>
      <c r="E45" s="73"/>
      <c r="F45" s="61"/>
      <c r="G45" s="61"/>
      <c r="H45" s="61"/>
      <c r="I45" s="61"/>
      <c r="J45" s="61"/>
      <c r="K45" s="61"/>
      <c r="L45" s="61"/>
      <c r="M45" s="61"/>
      <c r="N45" s="17" t="str">
        <f>IFERROR(VLOOKUP(G45,'3_Factores'!$A$8:$K$50,4,FALSE),"")</f>
        <v/>
      </c>
      <c r="O45" s="23" t="str">
        <f>IFERROR(VLOOKUP(G45,'3_Factores'!$A$8:$K$50,5,FALSE),"")</f>
        <v/>
      </c>
      <c r="P45" s="26" t="str">
        <f t="shared" si="4"/>
        <v/>
      </c>
      <c r="Q45" s="29" t="str">
        <f t="shared" si="5"/>
        <v/>
      </c>
      <c r="R45" s="18" t="str">
        <f>IF(COUNTA(B45:M45)=0,"",IF(B45="","Falta fecha",IF(D45="","Falta fuente",IF(E45="","Falta dato de actividad",IF(E45&lt;=0,"Dato de actividad inválido",IF(F45="","Falta unidad",IF(G45="","Falta factor",IF(H45="","Falta alcance",IF(I45="","Falta categoría",IF(J45="","Falta calidad",IF(COUNTIF('3_Factores'!$A$8:$A$50,G45)=0,"Factor no encontrado",IF(COUNTIF('3_Factores'!$A$8:$A$50,G45)&gt;1,"ID de factor duplicado",IF(F45&lt;&gt;N45,"Unidad no coincide",IF(H45&lt;&gt;VLOOKUP(G45,'3_Factores'!$A$8:$K$50,3,FALSE),"Alcance no coincide",IF(VLOOKUP(G45,'3_Factores'!$A$8:$K$50,9,FALSE)="Ilustrativo","Factor ilustrativo","Correcto")))))))))))))))</f>
        <v/>
      </c>
    </row>
    <row r="46" spans="1:18" ht="22.05" customHeight="1">
      <c r="A46" s="16" t="str">
        <f t="shared" si="3"/>
        <v/>
      </c>
      <c r="B46" s="72"/>
      <c r="C46" s="61"/>
      <c r="D46" s="61"/>
      <c r="E46" s="73"/>
      <c r="F46" s="61"/>
      <c r="G46" s="61"/>
      <c r="H46" s="61"/>
      <c r="I46" s="61"/>
      <c r="J46" s="61"/>
      <c r="K46" s="61"/>
      <c r="L46" s="61"/>
      <c r="M46" s="61"/>
      <c r="N46" s="17" t="str">
        <f>IFERROR(VLOOKUP(G46,'3_Factores'!$A$8:$K$50,4,FALSE),"")</f>
        <v/>
      </c>
      <c r="O46" s="23" t="str">
        <f>IFERROR(VLOOKUP(G46,'3_Factores'!$A$8:$K$50,5,FALSE),"")</f>
        <v/>
      </c>
      <c r="P46" s="26" t="str">
        <f t="shared" si="4"/>
        <v/>
      </c>
      <c r="Q46" s="29" t="str">
        <f t="shared" si="5"/>
        <v/>
      </c>
      <c r="R46" s="18" t="str">
        <f>IF(COUNTA(B46:M46)=0,"",IF(B46="","Falta fecha",IF(D46="","Falta fuente",IF(E46="","Falta dato de actividad",IF(E46&lt;=0,"Dato de actividad inválido",IF(F46="","Falta unidad",IF(G46="","Falta factor",IF(H46="","Falta alcance",IF(I46="","Falta categoría",IF(J46="","Falta calidad",IF(COUNTIF('3_Factores'!$A$8:$A$50,G46)=0,"Factor no encontrado",IF(COUNTIF('3_Factores'!$A$8:$A$50,G46)&gt;1,"ID de factor duplicado",IF(F46&lt;&gt;N46,"Unidad no coincide",IF(H46&lt;&gt;VLOOKUP(G46,'3_Factores'!$A$8:$K$50,3,FALSE),"Alcance no coincide",IF(VLOOKUP(G46,'3_Factores'!$A$8:$K$50,9,FALSE)="Ilustrativo","Factor ilustrativo","Correcto")))))))))))))))</f>
        <v/>
      </c>
    </row>
    <row r="47" spans="1:18" ht="22.05" customHeight="1">
      <c r="A47" s="16" t="str">
        <f t="shared" si="3"/>
        <v/>
      </c>
      <c r="B47" s="72"/>
      <c r="C47" s="61"/>
      <c r="D47" s="61"/>
      <c r="E47" s="73"/>
      <c r="F47" s="61"/>
      <c r="G47" s="61"/>
      <c r="H47" s="61"/>
      <c r="I47" s="61"/>
      <c r="J47" s="61"/>
      <c r="K47" s="61"/>
      <c r="L47" s="61"/>
      <c r="M47" s="61"/>
      <c r="N47" s="17" t="str">
        <f>IFERROR(VLOOKUP(G47,'3_Factores'!$A$8:$K$50,4,FALSE),"")</f>
        <v/>
      </c>
      <c r="O47" s="23" t="str">
        <f>IFERROR(VLOOKUP(G47,'3_Factores'!$A$8:$K$50,5,FALSE),"")</f>
        <v/>
      </c>
      <c r="P47" s="26" t="str">
        <f t="shared" si="4"/>
        <v/>
      </c>
      <c r="Q47" s="29" t="str">
        <f t="shared" si="5"/>
        <v/>
      </c>
      <c r="R47" s="18" t="str">
        <f>IF(COUNTA(B47:M47)=0,"",IF(B47="","Falta fecha",IF(D47="","Falta fuente",IF(E47="","Falta dato de actividad",IF(E47&lt;=0,"Dato de actividad inválido",IF(F47="","Falta unidad",IF(G47="","Falta factor",IF(H47="","Falta alcance",IF(I47="","Falta categoría",IF(J47="","Falta calidad",IF(COUNTIF('3_Factores'!$A$8:$A$50,G47)=0,"Factor no encontrado",IF(COUNTIF('3_Factores'!$A$8:$A$50,G47)&gt;1,"ID de factor duplicado",IF(F47&lt;&gt;N47,"Unidad no coincide",IF(H47&lt;&gt;VLOOKUP(G47,'3_Factores'!$A$8:$K$50,3,FALSE),"Alcance no coincide",IF(VLOOKUP(G47,'3_Factores'!$A$8:$K$50,9,FALSE)="Ilustrativo","Factor ilustrativo","Correcto")))))))))))))))</f>
        <v/>
      </c>
    </row>
    <row r="48" spans="1:18" ht="22.05" customHeight="1">
      <c r="A48" s="16" t="str">
        <f t="shared" si="3"/>
        <v/>
      </c>
      <c r="B48" s="72"/>
      <c r="C48" s="61"/>
      <c r="D48" s="61"/>
      <c r="E48" s="73"/>
      <c r="F48" s="61"/>
      <c r="G48" s="61"/>
      <c r="H48" s="61"/>
      <c r="I48" s="61"/>
      <c r="J48" s="61"/>
      <c r="K48" s="61"/>
      <c r="L48" s="61"/>
      <c r="M48" s="61"/>
      <c r="N48" s="17" t="str">
        <f>IFERROR(VLOOKUP(G48,'3_Factores'!$A$8:$K$50,4,FALSE),"")</f>
        <v/>
      </c>
      <c r="O48" s="23" t="str">
        <f>IFERROR(VLOOKUP(G48,'3_Factores'!$A$8:$K$50,5,FALSE),"")</f>
        <v/>
      </c>
      <c r="P48" s="26" t="str">
        <f t="shared" si="4"/>
        <v/>
      </c>
      <c r="Q48" s="29" t="str">
        <f t="shared" si="5"/>
        <v/>
      </c>
      <c r="R48" s="18" t="str">
        <f>IF(COUNTA(B48:M48)=0,"",IF(B48="","Falta fecha",IF(D48="","Falta fuente",IF(E48="","Falta dato de actividad",IF(E48&lt;=0,"Dato de actividad inválido",IF(F48="","Falta unidad",IF(G48="","Falta factor",IF(H48="","Falta alcance",IF(I48="","Falta categoría",IF(J48="","Falta calidad",IF(COUNTIF('3_Factores'!$A$8:$A$50,G48)=0,"Factor no encontrado",IF(COUNTIF('3_Factores'!$A$8:$A$50,G48)&gt;1,"ID de factor duplicado",IF(F48&lt;&gt;N48,"Unidad no coincide",IF(H48&lt;&gt;VLOOKUP(G48,'3_Factores'!$A$8:$K$50,3,FALSE),"Alcance no coincide",IF(VLOOKUP(G48,'3_Factores'!$A$8:$K$50,9,FALSE)="Ilustrativo","Factor ilustrativo","Correcto")))))))))))))))</f>
        <v/>
      </c>
    </row>
    <row r="49" spans="1:18" ht="22.05" customHeight="1">
      <c r="A49" s="16" t="str">
        <f t="shared" si="3"/>
        <v/>
      </c>
      <c r="B49" s="72"/>
      <c r="C49" s="61"/>
      <c r="D49" s="61"/>
      <c r="E49" s="73"/>
      <c r="F49" s="61"/>
      <c r="G49" s="61"/>
      <c r="H49" s="61"/>
      <c r="I49" s="61"/>
      <c r="J49" s="61"/>
      <c r="K49" s="61"/>
      <c r="L49" s="61"/>
      <c r="M49" s="61"/>
      <c r="N49" s="17" t="str">
        <f>IFERROR(VLOOKUP(G49,'3_Factores'!$A$8:$K$50,4,FALSE),"")</f>
        <v/>
      </c>
      <c r="O49" s="23" t="str">
        <f>IFERROR(VLOOKUP(G49,'3_Factores'!$A$8:$K$50,5,FALSE),"")</f>
        <v/>
      </c>
      <c r="P49" s="26" t="str">
        <f t="shared" si="4"/>
        <v/>
      </c>
      <c r="Q49" s="29" t="str">
        <f t="shared" si="5"/>
        <v/>
      </c>
      <c r="R49" s="18" t="str">
        <f>IF(COUNTA(B49:M49)=0,"",IF(B49="","Falta fecha",IF(D49="","Falta fuente",IF(E49="","Falta dato de actividad",IF(E49&lt;=0,"Dato de actividad inválido",IF(F49="","Falta unidad",IF(G49="","Falta factor",IF(H49="","Falta alcance",IF(I49="","Falta categoría",IF(J49="","Falta calidad",IF(COUNTIF('3_Factores'!$A$8:$A$50,G49)=0,"Factor no encontrado",IF(COUNTIF('3_Factores'!$A$8:$A$50,G49)&gt;1,"ID de factor duplicado",IF(F49&lt;&gt;N49,"Unidad no coincide",IF(H49&lt;&gt;VLOOKUP(G49,'3_Factores'!$A$8:$K$50,3,FALSE),"Alcance no coincide",IF(VLOOKUP(G49,'3_Factores'!$A$8:$K$50,9,FALSE)="Ilustrativo","Factor ilustrativo","Correcto")))))))))))))))</f>
        <v/>
      </c>
    </row>
    <row r="50" spans="1:18" ht="22.05" customHeight="1">
      <c r="A50" s="16" t="str">
        <f t="shared" si="3"/>
        <v/>
      </c>
      <c r="B50" s="72"/>
      <c r="C50" s="61"/>
      <c r="D50" s="61"/>
      <c r="E50" s="73"/>
      <c r="F50" s="61"/>
      <c r="G50" s="61"/>
      <c r="H50" s="61"/>
      <c r="I50" s="61"/>
      <c r="J50" s="61"/>
      <c r="K50" s="61"/>
      <c r="L50" s="61"/>
      <c r="M50" s="61"/>
      <c r="N50" s="17" t="str">
        <f>IFERROR(VLOOKUP(G50,'3_Factores'!$A$8:$K$50,4,FALSE),"")</f>
        <v/>
      </c>
      <c r="O50" s="23" t="str">
        <f>IFERROR(VLOOKUP(G50,'3_Factores'!$A$8:$K$50,5,FALSE),"")</f>
        <v/>
      </c>
      <c r="P50" s="26" t="str">
        <f t="shared" si="4"/>
        <v/>
      </c>
      <c r="Q50" s="29" t="str">
        <f t="shared" si="5"/>
        <v/>
      </c>
      <c r="R50" s="18" t="str">
        <f>IF(COUNTA(B50:M50)=0,"",IF(B50="","Falta fecha",IF(D50="","Falta fuente",IF(E50="","Falta dato de actividad",IF(E50&lt;=0,"Dato de actividad inválido",IF(F50="","Falta unidad",IF(G50="","Falta factor",IF(H50="","Falta alcance",IF(I50="","Falta categoría",IF(J50="","Falta calidad",IF(COUNTIF('3_Factores'!$A$8:$A$50,G50)=0,"Factor no encontrado",IF(COUNTIF('3_Factores'!$A$8:$A$50,G50)&gt;1,"ID de factor duplicado",IF(F50&lt;&gt;N50,"Unidad no coincide",IF(H50&lt;&gt;VLOOKUP(G50,'3_Factores'!$A$8:$K$50,3,FALSE),"Alcance no coincide",IF(VLOOKUP(G50,'3_Factores'!$A$8:$K$50,9,FALSE)="Ilustrativo","Factor ilustrativo","Correcto")))))))))))))))</f>
        <v/>
      </c>
    </row>
    <row r="51" spans="1:18" ht="22.05" customHeight="1">
      <c r="A51" s="16" t="str">
        <f t="shared" si="3"/>
        <v/>
      </c>
      <c r="B51" s="72"/>
      <c r="C51" s="61"/>
      <c r="D51" s="61"/>
      <c r="E51" s="73"/>
      <c r="F51" s="61"/>
      <c r="G51" s="61"/>
      <c r="H51" s="61"/>
      <c r="I51" s="61"/>
      <c r="J51" s="61"/>
      <c r="K51" s="61"/>
      <c r="L51" s="61"/>
      <c r="M51" s="61"/>
      <c r="N51" s="17" t="str">
        <f>IFERROR(VLOOKUP(G51,'3_Factores'!$A$8:$K$50,4,FALSE),"")</f>
        <v/>
      </c>
      <c r="O51" s="23" t="str">
        <f>IFERROR(VLOOKUP(G51,'3_Factores'!$A$8:$K$50,5,FALSE),"")</f>
        <v/>
      </c>
      <c r="P51" s="26" t="str">
        <f t="shared" si="4"/>
        <v/>
      </c>
      <c r="Q51" s="29" t="str">
        <f t="shared" si="5"/>
        <v/>
      </c>
      <c r="R51" s="18" t="str">
        <f>IF(COUNTA(B51:M51)=0,"",IF(B51="","Falta fecha",IF(D51="","Falta fuente",IF(E51="","Falta dato de actividad",IF(E51&lt;=0,"Dato de actividad inválido",IF(F51="","Falta unidad",IF(G51="","Falta factor",IF(H51="","Falta alcance",IF(I51="","Falta categoría",IF(J51="","Falta calidad",IF(COUNTIF('3_Factores'!$A$8:$A$50,G51)=0,"Factor no encontrado",IF(COUNTIF('3_Factores'!$A$8:$A$50,G51)&gt;1,"ID de factor duplicado",IF(F51&lt;&gt;N51,"Unidad no coincide",IF(H51&lt;&gt;VLOOKUP(G51,'3_Factores'!$A$8:$K$50,3,FALSE),"Alcance no coincide",IF(VLOOKUP(G51,'3_Factores'!$A$8:$K$50,9,FALSE)="Ilustrativo","Factor ilustrativo","Correcto")))))))))))))))</f>
        <v/>
      </c>
    </row>
    <row r="52" spans="1:18" ht="22.05" customHeight="1">
      <c r="A52" s="16" t="str">
        <f t="shared" si="3"/>
        <v/>
      </c>
      <c r="B52" s="72"/>
      <c r="C52" s="61"/>
      <c r="D52" s="61"/>
      <c r="E52" s="73"/>
      <c r="F52" s="61"/>
      <c r="G52" s="61"/>
      <c r="H52" s="61"/>
      <c r="I52" s="61"/>
      <c r="J52" s="61"/>
      <c r="K52" s="61"/>
      <c r="L52" s="61"/>
      <c r="M52" s="61"/>
      <c r="N52" s="17" t="str">
        <f>IFERROR(VLOOKUP(G52,'3_Factores'!$A$8:$K$50,4,FALSE),"")</f>
        <v/>
      </c>
      <c r="O52" s="23" t="str">
        <f>IFERROR(VLOOKUP(G52,'3_Factores'!$A$8:$K$50,5,FALSE),"")</f>
        <v/>
      </c>
      <c r="P52" s="26" t="str">
        <f t="shared" si="4"/>
        <v/>
      </c>
      <c r="Q52" s="29" t="str">
        <f t="shared" si="5"/>
        <v/>
      </c>
      <c r="R52" s="18" t="str">
        <f>IF(COUNTA(B52:M52)=0,"",IF(B52="","Falta fecha",IF(D52="","Falta fuente",IF(E52="","Falta dato de actividad",IF(E52&lt;=0,"Dato de actividad inválido",IF(F52="","Falta unidad",IF(G52="","Falta factor",IF(H52="","Falta alcance",IF(I52="","Falta categoría",IF(J52="","Falta calidad",IF(COUNTIF('3_Factores'!$A$8:$A$50,G52)=0,"Factor no encontrado",IF(COUNTIF('3_Factores'!$A$8:$A$50,G52)&gt;1,"ID de factor duplicado",IF(F52&lt;&gt;N52,"Unidad no coincide",IF(H52&lt;&gt;VLOOKUP(G52,'3_Factores'!$A$8:$K$50,3,FALSE),"Alcance no coincide",IF(VLOOKUP(G52,'3_Factores'!$A$8:$K$50,9,FALSE)="Ilustrativo","Factor ilustrativo","Correcto")))))))))))))))</f>
        <v/>
      </c>
    </row>
    <row r="53" spans="1:18" ht="22.05" customHeight="1">
      <c r="A53" s="16" t="str">
        <f t="shared" si="3"/>
        <v/>
      </c>
      <c r="B53" s="72"/>
      <c r="C53" s="61"/>
      <c r="D53" s="61"/>
      <c r="E53" s="73"/>
      <c r="F53" s="61"/>
      <c r="G53" s="61"/>
      <c r="H53" s="61"/>
      <c r="I53" s="61"/>
      <c r="J53" s="61"/>
      <c r="K53" s="61"/>
      <c r="L53" s="61"/>
      <c r="M53" s="61"/>
      <c r="N53" s="17" t="str">
        <f>IFERROR(VLOOKUP(G53,'3_Factores'!$A$8:$K$50,4,FALSE),"")</f>
        <v/>
      </c>
      <c r="O53" s="23" t="str">
        <f>IFERROR(VLOOKUP(G53,'3_Factores'!$A$8:$K$50,5,FALSE),"")</f>
        <v/>
      </c>
      <c r="P53" s="26" t="str">
        <f t="shared" si="4"/>
        <v/>
      </c>
      <c r="Q53" s="29" t="str">
        <f t="shared" si="5"/>
        <v/>
      </c>
      <c r="R53" s="18" t="str">
        <f>IF(COUNTA(B53:M53)=0,"",IF(B53="","Falta fecha",IF(D53="","Falta fuente",IF(E53="","Falta dato de actividad",IF(E53&lt;=0,"Dato de actividad inválido",IF(F53="","Falta unidad",IF(G53="","Falta factor",IF(H53="","Falta alcance",IF(I53="","Falta categoría",IF(J53="","Falta calidad",IF(COUNTIF('3_Factores'!$A$8:$A$50,G53)=0,"Factor no encontrado",IF(COUNTIF('3_Factores'!$A$8:$A$50,G53)&gt;1,"ID de factor duplicado",IF(F53&lt;&gt;N53,"Unidad no coincide",IF(H53&lt;&gt;VLOOKUP(G53,'3_Factores'!$A$8:$K$50,3,FALSE),"Alcance no coincide",IF(VLOOKUP(G53,'3_Factores'!$A$8:$K$50,9,FALSE)="Ilustrativo","Factor ilustrativo","Correcto")))))))))))))))</f>
        <v/>
      </c>
    </row>
    <row r="54" spans="1:18" ht="22.05" customHeight="1">
      <c r="A54" s="16" t="str">
        <f t="shared" si="3"/>
        <v/>
      </c>
      <c r="B54" s="72"/>
      <c r="C54" s="61"/>
      <c r="D54" s="61"/>
      <c r="E54" s="73"/>
      <c r="F54" s="61"/>
      <c r="G54" s="61"/>
      <c r="H54" s="61"/>
      <c r="I54" s="61"/>
      <c r="J54" s="61"/>
      <c r="K54" s="61"/>
      <c r="L54" s="61"/>
      <c r="M54" s="61"/>
      <c r="N54" s="17" t="str">
        <f>IFERROR(VLOOKUP(G54,'3_Factores'!$A$8:$K$50,4,FALSE),"")</f>
        <v/>
      </c>
      <c r="O54" s="23" t="str">
        <f>IFERROR(VLOOKUP(G54,'3_Factores'!$A$8:$K$50,5,FALSE),"")</f>
        <v/>
      </c>
      <c r="P54" s="26" t="str">
        <f t="shared" si="4"/>
        <v/>
      </c>
      <c r="Q54" s="29" t="str">
        <f t="shared" si="5"/>
        <v/>
      </c>
      <c r="R54" s="18" t="str">
        <f>IF(COUNTA(B54:M54)=0,"",IF(B54="","Falta fecha",IF(D54="","Falta fuente",IF(E54="","Falta dato de actividad",IF(E54&lt;=0,"Dato de actividad inválido",IF(F54="","Falta unidad",IF(G54="","Falta factor",IF(H54="","Falta alcance",IF(I54="","Falta categoría",IF(J54="","Falta calidad",IF(COUNTIF('3_Factores'!$A$8:$A$50,G54)=0,"Factor no encontrado",IF(COUNTIF('3_Factores'!$A$8:$A$50,G54)&gt;1,"ID de factor duplicado",IF(F54&lt;&gt;N54,"Unidad no coincide",IF(H54&lt;&gt;VLOOKUP(G54,'3_Factores'!$A$8:$K$50,3,FALSE),"Alcance no coincide",IF(VLOOKUP(G54,'3_Factores'!$A$8:$K$50,9,FALSE)="Ilustrativo","Factor ilustrativo","Correcto")))))))))))))))</f>
        <v/>
      </c>
    </row>
    <row r="55" spans="1:18" ht="22.05" customHeight="1">
      <c r="A55" s="16" t="str">
        <f t="shared" si="3"/>
        <v/>
      </c>
      <c r="B55" s="72"/>
      <c r="C55" s="61"/>
      <c r="D55" s="61"/>
      <c r="E55" s="73"/>
      <c r="F55" s="61"/>
      <c r="G55" s="61"/>
      <c r="H55" s="61"/>
      <c r="I55" s="61"/>
      <c r="J55" s="61"/>
      <c r="K55" s="61"/>
      <c r="L55" s="61"/>
      <c r="M55" s="61"/>
      <c r="N55" s="17" t="str">
        <f>IFERROR(VLOOKUP(G55,'3_Factores'!$A$8:$K$50,4,FALSE),"")</f>
        <v/>
      </c>
      <c r="O55" s="23" t="str">
        <f>IFERROR(VLOOKUP(G55,'3_Factores'!$A$8:$K$50,5,FALSE),"")</f>
        <v/>
      </c>
      <c r="P55" s="26" t="str">
        <f t="shared" si="4"/>
        <v/>
      </c>
      <c r="Q55" s="29" t="str">
        <f t="shared" si="5"/>
        <v/>
      </c>
      <c r="R55" s="18" t="str">
        <f>IF(COUNTA(B55:M55)=0,"",IF(B55="","Falta fecha",IF(D55="","Falta fuente",IF(E55="","Falta dato de actividad",IF(E55&lt;=0,"Dato de actividad inválido",IF(F55="","Falta unidad",IF(G55="","Falta factor",IF(H55="","Falta alcance",IF(I55="","Falta categoría",IF(J55="","Falta calidad",IF(COUNTIF('3_Factores'!$A$8:$A$50,G55)=0,"Factor no encontrado",IF(COUNTIF('3_Factores'!$A$8:$A$50,G55)&gt;1,"ID de factor duplicado",IF(F55&lt;&gt;N55,"Unidad no coincide",IF(H55&lt;&gt;VLOOKUP(G55,'3_Factores'!$A$8:$K$50,3,FALSE),"Alcance no coincide",IF(VLOOKUP(G55,'3_Factores'!$A$8:$K$50,9,FALSE)="Ilustrativo","Factor ilustrativo","Correcto")))))))))))))))</f>
        <v/>
      </c>
    </row>
    <row r="56" spans="1:18" ht="22.05" customHeight="1">
      <c r="A56" s="16" t="str">
        <f t="shared" si="3"/>
        <v/>
      </c>
      <c r="B56" s="72"/>
      <c r="C56" s="61"/>
      <c r="D56" s="61"/>
      <c r="E56" s="73"/>
      <c r="F56" s="61"/>
      <c r="G56" s="61"/>
      <c r="H56" s="61"/>
      <c r="I56" s="61"/>
      <c r="J56" s="61"/>
      <c r="K56" s="61"/>
      <c r="L56" s="61"/>
      <c r="M56" s="61"/>
      <c r="N56" s="17" t="str">
        <f>IFERROR(VLOOKUP(G56,'3_Factores'!$A$8:$K$50,4,FALSE),"")</f>
        <v/>
      </c>
      <c r="O56" s="23" t="str">
        <f>IFERROR(VLOOKUP(G56,'3_Factores'!$A$8:$K$50,5,FALSE),"")</f>
        <v/>
      </c>
      <c r="P56" s="26" t="str">
        <f t="shared" si="4"/>
        <v/>
      </c>
      <c r="Q56" s="29" t="str">
        <f t="shared" si="5"/>
        <v/>
      </c>
      <c r="R56" s="18" t="str">
        <f>IF(COUNTA(B56:M56)=0,"",IF(B56="","Falta fecha",IF(D56="","Falta fuente",IF(E56="","Falta dato de actividad",IF(E56&lt;=0,"Dato de actividad inválido",IF(F56="","Falta unidad",IF(G56="","Falta factor",IF(H56="","Falta alcance",IF(I56="","Falta categoría",IF(J56="","Falta calidad",IF(COUNTIF('3_Factores'!$A$8:$A$50,G56)=0,"Factor no encontrado",IF(COUNTIF('3_Factores'!$A$8:$A$50,G56)&gt;1,"ID de factor duplicado",IF(F56&lt;&gt;N56,"Unidad no coincide",IF(H56&lt;&gt;VLOOKUP(G56,'3_Factores'!$A$8:$K$50,3,FALSE),"Alcance no coincide",IF(VLOOKUP(G56,'3_Factores'!$A$8:$K$50,9,FALSE)="Ilustrativo","Factor ilustrativo","Correcto")))))))))))))))</f>
        <v/>
      </c>
    </row>
    <row r="57" spans="1:18" ht="22.05" customHeight="1">
      <c r="A57" s="16" t="str">
        <f t="shared" si="3"/>
        <v/>
      </c>
      <c r="B57" s="72"/>
      <c r="C57" s="61"/>
      <c r="D57" s="61"/>
      <c r="E57" s="73"/>
      <c r="F57" s="61"/>
      <c r="G57" s="61"/>
      <c r="H57" s="61"/>
      <c r="I57" s="61"/>
      <c r="J57" s="61"/>
      <c r="K57" s="61"/>
      <c r="L57" s="61"/>
      <c r="M57" s="61"/>
      <c r="N57" s="17" t="str">
        <f>IFERROR(VLOOKUP(G57,'3_Factores'!$A$8:$K$50,4,FALSE),"")</f>
        <v/>
      </c>
      <c r="O57" s="23" t="str">
        <f>IFERROR(VLOOKUP(G57,'3_Factores'!$A$8:$K$50,5,FALSE),"")</f>
        <v/>
      </c>
      <c r="P57" s="26" t="str">
        <f t="shared" si="4"/>
        <v/>
      </c>
      <c r="Q57" s="29" t="str">
        <f t="shared" si="5"/>
        <v/>
      </c>
      <c r="R57" s="18" t="str">
        <f>IF(COUNTA(B57:M57)=0,"",IF(B57="","Falta fecha",IF(D57="","Falta fuente",IF(E57="","Falta dato de actividad",IF(E57&lt;=0,"Dato de actividad inválido",IF(F57="","Falta unidad",IF(G57="","Falta factor",IF(H57="","Falta alcance",IF(I57="","Falta categoría",IF(J57="","Falta calidad",IF(COUNTIF('3_Factores'!$A$8:$A$50,G57)=0,"Factor no encontrado",IF(COUNTIF('3_Factores'!$A$8:$A$50,G57)&gt;1,"ID de factor duplicado",IF(F57&lt;&gt;N57,"Unidad no coincide",IF(H57&lt;&gt;VLOOKUP(G57,'3_Factores'!$A$8:$K$50,3,FALSE),"Alcance no coincide",IF(VLOOKUP(G57,'3_Factores'!$A$8:$K$50,9,FALSE)="Ilustrativo","Factor ilustrativo","Correcto")))))))))))))))</f>
        <v/>
      </c>
    </row>
    <row r="58" spans="1:18" ht="22.05" customHeight="1">
      <c r="A58" s="16" t="str">
        <f t="shared" si="3"/>
        <v/>
      </c>
      <c r="B58" s="72"/>
      <c r="C58" s="61"/>
      <c r="D58" s="61"/>
      <c r="E58" s="73"/>
      <c r="F58" s="61"/>
      <c r="G58" s="61"/>
      <c r="H58" s="61"/>
      <c r="I58" s="61"/>
      <c r="J58" s="61"/>
      <c r="K58" s="61"/>
      <c r="L58" s="61"/>
      <c r="M58" s="61"/>
      <c r="N58" s="17" t="str">
        <f>IFERROR(VLOOKUP(G58,'3_Factores'!$A$8:$K$50,4,FALSE),"")</f>
        <v/>
      </c>
      <c r="O58" s="23" t="str">
        <f>IFERROR(VLOOKUP(G58,'3_Factores'!$A$8:$K$50,5,FALSE),"")</f>
        <v/>
      </c>
      <c r="P58" s="26" t="str">
        <f t="shared" si="4"/>
        <v/>
      </c>
      <c r="Q58" s="29" t="str">
        <f t="shared" si="5"/>
        <v/>
      </c>
      <c r="R58" s="18" t="str">
        <f>IF(COUNTA(B58:M58)=0,"",IF(B58="","Falta fecha",IF(D58="","Falta fuente",IF(E58="","Falta dato de actividad",IF(E58&lt;=0,"Dato de actividad inválido",IF(F58="","Falta unidad",IF(G58="","Falta factor",IF(H58="","Falta alcance",IF(I58="","Falta categoría",IF(J58="","Falta calidad",IF(COUNTIF('3_Factores'!$A$8:$A$50,G58)=0,"Factor no encontrado",IF(COUNTIF('3_Factores'!$A$8:$A$50,G58)&gt;1,"ID de factor duplicado",IF(F58&lt;&gt;N58,"Unidad no coincide",IF(H58&lt;&gt;VLOOKUP(G58,'3_Factores'!$A$8:$K$50,3,FALSE),"Alcance no coincide",IF(VLOOKUP(G58,'3_Factores'!$A$8:$K$50,9,FALSE)="Ilustrativo","Factor ilustrativo","Correcto")))))))))))))))</f>
        <v/>
      </c>
    </row>
    <row r="59" spans="1:18" ht="22.05" customHeight="1">
      <c r="A59" s="16" t="str">
        <f t="shared" si="3"/>
        <v/>
      </c>
      <c r="B59" s="72"/>
      <c r="C59" s="61"/>
      <c r="D59" s="61"/>
      <c r="E59" s="73"/>
      <c r="F59" s="61"/>
      <c r="G59" s="61"/>
      <c r="H59" s="61"/>
      <c r="I59" s="61"/>
      <c r="J59" s="61"/>
      <c r="K59" s="61"/>
      <c r="L59" s="61"/>
      <c r="M59" s="61"/>
      <c r="N59" s="17" t="str">
        <f>IFERROR(VLOOKUP(G59,'3_Factores'!$A$8:$K$50,4,FALSE),"")</f>
        <v/>
      </c>
      <c r="O59" s="23" t="str">
        <f>IFERROR(VLOOKUP(G59,'3_Factores'!$A$8:$K$50,5,FALSE),"")</f>
        <v/>
      </c>
      <c r="P59" s="26" t="str">
        <f t="shared" si="4"/>
        <v/>
      </c>
      <c r="Q59" s="29" t="str">
        <f t="shared" si="5"/>
        <v/>
      </c>
      <c r="R59" s="18" t="str">
        <f>IF(COUNTA(B59:M59)=0,"",IF(B59="","Falta fecha",IF(D59="","Falta fuente",IF(E59="","Falta dato de actividad",IF(E59&lt;=0,"Dato de actividad inválido",IF(F59="","Falta unidad",IF(G59="","Falta factor",IF(H59="","Falta alcance",IF(I59="","Falta categoría",IF(J59="","Falta calidad",IF(COUNTIF('3_Factores'!$A$8:$A$50,G59)=0,"Factor no encontrado",IF(COUNTIF('3_Factores'!$A$8:$A$50,G59)&gt;1,"ID de factor duplicado",IF(F59&lt;&gt;N59,"Unidad no coincide",IF(H59&lt;&gt;VLOOKUP(G59,'3_Factores'!$A$8:$K$50,3,FALSE),"Alcance no coincide",IF(VLOOKUP(G59,'3_Factores'!$A$8:$K$50,9,FALSE)="Ilustrativo","Factor ilustrativo","Correcto")))))))))))))))</f>
        <v/>
      </c>
    </row>
    <row r="60" spans="1:18" ht="22.05" customHeight="1">
      <c r="A60" s="16" t="str">
        <f t="shared" si="3"/>
        <v/>
      </c>
      <c r="B60" s="72"/>
      <c r="C60" s="61"/>
      <c r="D60" s="61"/>
      <c r="E60" s="73"/>
      <c r="F60" s="61"/>
      <c r="G60" s="61"/>
      <c r="H60" s="61"/>
      <c r="I60" s="61"/>
      <c r="J60" s="61"/>
      <c r="K60" s="61"/>
      <c r="L60" s="61"/>
      <c r="M60" s="61"/>
      <c r="N60" s="17" t="str">
        <f>IFERROR(VLOOKUP(G60,'3_Factores'!$A$8:$K$50,4,FALSE),"")</f>
        <v/>
      </c>
      <c r="O60" s="23" t="str">
        <f>IFERROR(VLOOKUP(G60,'3_Factores'!$A$8:$K$50,5,FALSE),"")</f>
        <v/>
      </c>
      <c r="P60" s="26" t="str">
        <f t="shared" si="4"/>
        <v/>
      </c>
      <c r="Q60" s="29" t="str">
        <f t="shared" si="5"/>
        <v/>
      </c>
      <c r="R60" s="18" t="str">
        <f>IF(COUNTA(B60:M60)=0,"",IF(B60="","Falta fecha",IF(D60="","Falta fuente",IF(E60="","Falta dato de actividad",IF(E60&lt;=0,"Dato de actividad inválido",IF(F60="","Falta unidad",IF(G60="","Falta factor",IF(H60="","Falta alcance",IF(I60="","Falta categoría",IF(J60="","Falta calidad",IF(COUNTIF('3_Factores'!$A$8:$A$50,G60)=0,"Factor no encontrado",IF(COUNTIF('3_Factores'!$A$8:$A$50,G60)&gt;1,"ID de factor duplicado",IF(F60&lt;&gt;N60,"Unidad no coincide",IF(H60&lt;&gt;VLOOKUP(G60,'3_Factores'!$A$8:$K$50,3,FALSE),"Alcance no coincide",IF(VLOOKUP(G60,'3_Factores'!$A$8:$K$50,9,FALSE)="Ilustrativo","Factor ilustrativo","Correcto")))))))))))))))</f>
        <v/>
      </c>
    </row>
    <row r="61" spans="1:18" ht="22.05" customHeight="1">
      <c r="A61" s="16" t="str">
        <f t="shared" si="3"/>
        <v/>
      </c>
      <c r="B61" s="72"/>
      <c r="C61" s="61"/>
      <c r="D61" s="61"/>
      <c r="E61" s="73"/>
      <c r="F61" s="61"/>
      <c r="G61" s="61"/>
      <c r="H61" s="61"/>
      <c r="I61" s="61"/>
      <c r="J61" s="61"/>
      <c r="K61" s="61"/>
      <c r="L61" s="61"/>
      <c r="M61" s="61"/>
      <c r="N61" s="17" t="str">
        <f>IFERROR(VLOOKUP(G61,'3_Factores'!$A$8:$K$50,4,FALSE),"")</f>
        <v/>
      </c>
      <c r="O61" s="23" t="str">
        <f>IFERROR(VLOOKUP(G61,'3_Factores'!$A$8:$K$50,5,FALSE),"")</f>
        <v/>
      </c>
      <c r="P61" s="26" t="str">
        <f t="shared" si="4"/>
        <v/>
      </c>
      <c r="Q61" s="29" t="str">
        <f t="shared" si="5"/>
        <v/>
      </c>
      <c r="R61" s="18" t="str">
        <f>IF(COUNTA(B61:M61)=0,"",IF(B61="","Falta fecha",IF(D61="","Falta fuente",IF(E61="","Falta dato de actividad",IF(E61&lt;=0,"Dato de actividad inválido",IF(F61="","Falta unidad",IF(G61="","Falta factor",IF(H61="","Falta alcance",IF(I61="","Falta categoría",IF(J61="","Falta calidad",IF(COUNTIF('3_Factores'!$A$8:$A$50,G61)=0,"Factor no encontrado",IF(COUNTIF('3_Factores'!$A$8:$A$50,G61)&gt;1,"ID de factor duplicado",IF(F61&lt;&gt;N61,"Unidad no coincide",IF(H61&lt;&gt;VLOOKUP(G61,'3_Factores'!$A$8:$K$50,3,FALSE),"Alcance no coincide",IF(VLOOKUP(G61,'3_Factores'!$A$8:$K$50,9,FALSE)="Ilustrativo","Factor ilustrativo","Correcto")))))))))))))))</f>
        <v/>
      </c>
    </row>
    <row r="62" spans="1:18" ht="22.05" customHeight="1">
      <c r="A62" s="16" t="str">
        <f t="shared" si="3"/>
        <v/>
      </c>
      <c r="B62" s="72"/>
      <c r="C62" s="61"/>
      <c r="D62" s="61"/>
      <c r="E62" s="73"/>
      <c r="F62" s="61"/>
      <c r="G62" s="61"/>
      <c r="H62" s="61"/>
      <c r="I62" s="61"/>
      <c r="J62" s="61"/>
      <c r="K62" s="61"/>
      <c r="L62" s="61"/>
      <c r="M62" s="61"/>
      <c r="N62" s="17" t="str">
        <f>IFERROR(VLOOKUP(G62,'3_Factores'!$A$8:$K$50,4,FALSE),"")</f>
        <v/>
      </c>
      <c r="O62" s="23" t="str">
        <f>IFERROR(VLOOKUP(G62,'3_Factores'!$A$8:$K$50,5,FALSE),"")</f>
        <v/>
      </c>
      <c r="P62" s="26" t="str">
        <f t="shared" si="4"/>
        <v/>
      </c>
      <c r="Q62" s="29" t="str">
        <f t="shared" si="5"/>
        <v/>
      </c>
      <c r="R62" s="18" t="str">
        <f>IF(COUNTA(B62:M62)=0,"",IF(B62="","Falta fecha",IF(D62="","Falta fuente",IF(E62="","Falta dato de actividad",IF(E62&lt;=0,"Dato de actividad inválido",IF(F62="","Falta unidad",IF(G62="","Falta factor",IF(H62="","Falta alcance",IF(I62="","Falta categoría",IF(J62="","Falta calidad",IF(COUNTIF('3_Factores'!$A$8:$A$50,G62)=0,"Factor no encontrado",IF(COUNTIF('3_Factores'!$A$8:$A$50,G62)&gt;1,"ID de factor duplicado",IF(F62&lt;&gt;N62,"Unidad no coincide",IF(H62&lt;&gt;VLOOKUP(G62,'3_Factores'!$A$8:$K$50,3,FALSE),"Alcance no coincide",IF(VLOOKUP(G62,'3_Factores'!$A$8:$K$50,9,FALSE)="Ilustrativo","Factor ilustrativo","Correcto")))))))))))))))</f>
        <v/>
      </c>
    </row>
    <row r="63" spans="1:18" ht="22.05" customHeight="1">
      <c r="A63" s="16" t="str">
        <f t="shared" si="3"/>
        <v/>
      </c>
      <c r="B63" s="72"/>
      <c r="C63" s="61"/>
      <c r="D63" s="61"/>
      <c r="E63" s="73"/>
      <c r="F63" s="61"/>
      <c r="G63" s="61"/>
      <c r="H63" s="61"/>
      <c r="I63" s="61"/>
      <c r="J63" s="61"/>
      <c r="K63" s="61"/>
      <c r="L63" s="61"/>
      <c r="M63" s="61"/>
      <c r="N63" s="17" t="str">
        <f>IFERROR(VLOOKUP(G63,'3_Factores'!$A$8:$K$50,4,FALSE),"")</f>
        <v/>
      </c>
      <c r="O63" s="23" t="str">
        <f>IFERROR(VLOOKUP(G63,'3_Factores'!$A$8:$K$50,5,FALSE),"")</f>
        <v/>
      </c>
      <c r="P63" s="26" t="str">
        <f t="shared" si="4"/>
        <v/>
      </c>
      <c r="Q63" s="29" t="str">
        <f t="shared" si="5"/>
        <v/>
      </c>
      <c r="R63" s="18" t="str">
        <f>IF(COUNTA(B63:M63)=0,"",IF(B63="","Falta fecha",IF(D63="","Falta fuente",IF(E63="","Falta dato de actividad",IF(E63&lt;=0,"Dato de actividad inválido",IF(F63="","Falta unidad",IF(G63="","Falta factor",IF(H63="","Falta alcance",IF(I63="","Falta categoría",IF(J63="","Falta calidad",IF(COUNTIF('3_Factores'!$A$8:$A$50,G63)=0,"Factor no encontrado",IF(COUNTIF('3_Factores'!$A$8:$A$50,G63)&gt;1,"ID de factor duplicado",IF(F63&lt;&gt;N63,"Unidad no coincide",IF(H63&lt;&gt;VLOOKUP(G63,'3_Factores'!$A$8:$K$50,3,FALSE),"Alcance no coincide",IF(VLOOKUP(G63,'3_Factores'!$A$8:$K$50,9,FALSE)="Ilustrativo","Factor ilustrativo","Correcto")))))))))))))))</f>
        <v/>
      </c>
    </row>
    <row r="64" spans="1:18" ht="22.05" customHeight="1">
      <c r="A64" s="16" t="str">
        <f t="shared" si="3"/>
        <v/>
      </c>
      <c r="B64" s="72"/>
      <c r="C64" s="61"/>
      <c r="D64" s="61"/>
      <c r="E64" s="73"/>
      <c r="F64" s="61"/>
      <c r="G64" s="61"/>
      <c r="H64" s="61"/>
      <c r="I64" s="61"/>
      <c r="J64" s="61"/>
      <c r="K64" s="61"/>
      <c r="L64" s="61"/>
      <c r="M64" s="61"/>
      <c r="N64" s="17" t="str">
        <f>IFERROR(VLOOKUP(G64,'3_Factores'!$A$8:$K$50,4,FALSE),"")</f>
        <v/>
      </c>
      <c r="O64" s="23" t="str">
        <f>IFERROR(VLOOKUP(G64,'3_Factores'!$A$8:$K$50,5,FALSE),"")</f>
        <v/>
      </c>
      <c r="P64" s="26" t="str">
        <f t="shared" si="4"/>
        <v/>
      </c>
      <c r="Q64" s="29" t="str">
        <f t="shared" si="5"/>
        <v/>
      </c>
      <c r="R64" s="18" t="str">
        <f>IF(COUNTA(B64:M64)=0,"",IF(B64="","Falta fecha",IF(D64="","Falta fuente",IF(E64="","Falta dato de actividad",IF(E64&lt;=0,"Dato de actividad inválido",IF(F64="","Falta unidad",IF(G64="","Falta factor",IF(H64="","Falta alcance",IF(I64="","Falta categoría",IF(J64="","Falta calidad",IF(COUNTIF('3_Factores'!$A$8:$A$50,G64)=0,"Factor no encontrado",IF(COUNTIF('3_Factores'!$A$8:$A$50,G64)&gt;1,"ID de factor duplicado",IF(F64&lt;&gt;N64,"Unidad no coincide",IF(H64&lt;&gt;VLOOKUP(G64,'3_Factores'!$A$8:$K$50,3,FALSE),"Alcance no coincide",IF(VLOOKUP(G64,'3_Factores'!$A$8:$K$50,9,FALSE)="Ilustrativo","Factor ilustrativo","Correcto")))))))))))))))</f>
        <v/>
      </c>
    </row>
    <row r="65" spans="1:18" ht="22.05" customHeight="1">
      <c r="A65" s="16" t="str">
        <f t="shared" si="3"/>
        <v/>
      </c>
      <c r="B65" s="72"/>
      <c r="C65" s="61"/>
      <c r="D65" s="61"/>
      <c r="E65" s="73"/>
      <c r="F65" s="61"/>
      <c r="G65" s="61"/>
      <c r="H65" s="61"/>
      <c r="I65" s="61"/>
      <c r="J65" s="61"/>
      <c r="K65" s="61"/>
      <c r="L65" s="61"/>
      <c r="M65" s="61"/>
      <c r="N65" s="17" t="str">
        <f>IFERROR(VLOOKUP(G65,'3_Factores'!$A$8:$K$50,4,FALSE),"")</f>
        <v/>
      </c>
      <c r="O65" s="23" t="str">
        <f>IFERROR(VLOOKUP(G65,'3_Factores'!$A$8:$K$50,5,FALSE),"")</f>
        <v/>
      </c>
      <c r="P65" s="26" t="str">
        <f t="shared" si="4"/>
        <v/>
      </c>
      <c r="Q65" s="29" t="str">
        <f t="shared" si="5"/>
        <v/>
      </c>
      <c r="R65" s="18" t="str">
        <f>IF(COUNTA(B65:M65)=0,"",IF(B65="","Falta fecha",IF(D65="","Falta fuente",IF(E65="","Falta dato de actividad",IF(E65&lt;=0,"Dato de actividad inválido",IF(F65="","Falta unidad",IF(G65="","Falta factor",IF(H65="","Falta alcance",IF(I65="","Falta categoría",IF(J65="","Falta calidad",IF(COUNTIF('3_Factores'!$A$8:$A$50,G65)=0,"Factor no encontrado",IF(COUNTIF('3_Factores'!$A$8:$A$50,G65)&gt;1,"ID de factor duplicado",IF(F65&lt;&gt;N65,"Unidad no coincide",IF(H65&lt;&gt;VLOOKUP(G65,'3_Factores'!$A$8:$K$50,3,FALSE),"Alcance no coincide",IF(VLOOKUP(G65,'3_Factores'!$A$8:$K$50,9,FALSE)="Ilustrativo","Factor ilustrativo","Correcto")))))))))))))))</f>
        <v/>
      </c>
    </row>
    <row r="66" spans="1:18" ht="22.05" customHeight="1">
      <c r="A66" s="16" t="str">
        <f t="shared" si="3"/>
        <v/>
      </c>
      <c r="B66" s="72"/>
      <c r="C66" s="61"/>
      <c r="D66" s="61"/>
      <c r="E66" s="73"/>
      <c r="F66" s="61"/>
      <c r="G66" s="61"/>
      <c r="H66" s="61"/>
      <c r="I66" s="61"/>
      <c r="J66" s="61"/>
      <c r="K66" s="61"/>
      <c r="L66" s="61"/>
      <c r="M66" s="61"/>
      <c r="N66" s="17" t="str">
        <f>IFERROR(VLOOKUP(G66,'3_Factores'!$A$8:$K$50,4,FALSE),"")</f>
        <v/>
      </c>
      <c r="O66" s="23" t="str">
        <f>IFERROR(VLOOKUP(G66,'3_Factores'!$A$8:$K$50,5,FALSE),"")</f>
        <v/>
      </c>
      <c r="P66" s="26" t="str">
        <f t="shared" si="4"/>
        <v/>
      </c>
      <c r="Q66" s="29" t="str">
        <f t="shared" si="5"/>
        <v/>
      </c>
      <c r="R66" s="18" t="str">
        <f>IF(COUNTA(B66:M66)=0,"",IF(B66="","Falta fecha",IF(D66="","Falta fuente",IF(E66="","Falta dato de actividad",IF(E66&lt;=0,"Dato de actividad inválido",IF(F66="","Falta unidad",IF(G66="","Falta factor",IF(H66="","Falta alcance",IF(I66="","Falta categoría",IF(J66="","Falta calidad",IF(COUNTIF('3_Factores'!$A$8:$A$50,G66)=0,"Factor no encontrado",IF(COUNTIF('3_Factores'!$A$8:$A$50,G66)&gt;1,"ID de factor duplicado",IF(F66&lt;&gt;N66,"Unidad no coincide",IF(H66&lt;&gt;VLOOKUP(G66,'3_Factores'!$A$8:$K$50,3,FALSE),"Alcance no coincide",IF(VLOOKUP(G66,'3_Factores'!$A$8:$K$50,9,FALSE)="Ilustrativo","Factor ilustrativo","Correcto")))))))))))))))</f>
        <v/>
      </c>
    </row>
    <row r="67" spans="1:18" ht="22.05" customHeight="1">
      <c r="A67" s="16" t="str">
        <f t="shared" si="3"/>
        <v/>
      </c>
      <c r="B67" s="72"/>
      <c r="C67" s="61"/>
      <c r="D67" s="61"/>
      <c r="E67" s="73"/>
      <c r="F67" s="61"/>
      <c r="G67" s="61"/>
      <c r="H67" s="61"/>
      <c r="I67" s="61"/>
      <c r="J67" s="61"/>
      <c r="K67" s="61"/>
      <c r="L67" s="61"/>
      <c r="M67" s="61"/>
      <c r="N67" s="17" t="str">
        <f>IFERROR(VLOOKUP(G67,'3_Factores'!$A$8:$K$50,4,FALSE),"")</f>
        <v/>
      </c>
      <c r="O67" s="23" t="str">
        <f>IFERROR(VLOOKUP(G67,'3_Factores'!$A$8:$K$50,5,FALSE),"")</f>
        <v/>
      </c>
      <c r="P67" s="26" t="str">
        <f t="shared" si="4"/>
        <v/>
      </c>
      <c r="Q67" s="29" t="str">
        <f t="shared" si="5"/>
        <v/>
      </c>
      <c r="R67" s="18" t="str">
        <f>IF(COUNTA(B67:M67)=0,"",IF(B67="","Falta fecha",IF(D67="","Falta fuente",IF(E67="","Falta dato de actividad",IF(E67&lt;=0,"Dato de actividad inválido",IF(F67="","Falta unidad",IF(G67="","Falta factor",IF(H67="","Falta alcance",IF(I67="","Falta categoría",IF(J67="","Falta calidad",IF(COUNTIF('3_Factores'!$A$8:$A$50,G67)=0,"Factor no encontrado",IF(COUNTIF('3_Factores'!$A$8:$A$50,G67)&gt;1,"ID de factor duplicado",IF(F67&lt;&gt;N67,"Unidad no coincide",IF(H67&lt;&gt;VLOOKUP(G67,'3_Factores'!$A$8:$K$50,3,FALSE),"Alcance no coincide",IF(VLOOKUP(G67,'3_Factores'!$A$8:$K$50,9,FALSE)="Ilustrativo","Factor ilustrativo","Correcto")))))))))))))))</f>
        <v/>
      </c>
    </row>
    <row r="68" spans="1:18" ht="22.05" customHeight="1">
      <c r="A68" s="16" t="str">
        <f t="shared" si="3"/>
        <v/>
      </c>
      <c r="B68" s="72"/>
      <c r="C68" s="61"/>
      <c r="D68" s="61"/>
      <c r="E68" s="73"/>
      <c r="F68" s="61"/>
      <c r="G68" s="61"/>
      <c r="H68" s="61"/>
      <c r="I68" s="61"/>
      <c r="J68" s="61"/>
      <c r="K68" s="61"/>
      <c r="L68" s="61"/>
      <c r="M68" s="61"/>
      <c r="N68" s="17" t="str">
        <f>IFERROR(VLOOKUP(G68,'3_Factores'!$A$8:$K$50,4,FALSE),"")</f>
        <v/>
      </c>
      <c r="O68" s="23" t="str">
        <f>IFERROR(VLOOKUP(G68,'3_Factores'!$A$8:$K$50,5,FALSE),"")</f>
        <v/>
      </c>
      <c r="P68" s="26" t="str">
        <f t="shared" si="4"/>
        <v/>
      </c>
      <c r="Q68" s="29" t="str">
        <f t="shared" si="5"/>
        <v/>
      </c>
      <c r="R68" s="18" t="str">
        <f>IF(COUNTA(B68:M68)=0,"",IF(B68="","Falta fecha",IF(D68="","Falta fuente",IF(E68="","Falta dato de actividad",IF(E68&lt;=0,"Dato de actividad inválido",IF(F68="","Falta unidad",IF(G68="","Falta factor",IF(H68="","Falta alcance",IF(I68="","Falta categoría",IF(J68="","Falta calidad",IF(COUNTIF('3_Factores'!$A$8:$A$50,G68)=0,"Factor no encontrado",IF(COUNTIF('3_Factores'!$A$8:$A$50,G68)&gt;1,"ID de factor duplicado",IF(F68&lt;&gt;N68,"Unidad no coincide",IF(H68&lt;&gt;VLOOKUP(G68,'3_Factores'!$A$8:$K$50,3,FALSE),"Alcance no coincide",IF(VLOOKUP(G68,'3_Factores'!$A$8:$K$50,9,FALSE)="Ilustrativo","Factor ilustrativo","Correcto")))))))))))))))</f>
        <v/>
      </c>
    </row>
    <row r="69" spans="1:18" ht="22.05" customHeight="1">
      <c r="A69" s="16" t="str">
        <f t="shared" si="3"/>
        <v/>
      </c>
      <c r="B69" s="72"/>
      <c r="C69" s="61"/>
      <c r="D69" s="61"/>
      <c r="E69" s="73"/>
      <c r="F69" s="61"/>
      <c r="G69" s="61"/>
      <c r="H69" s="61"/>
      <c r="I69" s="61"/>
      <c r="J69" s="61"/>
      <c r="K69" s="61"/>
      <c r="L69" s="61"/>
      <c r="M69" s="61"/>
      <c r="N69" s="17" t="str">
        <f>IFERROR(VLOOKUP(G69,'3_Factores'!$A$8:$K$50,4,FALSE),"")</f>
        <v/>
      </c>
      <c r="O69" s="23" t="str">
        <f>IFERROR(VLOOKUP(G69,'3_Factores'!$A$8:$K$50,5,FALSE),"")</f>
        <v/>
      </c>
      <c r="P69" s="26" t="str">
        <f t="shared" si="4"/>
        <v/>
      </c>
      <c r="Q69" s="29" t="str">
        <f t="shared" si="5"/>
        <v/>
      </c>
      <c r="R69" s="18" t="str">
        <f>IF(COUNTA(B69:M69)=0,"",IF(B69="","Falta fecha",IF(D69="","Falta fuente",IF(E69="","Falta dato de actividad",IF(E69&lt;=0,"Dato de actividad inválido",IF(F69="","Falta unidad",IF(G69="","Falta factor",IF(H69="","Falta alcance",IF(I69="","Falta categoría",IF(J69="","Falta calidad",IF(COUNTIF('3_Factores'!$A$8:$A$50,G69)=0,"Factor no encontrado",IF(COUNTIF('3_Factores'!$A$8:$A$50,G69)&gt;1,"ID de factor duplicado",IF(F69&lt;&gt;N69,"Unidad no coincide",IF(H69&lt;&gt;VLOOKUP(G69,'3_Factores'!$A$8:$K$50,3,FALSE),"Alcance no coincide",IF(VLOOKUP(G69,'3_Factores'!$A$8:$K$50,9,FALSE)="Ilustrativo","Factor ilustrativo","Correcto")))))))))))))))</f>
        <v/>
      </c>
    </row>
    <row r="70" spans="1:18" ht="22.05" customHeight="1">
      <c r="A70" s="16" t="str">
        <f t="shared" si="3"/>
        <v/>
      </c>
      <c r="B70" s="72"/>
      <c r="C70" s="61"/>
      <c r="D70" s="61"/>
      <c r="E70" s="73"/>
      <c r="F70" s="61"/>
      <c r="G70" s="61"/>
      <c r="H70" s="61"/>
      <c r="I70" s="61"/>
      <c r="J70" s="61"/>
      <c r="K70" s="61"/>
      <c r="L70" s="61"/>
      <c r="M70" s="61"/>
      <c r="N70" s="17" t="str">
        <f>IFERROR(VLOOKUP(G70,'3_Factores'!$A$8:$K$50,4,FALSE),"")</f>
        <v/>
      </c>
      <c r="O70" s="23" t="str">
        <f>IFERROR(VLOOKUP(G70,'3_Factores'!$A$8:$K$50,5,FALSE),"")</f>
        <v/>
      </c>
      <c r="P70" s="26" t="str">
        <f t="shared" si="4"/>
        <v/>
      </c>
      <c r="Q70" s="29" t="str">
        <f t="shared" si="5"/>
        <v/>
      </c>
      <c r="R70" s="18" t="str">
        <f>IF(COUNTA(B70:M70)=0,"",IF(B70="","Falta fecha",IF(D70="","Falta fuente",IF(E70="","Falta dato de actividad",IF(E70&lt;=0,"Dato de actividad inválido",IF(F70="","Falta unidad",IF(G70="","Falta factor",IF(H70="","Falta alcance",IF(I70="","Falta categoría",IF(J70="","Falta calidad",IF(COUNTIF('3_Factores'!$A$8:$A$50,G70)=0,"Factor no encontrado",IF(COUNTIF('3_Factores'!$A$8:$A$50,G70)&gt;1,"ID de factor duplicado",IF(F70&lt;&gt;N70,"Unidad no coincide",IF(H70&lt;&gt;VLOOKUP(G70,'3_Factores'!$A$8:$K$50,3,FALSE),"Alcance no coincide",IF(VLOOKUP(G70,'3_Factores'!$A$8:$K$50,9,FALSE)="Ilustrativo","Factor ilustrativo","Correcto")))))))))))))))</f>
        <v/>
      </c>
    </row>
    <row r="71" spans="1:18" ht="22.05" customHeight="1">
      <c r="A71" s="16" t="str">
        <f t="shared" si="3"/>
        <v/>
      </c>
      <c r="B71" s="72"/>
      <c r="C71" s="61"/>
      <c r="D71" s="61"/>
      <c r="E71" s="73"/>
      <c r="F71" s="61"/>
      <c r="G71" s="61"/>
      <c r="H71" s="61"/>
      <c r="I71" s="61"/>
      <c r="J71" s="61"/>
      <c r="K71" s="61"/>
      <c r="L71" s="61"/>
      <c r="M71" s="61"/>
      <c r="N71" s="17" t="str">
        <f>IFERROR(VLOOKUP(G71,'3_Factores'!$A$8:$K$50,4,FALSE),"")</f>
        <v/>
      </c>
      <c r="O71" s="23" t="str">
        <f>IFERROR(VLOOKUP(G71,'3_Factores'!$A$8:$K$50,5,FALSE),"")</f>
        <v/>
      </c>
      <c r="P71" s="26" t="str">
        <f t="shared" si="4"/>
        <v/>
      </c>
      <c r="Q71" s="29" t="str">
        <f t="shared" si="5"/>
        <v/>
      </c>
      <c r="R71" s="18" t="str">
        <f>IF(COUNTA(B71:M71)=0,"",IF(B71="","Falta fecha",IF(D71="","Falta fuente",IF(E71="","Falta dato de actividad",IF(E71&lt;=0,"Dato de actividad inválido",IF(F71="","Falta unidad",IF(G71="","Falta factor",IF(H71="","Falta alcance",IF(I71="","Falta categoría",IF(J71="","Falta calidad",IF(COUNTIF('3_Factores'!$A$8:$A$50,G71)=0,"Factor no encontrado",IF(COUNTIF('3_Factores'!$A$8:$A$50,G71)&gt;1,"ID de factor duplicado",IF(F71&lt;&gt;N71,"Unidad no coincide",IF(H71&lt;&gt;VLOOKUP(G71,'3_Factores'!$A$8:$K$50,3,FALSE),"Alcance no coincide",IF(VLOOKUP(G71,'3_Factores'!$A$8:$K$50,9,FALSE)="Ilustrativo","Factor ilustrativo","Correcto")))))))))))))))</f>
        <v/>
      </c>
    </row>
    <row r="72" spans="1:18" ht="22.05" customHeight="1">
      <c r="A72" s="16" t="str">
        <f t="shared" ref="A72:A103" si="6">IF(COUNTA(B72:M72)=0,"",ROW()-7)</f>
        <v/>
      </c>
      <c r="B72" s="72"/>
      <c r="C72" s="61"/>
      <c r="D72" s="61"/>
      <c r="E72" s="73"/>
      <c r="F72" s="61"/>
      <c r="G72" s="61"/>
      <c r="H72" s="61"/>
      <c r="I72" s="61"/>
      <c r="J72" s="61"/>
      <c r="K72" s="61"/>
      <c r="L72" s="61"/>
      <c r="M72" s="61"/>
      <c r="N72" s="17" t="str">
        <f>IFERROR(VLOOKUP(G72,'3_Factores'!$A$8:$K$50,4,FALSE),"")</f>
        <v/>
      </c>
      <c r="O72" s="23" t="str">
        <f>IFERROR(VLOOKUP(G72,'3_Factores'!$A$8:$K$50,5,FALSE),"")</f>
        <v/>
      </c>
      <c r="P72" s="26" t="str">
        <f t="shared" ref="P72:P103" si="7">IF(OR(R72="Correcto",R72="Factor ilustrativo"),IFERROR(E72*O72,""),"")</f>
        <v/>
      </c>
      <c r="Q72" s="29" t="str">
        <f t="shared" ref="Q72:Q103" si="8">IF(P72="","",P72/1000)</f>
        <v/>
      </c>
      <c r="R72" s="18" t="str">
        <f>IF(COUNTA(B72:M72)=0,"",IF(B72="","Falta fecha",IF(D72="","Falta fuente",IF(E72="","Falta dato de actividad",IF(E72&lt;=0,"Dato de actividad inválido",IF(F72="","Falta unidad",IF(G72="","Falta factor",IF(H72="","Falta alcance",IF(I72="","Falta categoría",IF(J72="","Falta calidad",IF(COUNTIF('3_Factores'!$A$8:$A$50,G72)=0,"Factor no encontrado",IF(COUNTIF('3_Factores'!$A$8:$A$50,G72)&gt;1,"ID de factor duplicado",IF(F72&lt;&gt;N72,"Unidad no coincide",IF(H72&lt;&gt;VLOOKUP(G72,'3_Factores'!$A$8:$K$50,3,FALSE),"Alcance no coincide",IF(VLOOKUP(G72,'3_Factores'!$A$8:$K$50,9,FALSE)="Ilustrativo","Factor ilustrativo","Correcto")))))))))))))))</f>
        <v/>
      </c>
    </row>
    <row r="73" spans="1:18" ht="22.05" customHeight="1">
      <c r="A73" s="16" t="str">
        <f t="shared" si="6"/>
        <v/>
      </c>
      <c r="B73" s="72"/>
      <c r="C73" s="61"/>
      <c r="D73" s="61"/>
      <c r="E73" s="73"/>
      <c r="F73" s="61"/>
      <c r="G73" s="61"/>
      <c r="H73" s="61"/>
      <c r="I73" s="61"/>
      <c r="J73" s="61"/>
      <c r="K73" s="61"/>
      <c r="L73" s="61"/>
      <c r="M73" s="61"/>
      <c r="N73" s="17" t="str">
        <f>IFERROR(VLOOKUP(G73,'3_Factores'!$A$8:$K$50,4,FALSE),"")</f>
        <v/>
      </c>
      <c r="O73" s="23" t="str">
        <f>IFERROR(VLOOKUP(G73,'3_Factores'!$A$8:$K$50,5,FALSE),"")</f>
        <v/>
      </c>
      <c r="P73" s="26" t="str">
        <f t="shared" si="7"/>
        <v/>
      </c>
      <c r="Q73" s="29" t="str">
        <f t="shared" si="8"/>
        <v/>
      </c>
      <c r="R73" s="18" t="str">
        <f>IF(COUNTA(B73:M73)=0,"",IF(B73="","Falta fecha",IF(D73="","Falta fuente",IF(E73="","Falta dato de actividad",IF(E73&lt;=0,"Dato de actividad inválido",IF(F73="","Falta unidad",IF(G73="","Falta factor",IF(H73="","Falta alcance",IF(I73="","Falta categoría",IF(J73="","Falta calidad",IF(COUNTIF('3_Factores'!$A$8:$A$50,G73)=0,"Factor no encontrado",IF(COUNTIF('3_Factores'!$A$8:$A$50,G73)&gt;1,"ID de factor duplicado",IF(F73&lt;&gt;N73,"Unidad no coincide",IF(H73&lt;&gt;VLOOKUP(G73,'3_Factores'!$A$8:$K$50,3,FALSE),"Alcance no coincide",IF(VLOOKUP(G73,'3_Factores'!$A$8:$K$50,9,FALSE)="Ilustrativo","Factor ilustrativo","Correcto")))))))))))))))</f>
        <v/>
      </c>
    </row>
    <row r="74" spans="1:18" ht="22.05" customHeight="1">
      <c r="A74" s="16" t="str">
        <f t="shared" si="6"/>
        <v/>
      </c>
      <c r="B74" s="72"/>
      <c r="C74" s="61"/>
      <c r="D74" s="61"/>
      <c r="E74" s="73"/>
      <c r="F74" s="61"/>
      <c r="G74" s="61"/>
      <c r="H74" s="61"/>
      <c r="I74" s="61"/>
      <c r="J74" s="61"/>
      <c r="K74" s="61"/>
      <c r="L74" s="61"/>
      <c r="M74" s="61"/>
      <c r="N74" s="17" t="str">
        <f>IFERROR(VLOOKUP(G74,'3_Factores'!$A$8:$K$50,4,FALSE),"")</f>
        <v/>
      </c>
      <c r="O74" s="23" t="str">
        <f>IFERROR(VLOOKUP(G74,'3_Factores'!$A$8:$K$50,5,FALSE),"")</f>
        <v/>
      </c>
      <c r="P74" s="26" t="str">
        <f t="shared" si="7"/>
        <v/>
      </c>
      <c r="Q74" s="29" t="str">
        <f t="shared" si="8"/>
        <v/>
      </c>
      <c r="R74" s="18" t="str">
        <f>IF(COUNTA(B74:M74)=0,"",IF(B74="","Falta fecha",IF(D74="","Falta fuente",IF(E74="","Falta dato de actividad",IF(E74&lt;=0,"Dato de actividad inválido",IF(F74="","Falta unidad",IF(G74="","Falta factor",IF(H74="","Falta alcance",IF(I74="","Falta categoría",IF(J74="","Falta calidad",IF(COUNTIF('3_Factores'!$A$8:$A$50,G74)=0,"Factor no encontrado",IF(COUNTIF('3_Factores'!$A$8:$A$50,G74)&gt;1,"ID de factor duplicado",IF(F74&lt;&gt;N74,"Unidad no coincide",IF(H74&lt;&gt;VLOOKUP(G74,'3_Factores'!$A$8:$K$50,3,FALSE),"Alcance no coincide",IF(VLOOKUP(G74,'3_Factores'!$A$8:$K$50,9,FALSE)="Ilustrativo","Factor ilustrativo","Correcto")))))))))))))))</f>
        <v/>
      </c>
    </row>
    <row r="75" spans="1:18" ht="22.05" customHeight="1">
      <c r="A75" s="16" t="str">
        <f t="shared" si="6"/>
        <v/>
      </c>
      <c r="B75" s="72"/>
      <c r="C75" s="61"/>
      <c r="D75" s="61"/>
      <c r="E75" s="73"/>
      <c r="F75" s="61"/>
      <c r="G75" s="61"/>
      <c r="H75" s="61"/>
      <c r="I75" s="61"/>
      <c r="J75" s="61"/>
      <c r="K75" s="61"/>
      <c r="L75" s="61"/>
      <c r="M75" s="61"/>
      <c r="N75" s="17" t="str">
        <f>IFERROR(VLOOKUP(G75,'3_Factores'!$A$8:$K$50,4,FALSE),"")</f>
        <v/>
      </c>
      <c r="O75" s="23" t="str">
        <f>IFERROR(VLOOKUP(G75,'3_Factores'!$A$8:$K$50,5,FALSE),"")</f>
        <v/>
      </c>
      <c r="P75" s="26" t="str">
        <f t="shared" si="7"/>
        <v/>
      </c>
      <c r="Q75" s="29" t="str">
        <f t="shared" si="8"/>
        <v/>
      </c>
      <c r="R75" s="18" t="str">
        <f>IF(COUNTA(B75:M75)=0,"",IF(B75="","Falta fecha",IF(D75="","Falta fuente",IF(E75="","Falta dato de actividad",IF(E75&lt;=0,"Dato de actividad inválido",IF(F75="","Falta unidad",IF(G75="","Falta factor",IF(H75="","Falta alcance",IF(I75="","Falta categoría",IF(J75="","Falta calidad",IF(COUNTIF('3_Factores'!$A$8:$A$50,G75)=0,"Factor no encontrado",IF(COUNTIF('3_Factores'!$A$8:$A$50,G75)&gt;1,"ID de factor duplicado",IF(F75&lt;&gt;N75,"Unidad no coincide",IF(H75&lt;&gt;VLOOKUP(G75,'3_Factores'!$A$8:$K$50,3,FALSE),"Alcance no coincide",IF(VLOOKUP(G75,'3_Factores'!$A$8:$K$50,9,FALSE)="Ilustrativo","Factor ilustrativo","Correcto")))))))))))))))</f>
        <v/>
      </c>
    </row>
    <row r="76" spans="1:18" ht="22.05" customHeight="1">
      <c r="A76" s="16" t="str">
        <f t="shared" si="6"/>
        <v/>
      </c>
      <c r="B76" s="72"/>
      <c r="C76" s="61"/>
      <c r="D76" s="61"/>
      <c r="E76" s="73"/>
      <c r="F76" s="61"/>
      <c r="G76" s="61"/>
      <c r="H76" s="61"/>
      <c r="I76" s="61"/>
      <c r="J76" s="61"/>
      <c r="K76" s="61"/>
      <c r="L76" s="61"/>
      <c r="M76" s="61"/>
      <c r="N76" s="17" t="str">
        <f>IFERROR(VLOOKUP(G76,'3_Factores'!$A$8:$K$50,4,FALSE),"")</f>
        <v/>
      </c>
      <c r="O76" s="23" t="str">
        <f>IFERROR(VLOOKUP(G76,'3_Factores'!$A$8:$K$50,5,FALSE),"")</f>
        <v/>
      </c>
      <c r="P76" s="26" t="str">
        <f t="shared" si="7"/>
        <v/>
      </c>
      <c r="Q76" s="29" t="str">
        <f t="shared" si="8"/>
        <v/>
      </c>
      <c r="R76" s="18" t="str">
        <f>IF(COUNTA(B76:M76)=0,"",IF(B76="","Falta fecha",IF(D76="","Falta fuente",IF(E76="","Falta dato de actividad",IF(E76&lt;=0,"Dato de actividad inválido",IF(F76="","Falta unidad",IF(G76="","Falta factor",IF(H76="","Falta alcance",IF(I76="","Falta categoría",IF(J76="","Falta calidad",IF(COUNTIF('3_Factores'!$A$8:$A$50,G76)=0,"Factor no encontrado",IF(COUNTIF('3_Factores'!$A$8:$A$50,G76)&gt;1,"ID de factor duplicado",IF(F76&lt;&gt;N76,"Unidad no coincide",IF(H76&lt;&gt;VLOOKUP(G76,'3_Factores'!$A$8:$K$50,3,FALSE),"Alcance no coincide",IF(VLOOKUP(G76,'3_Factores'!$A$8:$K$50,9,FALSE)="Ilustrativo","Factor ilustrativo","Correcto")))))))))))))))</f>
        <v/>
      </c>
    </row>
    <row r="77" spans="1:18" ht="22.05" customHeight="1">
      <c r="A77" s="16" t="str">
        <f t="shared" si="6"/>
        <v/>
      </c>
      <c r="B77" s="72"/>
      <c r="C77" s="61"/>
      <c r="D77" s="61"/>
      <c r="E77" s="73"/>
      <c r="F77" s="61"/>
      <c r="G77" s="61"/>
      <c r="H77" s="61"/>
      <c r="I77" s="61"/>
      <c r="J77" s="61"/>
      <c r="K77" s="61"/>
      <c r="L77" s="61"/>
      <c r="M77" s="61"/>
      <c r="N77" s="17" t="str">
        <f>IFERROR(VLOOKUP(G77,'3_Factores'!$A$8:$K$50,4,FALSE),"")</f>
        <v/>
      </c>
      <c r="O77" s="23" t="str">
        <f>IFERROR(VLOOKUP(G77,'3_Factores'!$A$8:$K$50,5,FALSE),"")</f>
        <v/>
      </c>
      <c r="P77" s="26" t="str">
        <f t="shared" si="7"/>
        <v/>
      </c>
      <c r="Q77" s="29" t="str">
        <f t="shared" si="8"/>
        <v/>
      </c>
      <c r="R77" s="18" t="str">
        <f>IF(COUNTA(B77:M77)=0,"",IF(B77="","Falta fecha",IF(D77="","Falta fuente",IF(E77="","Falta dato de actividad",IF(E77&lt;=0,"Dato de actividad inválido",IF(F77="","Falta unidad",IF(G77="","Falta factor",IF(H77="","Falta alcance",IF(I77="","Falta categoría",IF(J77="","Falta calidad",IF(COUNTIF('3_Factores'!$A$8:$A$50,G77)=0,"Factor no encontrado",IF(COUNTIF('3_Factores'!$A$8:$A$50,G77)&gt;1,"ID de factor duplicado",IF(F77&lt;&gt;N77,"Unidad no coincide",IF(H77&lt;&gt;VLOOKUP(G77,'3_Factores'!$A$8:$K$50,3,FALSE),"Alcance no coincide",IF(VLOOKUP(G77,'3_Factores'!$A$8:$K$50,9,FALSE)="Ilustrativo","Factor ilustrativo","Correcto")))))))))))))))</f>
        <v/>
      </c>
    </row>
    <row r="78" spans="1:18" ht="22.05" customHeight="1">
      <c r="A78" s="16" t="str">
        <f t="shared" si="6"/>
        <v/>
      </c>
      <c r="B78" s="72"/>
      <c r="C78" s="61"/>
      <c r="D78" s="61"/>
      <c r="E78" s="73"/>
      <c r="F78" s="61"/>
      <c r="G78" s="61"/>
      <c r="H78" s="61"/>
      <c r="I78" s="61"/>
      <c r="J78" s="61"/>
      <c r="K78" s="61"/>
      <c r="L78" s="61"/>
      <c r="M78" s="61"/>
      <c r="N78" s="17" t="str">
        <f>IFERROR(VLOOKUP(G78,'3_Factores'!$A$8:$K$50,4,FALSE),"")</f>
        <v/>
      </c>
      <c r="O78" s="23" t="str">
        <f>IFERROR(VLOOKUP(G78,'3_Factores'!$A$8:$K$50,5,FALSE),"")</f>
        <v/>
      </c>
      <c r="P78" s="26" t="str">
        <f t="shared" si="7"/>
        <v/>
      </c>
      <c r="Q78" s="29" t="str">
        <f t="shared" si="8"/>
        <v/>
      </c>
      <c r="R78" s="18" t="str">
        <f>IF(COUNTA(B78:M78)=0,"",IF(B78="","Falta fecha",IF(D78="","Falta fuente",IF(E78="","Falta dato de actividad",IF(E78&lt;=0,"Dato de actividad inválido",IF(F78="","Falta unidad",IF(G78="","Falta factor",IF(H78="","Falta alcance",IF(I78="","Falta categoría",IF(J78="","Falta calidad",IF(COUNTIF('3_Factores'!$A$8:$A$50,G78)=0,"Factor no encontrado",IF(COUNTIF('3_Factores'!$A$8:$A$50,G78)&gt;1,"ID de factor duplicado",IF(F78&lt;&gt;N78,"Unidad no coincide",IF(H78&lt;&gt;VLOOKUP(G78,'3_Factores'!$A$8:$K$50,3,FALSE),"Alcance no coincide",IF(VLOOKUP(G78,'3_Factores'!$A$8:$K$50,9,FALSE)="Ilustrativo","Factor ilustrativo","Correcto")))))))))))))))</f>
        <v/>
      </c>
    </row>
    <row r="79" spans="1:18" ht="22.05" customHeight="1">
      <c r="A79" s="16" t="str">
        <f t="shared" si="6"/>
        <v/>
      </c>
      <c r="B79" s="72"/>
      <c r="C79" s="61"/>
      <c r="D79" s="61"/>
      <c r="E79" s="73"/>
      <c r="F79" s="61"/>
      <c r="G79" s="61"/>
      <c r="H79" s="61"/>
      <c r="I79" s="61"/>
      <c r="J79" s="61"/>
      <c r="K79" s="61"/>
      <c r="L79" s="61"/>
      <c r="M79" s="61"/>
      <c r="N79" s="17" t="str">
        <f>IFERROR(VLOOKUP(G79,'3_Factores'!$A$8:$K$50,4,FALSE),"")</f>
        <v/>
      </c>
      <c r="O79" s="23" t="str">
        <f>IFERROR(VLOOKUP(G79,'3_Factores'!$A$8:$K$50,5,FALSE),"")</f>
        <v/>
      </c>
      <c r="P79" s="26" t="str">
        <f t="shared" si="7"/>
        <v/>
      </c>
      <c r="Q79" s="29" t="str">
        <f t="shared" si="8"/>
        <v/>
      </c>
      <c r="R79" s="18" t="str">
        <f>IF(COUNTA(B79:M79)=0,"",IF(B79="","Falta fecha",IF(D79="","Falta fuente",IF(E79="","Falta dato de actividad",IF(E79&lt;=0,"Dato de actividad inválido",IF(F79="","Falta unidad",IF(G79="","Falta factor",IF(H79="","Falta alcance",IF(I79="","Falta categoría",IF(J79="","Falta calidad",IF(COUNTIF('3_Factores'!$A$8:$A$50,G79)=0,"Factor no encontrado",IF(COUNTIF('3_Factores'!$A$8:$A$50,G79)&gt;1,"ID de factor duplicado",IF(F79&lt;&gt;N79,"Unidad no coincide",IF(H79&lt;&gt;VLOOKUP(G79,'3_Factores'!$A$8:$K$50,3,FALSE),"Alcance no coincide",IF(VLOOKUP(G79,'3_Factores'!$A$8:$K$50,9,FALSE)="Ilustrativo","Factor ilustrativo","Correcto")))))))))))))))</f>
        <v/>
      </c>
    </row>
    <row r="80" spans="1:18" ht="22.05" customHeight="1">
      <c r="A80" s="16" t="str">
        <f t="shared" si="6"/>
        <v/>
      </c>
      <c r="B80" s="72"/>
      <c r="C80" s="61"/>
      <c r="D80" s="61"/>
      <c r="E80" s="73"/>
      <c r="F80" s="61"/>
      <c r="G80" s="61"/>
      <c r="H80" s="61"/>
      <c r="I80" s="61"/>
      <c r="J80" s="61"/>
      <c r="K80" s="61"/>
      <c r="L80" s="61"/>
      <c r="M80" s="61"/>
      <c r="N80" s="17" t="str">
        <f>IFERROR(VLOOKUP(G80,'3_Factores'!$A$8:$K$50,4,FALSE),"")</f>
        <v/>
      </c>
      <c r="O80" s="23" t="str">
        <f>IFERROR(VLOOKUP(G80,'3_Factores'!$A$8:$K$50,5,FALSE),"")</f>
        <v/>
      </c>
      <c r="P80" s="26" t="str">
        <f t="shared" si="7"/>
        <v/>
      </c>
      <c r="Q80" s="29" t="str">
        <f t="shared" si="8"/>
        <v/>
      </c>
      <c r="R80" s="18" t="str">
        <f>IF(COUNTA(B80:M80)=0,"",IF(B80="","Falta fecha",IF(D80="","Falta fuente",IF(E80="","Falta dato de actividad",IF(E80&lt;=0,"Dato de actividad inválido",IF(F80="","Falta unidad",IF(G80="","Falta factor",IF(H80="","Falta alcance",IF(I80="","Falta categoría",IF(J80="","Falta calidad",IF(COUNTIF('3_Factores'!$A$8:$A$50,G80)=0,"Factor no encontrado",IF(COUNTIF('3_Factores'!$A$8:$A$50,G80)&gt;1,"ID de factor duplicado",IF(F80&lt;&gt;N80,"Unidad no coincide",IF(H80&lt;&gt;VLOOKUP(G80,'3_Factores'!$A$8:$K$50,3,FALSE),"Alcance no coincide",IF(VLOOKUP(G80,'3_Factores'!$A$8:$K$50,9,FALSE)="Ilustrativo","Factor ilustrativo","Correcto")))))))))))))))</f>
        <v/>
      </c>
    </row>
    <row r="81" spans="1:18" ht="22.05" customHeight="1">
      <c r="A81" s="16" t="str">
        <f t="shared" si="6"/>
        <v/>
      </c>
      <c r="B81" s="72"/>
      <c r="C81" s="61"/>
      <c r="D81" s="61"/>
      <c r="E81" s="73"/>
      <c r="F81" s="61"/>
      <c r="G81" s="61"/>
      <c r="H81" s="61"/>
      <c r="I81" s="61"/>
      <c r="J81" s="61"/>
      <c r="K81" s="61"/>
      <c r="L81" s="61"/>
      <c r="M81" s="61"/>
      <c r="N81" s="17" t="str">
        <f>IFERROR(VLOOKUP(G81,'3_Factores'!$A$8:$K$50,4,FALSE),"")</f>
        <v/>
      </c>
      <c r="O81" s="23" t="str">
        <f>IFERROR(VLOOKUP(G81,'3_Factores'!$A$8:$K$50,5,FALSE),"")</f>
        <v/>
      </c>
      <c r="P81" s="26" t="str">
        <f t="shared" si="7"/>
        <v/>
      </c>
      <c r="Q81" s="29" t="str">
        <f t="shared" si="8"/>
        <v/>
      </c>
      <c r="R81" s="18" t="str">
        <f>IF(COUNTA(B81:M81)=0,"",IF(B81="","Falta fecha",IF(D81="","Falta fuente",IF(E81="","Falta dato de actividad",IF(E81&lt;=0,"Dato de actividad inválido",IF(F81="","Falta unidad",IF(G81="","Falta factor",IF(H81="","Falta alcance",IF(I81="","Falta categoría",IF(J81="","Falta calidad",IF(COUNTIF('3_Factores'!$A$8:$A$50,G81)=0,"Factor no encontrado",IF(COUNTIF('3_Factores'!$A$8:$A$50,G81)&gt;1,"ID de factor duplicado",IF(F81&lt;&gt;N81,"Unidad no coincide",IF(H81&lt;&gt;VLOOKUP(G81,'3_Factores'!$A$8:$K$50,3,FALSE),"Alcance no coincide",IF(VLOOKUP(G81,'3_Factores'!$A$8:$K$50,9,FALSE)="Ilustrativo","Factor ilustrativo","Correcto")))))))))))))))</f>
        <v/>
      </c>
    </row>
    <row r="82" spans="1:18" ht="22.05" customHeight="1">
      <c r="A82" s="16" t="str">
        <f t="shared" si="6"/>
        <v/>
      </c>
      <c r="B82" s="72"/>
      <c r="C82" s="61"/>
      <c r="D82" s="61"/>
      <c r="E82" s="73"/>
      <c r="F82" s="61"/>
      <c r="G82" s="61"/>
      <c r="H82" s="61"/>
      <c r="I82" s="61"/>
      <c r="J82" s="61"/>
      <c r="K82" s="61"/>
      <c r="L82" s="61"/>
      <c r="M82" s="61"/>
      <c r="N82" s="17" t="str">
        <f>IFERROR(VLOOKUP(G82,'3_Factores'!$A$8:$K$50,4,FALSE),"")</f>
        <v/>
      </c>
      <c r="O82" s="23" t="str">
        <f>IFERROR(VLOOKUP(G82,'3_Factores'!$A$8:$K$50,5,FALSE),"")</f>
        <v/>
      </c>
      <c r="P82" s="26" t="str">
        <f t="shared" si="7"/>
        <v/>
      </c>
      <c r="Q82" s="29" t="str">
        <f t="shared" si="8"/>
        <v/>
      </c>
      <c r="R82" s="18" t="str">
        <f>IF(COUNTA(B82:M82)=0,"",IF(B82="","Falta fecha",IF(D82="","Falta fuente",IF(E82="","Falta dato de actividad",IF(E82&lt;=0,"Dato de actividad inválido",IF(F82="","Falta unidad",IF(G82="","Falta factor",IF(H82="","Falta alcance",IF(I82="","Falta categoría",IF(J82="","Falta calidad",IF(COUNTIF('3_Factores'!$A$8:$A$50,G82)=0,"Factor no encontrado",IF(COUNTIF('3_Factores'!$A$8:$A$50,G82)&gt;1,"ID de factor duplicado",IF(F82&lt;&gt;N82,"Unidad no coincide",IF(H82&lt;&gt;VLOOKUP(G82,'3_Factores'!$A$8:$K$50,3,FALSE),"Alcance no coincide",IF(VLOOKUP(G82,'3_Factores'!$A$8:$K$50,9,FALSE)="Ilustrativo","Factor ilustrativo","Correcto")))))))))))))))</f>
        <v/>
      </c>
    </row>
    <row r="83" spans="1:18" ht="22.05" customHeight="1">
      <c r="A83" s="16" t="str">
        <f t="shared" si="6"/>
        <v/>
      </c>
      <c r="B83" s="72"/>
      <c r="C83" s="61"/>
      <c r="D83" s="61"/>
      <c r="E83" s="73"/>
      <c r="F83" s="61"/>
      <c r="G83" s="61"/>
      <c r="H83" s="61"/>
      <c r="I83" s="61"/>
      <c r="J83" s="61"/>
      <c r="K83" s="61"/>
      <c r="L83" s="61"/>
      <c r="M83" s="61"/>
      <c r="N83" s="17" t="str">
        <f>IFERROR(VLOOKUP(G83,'3_Factores'!$A$8:$K$50,4,FALSE),"")</f>
        <v/>
      </c>
      <c r="O83" s="23" t="str">
        <f>IFERROR(VLOOKUP(G83,'3_Factores'!$A$8:$K$50,5,FALSE),"")</f>
        <v/>
      </c>
      <c r="P83" s="26" t="str">
        <f t="shared" si="7"/>
        <v/>
      </c>
      <c r="Q83" s="29" t="str">
        <f t="shared" si="8"/>
        <v/>
      </c>
      <c r="R83" s="18" t="str">
        <f>IF(COUNTA(B83:M83)=0,"",IF(B83="","Falta fecha",IF(D83="","Falta fuente",IF(E83="","Falta dato de actividad",IF(E83&lt;=0,"Dato de actividad inválido",IF(F83="","Falta unidad",IF(G83="","Falta factor",IF(H83="","Falta alcance",IF(I83="","Falta categoría",IF(J83="","Falta calidad",IF(COUNTIF('3_Factores'!$A$8:$A$50,G83)=0,"Factor no encontrado",IF(COUNTIF('3_Factores'!$A$8:$A$50,G83)&gt;1,"ID de factor duplicado",IF(F83&lt;&gt;N83,"Unidad no coincide",IF(H83&lt;&gt;VLOOKUP(G83,'3_Factores'!$A$8:$K$50,3,FALSE),"Alcance no coincide",IF(VLOOKUP(G83,'3_Factores'!$A$8:$K$50,9,FALSE)="Ilustrativo","Factor ilustrativo","Correcto")))))))))))))))</f>
        <v/>
      </c>
    </row>
    <row r="84" spans="1:18" ht="22.05" customHeight="1">
      <c r="A84" s="16" t="str">
        <f t="shared" si="6"/>
        <v/>
      </c>
      <c r="B84" s="72"/>
      <c r="C84" s="61"/>
      <c r="D84" s="61"/>
      <c r="E84" s="73"/>
      <c r="F84" s="61"/>
      <c r="G84" s="61"/>
      <c r="H84" s="61"/>
      <c r="I84" s="61"/>
      <c r="J84" s="61"/>
      <c r="K84" s="61"/>
      <c r="L84" s="61"/>
      <c r="M84" s="61"/>
      <c r="N84" s="17" t="str">
        <f>IFERROR(VLOOKUP(G84,'3_Factores'!$A$8:$K$50,4,FALSE),"")</f>
        <v/>
      </c>
      <c r="O84" s="23" t="str">
        <f>IFERROR(VLOOKUP(G84,'3_Factores'!$A$8:$K$50,5,FALSE),"")</f>
        <v/>
      </c>
      <c r="P84" s="26" t="str">
        <f t="shared" si="7"/>
        <v/>
      </c>
      <c r="Q84" s="29" t="str">
        <f t="shared" si="8"/>
        <v/>
      </c>
      <c r="R84" s="18" t="str">
        <f>IF(COUNTA(B84:M84)=0,"",IF(B84="","Falta fecha",IF(D84="","Falta fuente",IF(E84="","Falta dato de actividad",IF(E84&lt;=0,"Dato de actividad inválido",IF(F84="","Falta unidad",IF(G84="","Falta factor",IF(H84="","Falta alcance",IF(I84="","Falta categoría",IF(J84="","Falta calidad",IF(COUNTIF('3_Factores'!$A$8:$A$50,G84)=0,"Factor no encontrado",IF(COUNTIF('3_Factores'!$A$8:$A$50,G84)&gt;1,"ID de factor duplicado",IF(F84&lt;&gt;N84,"Unidad no coincide",IF(H84&lt;&gt;VLOOKUP(G84,'3_Factores'!$A$8:$K$50,3,FALSE),"Alcance no coincide",IF(VLOOKUP(G84,'3_Factores'!$A$8:$K$50,9,FALSE)="Ilustrativo","Factor ilustrativo","Correcto")))))))))))))))</f>
        <v/>
      </c>
    </row>
    <row r="85" spans="1:18" ht="22.05" customHeight="1">
      <c r="A85" s="16" t="str">
        <f t="shared" si="6"/>
        <v/>
      </c>
      <c r="B85" s="72"/>
      <c r="C85" s="61"/>
      <c r="D85" s="61"/>
      <c r="E85" s="73"/>
      <c r="F85" s="61"/>
      <c r="G85" s="61"/>
      <c r="H85" s="61"/>
      <c r="I85" s="61"/>
      <c r="J85" s="61"/>
      <c r="K85" s="61"/>
      <c r="L85" s="61"/>
      <c r="M85" s="61"/>
      <c r="N85" s="17" t="str">
        <f>IFERROR(VLOOKUP(G85,'3_Factores'!$A$8:$K$50,4,FALSE),"")</f>
        <v/>
      </c>
      <c r="O85" s="23" t="str">
        <f>IFERROR(VLOOKUP(G85,'3_Factores'!$A$8:$K$50,5,FALSE),"")</f>
        <v/>
      </c>
      <c r="P85" s="26" t="str">
        <f t="shared" si="7"/>
        <v/>
      </c>
      <c r="Q85" s="29" t="str">
        <f t="shared" si="8"/>
        <v/>
      </c>
      <c r="R85" s="18" t="str">
        <f>IF(COUNTA(B85:M85)=0,"",IF(B85="","Falta fecha",IF(D85="","Falta fuente",IF(E85="","Falta dato de actividad",IF(E85&lt;=0,"Dato de actividad inválido",IF(F85="","Falta unidad",IF(G85="","Falta factor",IF(H85="","Falta alcance",IF(I85="","Falta categoría",IF(J85="","Falta calidad",IF(COUNTIF('3_Factores'!$A$8:$A$50,G85)=0,"Factor no encontrado",IF(COUNTIF('3_Factores'!$A$8:$A$50,G85)&gt;1,"ID de factor duplicado",IF(F85&lt;&gt;N85,"Unidad no coincide",IF(H85&lt;&gt;VLOOKUP(G85,'3_Factores'!$A$8:$K$50,3,FALSE),"Alcance no coincide",IF(VLOOKUP(G85,'3_Factores'!$A$8:$K$50,9,FALSE)="Ilustrativo","Factor ilustrativo","Correcto")))))))))))))))</f>
        <v/>
      </c>
    </row>
    <row r="86" spans="1:18" ht="22.05" customHeight="1">
      <c r="A86" s="16" t="str">
        <f t="shared" si="6"/>
        <v/>
      </c>
      <c r="B86" s="72"/>
      <c r="C86" s="61"/>
      <c r="D86" s="61"/>
      <c r="E86" s="73"/>
      <c r="F86" s="61"/>
      <c r="G86" s="61"/>
      <c r="H86" s="61"/>
      <c r="I86" s="61"/>
      <c r="J86" s="61"/>
      <c r="K86" s="61"/>
      <c r="L86" s="61"/>
      <c r="M86" s="61"/>
      <c r="N86" s="17" t="str">
        <f>IFERROR(VLOOKUP(G86,'3_Factores'!$A$8:$K$50,4,FALSE),"")</f>
        <v/>
      </c>
      <c r="O86" s="23" t="str">
        <f>IFERROR(VLOOKUP(G86,'3_Factores'!$A$8:$K$50,5,FALSE),"")</f>
        <v/>
      </c>
      <c r="P86" s="26" t="str">
        <f t="shared" si="7"/>
        <v/>
      </c>
      <c r="Q86" s="29" t="str">
        <f t="shared" si="8"/>
        <v/>
      </c>
      <c r="R86" s="18" t="str">
        <f>IF(COUNTA(B86:M86)=0,"",IF(B86="","Falta fecha",IF(D86="","Falta fuente",IF(E86="","Falta dato de actividad",IF(E86&lt;=0,"Dato de actividad inválido",IF(F86="","Falta unidad",IF(G86="","Falta factor",IF(H86="","Falta alcance",IF(I86="","Falta categoría",IF(J86="","Falta calidad",IF(COUNTIF('3_Factores'!$A$8:$A$50,G86)=0,"Factor no encontrado",IF(COUNTIF('3_Factores'!$A$8:$A$50,G86)&gt;1,"ID de factor duplicado",IF(F86&lt;&gt;N86,"Unidad no coincide",IF(H86&lt;&gt;VLOOKUP(G86,'3_Factores'!$A$8:$K$50,3,FALSE),"Alcance no coincide",IF(VLOOKUP(G86,'3_Factores'!$A$8:$K$50,9,FALSE)="Ilustrativo","Factor ilustrativo","Correcto")))))))))))))))</f>
        <v/>
      </c>
    </row>
    <row r="87" spans="1:18" ht="22.05" customHeight="1">
      <c r="A87" s="16" t="str">
        <f t="shared" si="6"/>
        <v/>
      </c>
      <c r="B87" s="72"/>
      <c r="C87" s="61"/>
      <c r="D87" s="61"/>
      <c r="E87" s="73"/>
      <c r="F87" s="61"/>
      <c r="G87" s="61"/>
      <c r="H87" s="61"/>
      <c r="I87" s="61"/>
      <c r="J87" s="61"/>
      <c r="K87" s="61"/>
      <c r="L87" s="61"/>
      <c r="M87" s="61"/>
      <c r="N87" s="17" t="str">
        <f>IFERROR(VLOOKUP(G87,'3_Factores'!$A$8:$K$50,4,FALSE),"")</f>
        <v/>
      </c>
      <c r="O87" s="23" t="str">
        <f>IFERROR(VLOOKUP(G87,'3_Factores'!$A$8:$K$50,5,FALSE),"")</f>
        <v/>
      </c>
      <c r="P87" s="26" t="str">
        <f t="shared" si="7"/>
        <v/>
      </c>
      <c r="Q87" s="29" t="str">
        <f t="shared" si="8"/>
        <v/>
      </c>
      <c r="R87" s="18" t="str">
        <f>IF(COUNTA(B87:M87)=0,"",IF(B87="","Falta fecha",IF(D87="","Falta fuente",IF(E87="","Falta dato de actividad",IF(E87&lt;=0,"Dato de actividad inválido",IF(F87="","Falta unidad",IF(G87="","Falta factor",IF(H87="","Falta alcance",IF(I87="","Falta categoría",IF(J87="","Falta calidad",IF(COUNTIF('3_Factores'!$A$8:$A$50,G87)=0,"Factor no encontrado",IF(COUNTIF('3_Factores'!$A$8:$A$50,G87)&gt;1,"ID de factor duplicado",IF(F87&lt;&gt;N87,"Unidad no coincide",IF(H87&lt;&gt;VLOOKUP(G87,'3_Factores'!$A$8:$K$50,3,FALSE),"Alcance no coincide",IF(VLOOKUP(G87,'3_Factores'!$A$8:$K$50,9,FALSE)="Ilustrativo","Factor ilustrativo","Correcto")))))))))))))))</f>
        <v/>
      </c>
    </row>
    <row r="88" spans="1:18" ht="22.05" customHeight="1">
      <c r="A88" s="16" t="str">
        <f t="shared" si="6"/>
        <v/>
      </c>
      <c r="B88" s="72"/>
      <c r="C88" s="61"/>
      <c r="D88" s="61"/>
      <c r="E88" s="73"/>
      <c r="F88" s="61"/>
      <c r="G88" s="61"/>
      <c r="H88" s="61"/>
      <c r="I88" s="61"/>
      <c r="J88" s="61"/>
      <c r="K88" s="61"/>
      <c r="L88" s="61"/>
      <c r="M88" s="61"/>
      <c r="N88" s="17" t="str">
        <f>IFERROR(VLOOKUP(G88,'3_Factores'!$A$8:$K$50,4,FALSE),"")</f>
        <v/>
      </c>
      <c r="O88" s="23" t="str">
        <f>IFERROR(VLOOKUP(G88,'3_Factores'!$A$8:$K$50,5,FALSE),"")</f>
        <v/>
      </c>
      <c r="P88" s="26" t="str">
        <f t="shared" si="7"/>
        <v/>
      </c>
      <c r="Q88" s="29" t="str">
        <f t="shared" si="8"/>
        <v/>
      </c>
      <c r="R88" s="18" t="str">
        <f>IF(COUNTA(B88:M88)=0,"",IF(B88="","Falta fecha",IF(D88="","Falta fuente",IF(E88="","Falta dato de actividad",IF(E88&lt;=0,"Dato de actividad inválido",IF(F88="","Falta unidad",IF(G88="","Falta factor",IF(H88="","Falta alcance",IF(I88="","Falta categoría",IF(J88="","Falta calidad",IF(COUNTIF('3_Factores'!$A$8:$A$50,G88)=0,"Factor no encontrado",IF(COUNTIF('3_Factores'!$A$8:$A$50,G88)&gt;1,"ID de factor duplicado",IF(F88&lt;&gt;N88,"Unidad no coincide",IF(H88&lt;&gt;VLOOKUP(G88,'3_Factores'!$A$8:$K$50,3,FALSE),"Alcance no coincide",IF(VLOOKUP(G88,'3_Factores'!$A$8:$K$50,9,FALSE)="Ilustrativo","Factor ilustrativo","Correcto")))))))))))))))</f>
        <v/>
      </c>
    </row>
    <row r="89" spans="1:18" ht="22.05" customHeight="1">
      <c r="A89" s="16" t="str">
        <f t="shared" si="6"/>
        <v/>
      </c>
      <c r="B89" s="72"/>
      <c r="C89" s="61"/>
      <c r="D89" s="61"/>
      <c r="E89" s="73"/>
      <c r="F89" s="61"/>
      <c r="G89" s="61"/>
      <c r="H89" s="61"/>
      <c r="I89" s="61"/>
      <c r="J89" s="61"/>
      <c r="K89" s="61"/>
      <c r="L89" s="61"/>
      <c r="M89" s="61"/>
      <c r="N89" s="17" t="str">
        <f>IFERROR(VLOOKUP(G89,'3_Factores'!$A$8:$K$50,4,FALSE),"")</f>
        <v/>
      </c>
      <c r="O89" s="23" t="str">
        <f>IFERROR(VLOOKUP(G89,'3_Factores'!$A$8:$K$50,5,FALSE),"")</f>
        <v/>
      </c>
      <c r="P89" s="26" t="str">
        <f t="shared" si="7"/>
        <v/>
      </c>
      <c r="Q89" s="29" t="str">
        <f t="shared" si="8"/>
        <v/>
      </c>
      <c r="R89" s="18" t="str">
        <f>IF(COUNTA(B89:M89)=0,"",IF(B89="","Falta fecha",IF(D89="","Falta fuente",IF(E89="","Falta dato de actividad",IF(E89&lt;=0,"Dato de actividad inválido",IF(F89="","Falta unidad",IF(G89="","Falta factor",IF(H89="","Falta alcance",IF(I89="","Falta categoría",IF(J89="","Falta calidad",IF(COUNTIF('3_Factores'!$A$8:$A$50,G89)=0,"Factor no encontrado",IF(COUNTIF('3_Factores'!$A$8:$A$50,G89)&gt;1,"ID de factor duplicado",IF(F89&lt;&gt;N89,"Unidad no coincide",IF(H89&lt;&gt;VLOOKUP(G89,'3_Factores'!$A$8:$K$50,3,FALSE),"Alcance no coincide",IF(VLOOKUP(G89,'3_Factores'!$A$8:$K$50,9,FALSE)="Ilustrativo","Factor ilustrativo","Correcto")))))))))))))))</f>
        <v/>
      </c>
    </row>
    <row r="90" spans="1:18" ht="22.05" customHeight="1">
      <c r="A90" s="16" t="str">
        <f t="shared" si="6"/>
        <v/>
      </c>
      <c r="B90" s="72"/>
      <c r="C90" s="61"/>
      <c r="D90" s="61"/>
      <c r="E90" s="73"/>
      <c r="F90" s="61"/>
      <c r="G90" s="61"/>
      <c r="H90" s="61"/>
      <c r="I90" s="61"/>
      <c r="J90" s="61"/>
      <c r="K90" s="61"/>
      <c r="L90" s="61"/>
      <c r="M90" s="61"/>
      <c r="N90" s="17" t="str">
        <f>IFERROR(VLOOKUP(G90,'3_Factores'!$A$8:$K$50,4,FALSE),"")</f>
        <v/>
      </c>
      <c r="O90" s="23" t="str">
        <f>IFERROR(VLOOKUP(G90,'3_Factores'!$A$8:$K$50,5,FALSE),"")</f>
        <v/>
      </c>
      <c r="P90" s="26" t="str">
        <f t="shared" si="7"/>
        <v/>
      </c>
      <c r="Q90" s="29" t="str">
        <f t="shared" si="8"/>
        <v/>
      </c>
      <c r="R90" s="18" t="str">
        <f>IF(COUNTA(B90:M90)=0,"",IF(B90="","Falta fecha",IF(D90="","Falta fuente",IF(E90="","Falta dato de actividad",IF(E90&lt;=0,"Dato de actividad inválido",IF(F90="","Falta unidad",IF(G90="","Falta factor",IF(H90="","Falta alcance",IF(I90="","Falta categoría",IF(J90="","Falta calidad",IF(COUNTIF('3_Factores'!$A$8:$A$50,G90)=0,"Factor no encontrado",IF(COUNTIF('3_Factores'!$A$8:$A$50,G90)&gt;1,"ID de factor duplicado",IF(F90&lt;&gt;N90,"Unidad no coincide",IF(H90&lt;&gt;VLOOKUP(G90,'3_Factores'!$A$8:$K$50,3,FALSE),"Alcance no coincide",IF(VLOOKUP(G90,'3_Factores'!$A$8:$K$50,9,FALSE)="Ilustrativo","Factor ilustrativo","Correcto")))))))))))))))</f>
        <v/>
      </c>
    </row>
    <row r="91" spans="1:18" ht="22.05" customHeight="1">
      <c r="A91" s="16" t="str">
        <f t="shared" si="6"/>
        <v/>
      </c>
      <c r="B91" s="72"/>
      <c r="C91" s="61"/>
      <c r="D91" s="61"/>
      <c r="E91" s="73"/>
      <c r="F91" s="61"/>
      <c r="G91" s="61"/>
      <c r="H91" s="61"/>
      <c r="I91" s="61"/>
      <c r="J91" s="61"/>
      <c r="K91" s="61"/>
      <c r="L91" s="61"/>
      <c r="M91" s="61"/>
      <c r="N91" s="17" t="str">
        <f>IFERROR(VLOOKUP(G91,'3_Factores'!$A$8:$K$50,4,FALSE),"")</f>
        <v/>
      </c>
      <c r="O91" s="23" t="str">
        <f>IFERROR(VLOOKUP(G91,'3_Factores'!$A$8:$K$50,5,FALSE),"")</f>
        <v/>
      </c>
      <c r="P91" s="26" t="str">
        <f t="shared" si="7"/>
        <v/>
      </c>
      <c r="Q91" s="29" t="str">
        <f t="shared" si="8"/>
        <v/>
      </c>
      <c r="R91" s="18" t="str">
        <f>IF(COUNTA(B91:M91)=0,"",IF(B91="","Falta fecha",IF(D91="","Falta fuente",IF(E91="","Falta dato de actividad",IF(E91&lt;=0,"Dato de actividad inválido",IF(F91="","Falta unidad",IF(G91="","Falta factor",IF(H91="","Falta alcance",IF(I91="","Falta categoría",IF(J91="","Falta calidad",IF(COUNTIF('3_Factores'!$A$8:$A$50,G91)=0,"Factor no encontrado",IF(COUNTIF('3_Factores'!$A$8:$A$50,G91)&gt;1,"ID de factor duplicado",IF(F91&lt;&gt;N91,"Unidad no coincide",IF(H91&lt;&gt;VLOOKUP(G91,'3_Factores'!$A$8:$K$50,3,FALSE),"Alcance no coincide",IF(VLOOKUP(G91,'3_Factores'!$A$8:$K$50,9,FALSE)="Ilustrativo","Factor ilustrativo","Correcto")))))))))))))))</f>
        <v/>
      </c>
    </row>
    <row r="92" spans="1:18" ht="22.05" customHeight="1">
      <c r="A92" s="16" t="str">
        <f t="shared" si="6"/>
        <v/>
      </c>
      <c r="B92" s="72"/>
      <c r="C92" s="61"/>
      <c r="D92" s="61"/>
      <c r="E92" s="73"/>
      <c r="F92" s="61"/>
      <c r="G92" s="61"/>
      <c r="H92" s="61"/>
      <c r="I92" s="61"/>
      <c r="J92" s="61"/>
      <c r="K92" s="61"/>
      <c r="L92" s="61"/>
      <c r="M92" s="61"/>
      <c r="N92" s="17" t="str">
        <f>IFERROR(VLOOKUP(G92,'3_Factores'!$A$8:$K$50,4,FALSE),"")</f>
        <v/>
      </c>
      <c r="O92" s="23" t="str">
        <f>IFERROR(VLOOKUP(G92,'3_Factores'!$A$8:$K$50,5,FALSE),"")</f>
        <v/>
      </c>
      <c r="P92" s="26" t="str">
        <f t="shared" si="7"/>
        <v/>
      </c>
      <c r="Q92" s="29" t="str">
        <f t="shared" si="8"/>
        <v/>
      </c>
      <c r="R92" s="18" t="str">
        <f>IF(COUNTA(B92:M92)=0,"",IF(B92="","Falta fecha",IF(D92="","Falta fuente",IF(E92="","Falta dato de actividad",IF(E92&lt;=0,"Dato de actividad inválido",IF(F92="","Falta unidad",IF(G92="","Falta factor",IF(H92="","Falta alcance",IF(I92="","Falta categoría",IF(J92="","Falta calidad",IF(COUNTIF('3_Factores'!$A$8:$A$50,G92)=0,"Factor no encontrado",IF(COUNTIF('3_Factores'!$A$8:$A$50,G92)&gt;1,"ID de factor duplicado",IF(F92&lt;&gt;N92,"Unidad no coincide",IF(H92&lt;&gt;VLOOKUP(G92,'3_Factores'!$A$8:$K$50,3,FALSE),"Alcance no coincide",IF(VLOOKUP(G92,'3_Factores'!$A$8:$K$50,9,FALSE)="Ilustrativo","Factor ilustrativo","Correcto")))))))))))))))</f>
        <v/>
      </c>
    </row>
    <row r="93" spans="1:18" ht="22.05" customHeight="1">
      <c r="A93" s="16" t="str">
        <f t="shared" si="6"/>
        <v/>
      </c>
      <c r="B93" s="72"/>
      <c r="C93" s="61"/>
      <c r="D93" s="61"/>
      <c r="E93" s="73"/>
      <c r="F93" s="61"/>
      <c r="G93" s="61"/>
      <c r="H93" s="61"/>
      <c r="I93" s="61"/>
      <c r="J93" s="61"/>
      <c r="K93" s="61"/>
      <c r="L93" s="61"/>
      <c r="M93" s="61"/>
      <c r="N93" s="17" t="str">
        <f>IFERROR(VLOOKUP(G93,'3_Factores'!$A$8:$K$50,4,FALSE),"")</f>
        <v/>
      </c>
      <c r="O93" s="23" t="str">
        <f>IFERROR(VLOOKUP(G93,'3_Factores'!$A$8:$K$50,5,FALSE),"")</f>
        <v/>
      </c>
      <c r="P93" s="26" t="str">
        <f t="shared" si="7"/>
        <v/>
      </c>
      <c r="Q93" s="29" t="str">
        <f t="shared" si="8"/>
        <v/>
      </c>
      <c r="R93" s="18" t="str">
        <f>IF(COUNTA(B93:M93)=0,"",IF(B93="","Falta fecha",IF(D93="","Falta fuente",IF(E93="","Falta dato de actividad",IF(E93&lt;=0,"Dato de actividad inválido",IF(F93="","Falta unidad",IF(G93="","Falta factor",IF(H93="","Falta alcance",IF(I93="","Falta categoría",IF(J93="","Falta calidad",IF(COUNTIF('3_Factores'!$A$8:$A$50,G93)=0,"Factor no encontrado",IF(COUNTIF('3_Factores'!$A$8:$A$50,G93)&gt;1,"ID de factor duplicado",IF(F93&lt;&gt;N93,"Unidad no coincide",IF(H93&lt;&gt;VLOOKUP(G93,'3_Factores'!$A$8:$K$50,3,FALSE),"Alcance no coincide",IF(VLOOKUP(G93,'3_Factores'!$A$8:$K$50,9,FALSE)="Ilustrativo","Factor ilustrativo","Correcto")))))))))))))))</f>
        <v/>
      </c>
    </row>
    <row r="94" spans="1:18" ht="22.05" customHeight="1">
      <c r="A94" s="16" t="str">
        <f t="shared" si="6"/>
        <v/>
      </c>
      <c r="B94" s="72"/>
      <c r="C94" s="61"/>
      <c r="D94" s="61"/>
      <c r="E94" s="73"/>
      <c r="F94" s="61"/>
      <c r="G94" s="61"/>
      <c r="H94" s="61"/>
      <c r="I94" s="61"/>
      <c r="J94" s="61"/>
      <c r="K94" s="61"/>
      <c r="L94" s="61"/>
      <c r="M94" s="61"/>
      <c r="N94" s="17" t="str">
        <f>IFERROR(VLOOKUP(G94,'3_Factores'!$A$8:$K$50,4,FALSE),"")</f>
        <v/>
      </c>
      <c r="O94" s="23" t="str">
        <f>IFERROR(VLOOKUP(G94,'3_Factores'!$A$8:$K$50,5,FALSE),"")</f>
        <v/>
      </c>
      <c r="P94" s="26" t="str">
        <f t="shared" si="7"/>
        <v/>
      </c>
      <c r="Q94" s="29" t="str">
        <f t="shared" si="8"/>
        <v/>
      </c>
      <c r="R94" s="18" t="str">
        <f>IF(COUNTA(B94:M94)=0,"",IF(B94="","Falta fecha",IF(D94="","Falta fuente",IF(E94="","Falta dato de actividad",IF(E94&lt;=0,"Dato de actividad inválido",IF(F94="","Falta unidad",IF(G94="","Falta factor",IF(H94="","Falta alcance",IF(I94="","Falta categoría",IF(J94="","Falta calidad",IF(COUNTIF('3_Factores'!$A$8:$A$50,G94)=0,"Factor no encontrado",IF(COUNTIF('3_Factores'!$A$8:$A$50,G94)&gt;1,"ID de factor duplicado",IF(F94&lt;&gt;N94,"Unidad no coincide",IF(H94&lt;&gt;VLOOKUP(G94,'3_Factores'!$A$8:$K$50,3,FALSE),"Alcance no coincide",IF(VLOOKUP(G94,'3_Factores'!$A$8:$K$50,9,FALSE)="Ilustrativo","Factor ilustrativo","Correcto")))))))))))))))</f>
        <v/>
      </c>
    </row>
    <row r="95" spans="1:18" ht="22.05" customHeight="1">
      <c r="A95" s="16" t="str">
        <f t="shared" si="6"/>
        <v/>
      </c>
      <c r="B95" s="72"/>
      <c r="C95" s="61"/>
      <c r="D95" s="61"/>
      <c r="E95" s="73"/>
      <c r="F95" s="61"/>
      <c r="G95" s="61"/>
      <c r="H95" s="61"/>
      <c r="I95" s="61"/>
      <c r="J95" s="61"/>
      <c r="K95" s="61"/>
      <c r="L95" s="61"/>
      <c r="M95" s="61"/>
      <c r="N95" s="17" t="str">
        <f>IFERROR(VLOOKUP(G95,'3_Factores'!$A$8:$K$50,4,FALSE),"")</f>
        <v/>
      </c>
      <c r="O95" s="23" t="str">
        <f>IFERROR(VLOOKUP(G95,'3_Factores'!$A$8:$K$50,5,FALSE),"")</f>
        <v/>
      </c>
      <c r="P95" s="26" t="str">
        <f t="shared" si="7"/>
        <v/>
      </c>
      <c r="Q95" s="29" t="str">
        <f t="shared" si="8"/>
        <v/>
      </c>
      <c r="R95" s="18" t="str">
        <f>IF(COUNTA(B95:M95)=0,"",IF(B95="","Falta fecha",IF(D95="","Falta fuente",IF(E95="","Falta dato de actividad",IF(E95&lt;=0,"Dato de actividad inválido",IF(F95="","Falta unidad",IF(G95="","Falta factor",IF(H95="","Falta alcance",IF(I95="","Falta categoría",IF(J95="","Falta calidad",IF(COUNTIF('3_Factores'!$A$8:$A$50,G95)=0,"Factor no encontrado",IF(COUNTIF('3_Factores'!$A$8:$A$50,G95)&gt;1,"ID de factor duplicado",IF(F95&lt;&gt;N95,"Unidad no coincide",IF(H95&lt;&gt;VLOOKUP(G95,'3_Factores'!$A$8:$K$50,3,FALSE),"Alcance no coincide",IF(VLOOKUP(G95,'3_Factores'!$A$8:$K$50,9,FALSE)="Ilustrativo","Factor ilustrativo","Correcto")))))))))))))))</f>
        <v/>
      </c>
    </row>
    <row r="96" spans="1:18" ht="22.05" customHeight="1">
      <c r="A96" s="16" t="str">
        <f t="shared" si="6"/>
        <v/>
      </c>
      <c r="B96" s="72"/>
      <c r="C96" s="61"/>
      <c r="D96" s="61"/>
      <c r="E96" s="73"/>
      <c r="F96" s="61"/>
      <c r="G96" s="61"/>
      <c r="H96" s="61"/>
      <c r="I96" s="61"/>
      <c r="J96" s="61"/>
      <c r="K96" s="61"/>
      <c r="L96" s="61"/>
      <c r="M96" s="61"/>
      <c r="N96" s="17" t="str">
        <f>IFERROR(VLOOKUP(G96,'3_Factores'!$A$8:$K$50,4,FALSE),"")</f>
        <v/>
      </c>
      <c r="O96" s="23" t="str">
        <f>IFERROR(VLOOKUP(G96,'3_Factores'!$A$8:$K$50,5,FALSE),"")</f>
        <v/>
      </c>
      <c r="P96" s="26" t="str">
        <f t="shared" si="7"/>
        <v/>
      </c>
      <c r="Q96" s="29" t="str">
        <f t="shared" si="8"/>
        <v/>
      </c>
      <c r="R96" s="18" t="str">
        <f>IF(COUNTA(B96:M96)=0,"",IF(B96="","Falta fecha",IF(D96="","Falta fuente",IF(E96="","Falta dato de actividad",IF(E96&lt;=0,"Dato de actividad inválido",IF(F96="","Falta unidad",IF(G96="","Falta factor",IF(H96="","Falta alcance",IF(I96="","Falta categoría",IF(J96="","Falta calidad",IF(COUNTIF('3_Factores'!$A$8:$A$50,G96)=0,"Factor no encontrado",IF(COUNTIF('3_Factores'!$A$8:$A$50,G96)&gt;1,"ID de factor duplicado",IF(F96&lt;&gt;N96,"Unidad no coincide",IF(H96&lt;&gt;VLOOKUP(G96,'3_Factores'!$A$8:$K$50,3,FALSE),"Alcance no coincide",IF(VLOOKUP(G96,'3_Factores'!$A$8:$K$50,9,FALSE)="Ilustrativo","Factor ilustrativo","Correcto")))))))))))))))</f>
        <v/>
      </c>
    </row>
    <row r="97" spans="1:18" ht="22.05" customHeight="1">
      <c r="A97" s="16" t="str">
        <f t="shared" si="6"/>
        <v/>
      </c>
      <c r="B97" s="72"/>
      <c r="C97" s="61"/>
      <c r="D97" s="61"/>
      <c r="E97" s="73"/>
      <c r="F97" s="61"/>
      <c r="G97" s="61"/>
      <c r="H97" s="61"/>
      <c r="I97" s="61"/>
      <c r="J97" s="61"/>
      <c r="K97" s="61"/>
      <c r="L97" s="61"/>
      <c r="M97" s="61"/>
      <c r="N97" s="17" t="str">
        <f>IFERROR(VLOOKUP(G97,'3_Factores'!$A$8:$K$50,4,FALSE),"")</f>
        <v/>
      </c>
      <c r="O97" s="23" t="str">
        <f>IFERROR(VLOOKUP(G97,'3_Factores'!$A$8:$K$50,5,FALSE),"")</f>
        <v/>
      </c>
      <c r="P97" s="26" t="str">
        <f t="shared" si="7"/>
        <v/>
      </c>
      <c r="Q97" s="29" t="str">
        <f t="shared" si="8"/>
        <v/>
      </c>
      <c r="R97" s="18" t="str">
        <f>IF(COUNTA(B97:M97)=0,"",IF(B97="","Falta fecha",IF(D97="","Falta fuente",IF(E97="","Falta dato de actividad",IF(E97&lt;=0,"Dato de actividad inválido",IF(F97="","Falta unidad",IF(G97="","Falta factor",IF(H97="","Falta alcance",IF(I97="","Falta categoría",IF(J97="","Falta calidad",IF(COUNTIF('3_Factores'!$A$8:$A$50,G97)=0,"Factor no encontrado",IF(COUNTIF('3_Factores'!$A$8:$A$50,G97)&gt;1,"ID de factor duplicado",IF(F97&lt;&gt;N97,"Unidad no coincide",IF(H97&lt;&gt;VLOOKUP(G97,'3_Factores'!$A$8:$K$50,3,FALSE),"Alcance no coincide",IF(VLOOKUP(G97,'3_Factores'!$A$8:$K$50,9,FALSE)="Ilustrativo","Factor ilustrativo","Correcto")))))))))))))))</f>
        <v/>
      </c>
    </row>
    <row r="98" spans="1:18" ht="22.05" customHeight="1">
      <c r="A98" s="16" t="str">
        <f t="shared" si="6"/>
        <v/>
      </c>
      <c r="B98" s="72"/>
      <c r="C98" s="61"/>
      <c r="D98" s="61"/>
      <c r="E98" s="73"/>
      <c r="F98" s="61"/>
      <c r="G98" s="61"/>
      <c r="H98" s="61"/>
      <c r="I98" s="61"/>
      <c r="J98" s="61"/>
      <c r="K98" s="61"/>
      <c r="L98" s="61"/>
      <c r="M98" s="61"/>
      <c r="N98" s="17" t="str">
        <f>IFERROR(VLOOKUP(G98,'3_Factores'!$A$8:$K$50,4,FALSE),"")</f>
        <v/>
      </c>
      <c r="O98" s="23" t="str">
        <f>IFERROR(VLOOKUP(G98,'3_Factores'!$A$8:$K$50,5,FALSE),"")</f>
        <v/>
      </c>
      <c r="P98" s="26" t="str">
        <f t="shared" si="7"/>
        <v/>
      </c>
      <c r="Q98" s="29" t="str">
        <f t="shared" si="8"/>
        <v/>
      </c>
      <c r="R98" s="18" t="str">
        <f>IF(COUNTA(B98:M98)=0,"",IF(B98="","Falta fecha",IF(D98="","Falta fuente",IF(E98="","Falta dato de actividad",IF(E98&lt;=0,"Dato de actividad inválido",IF(F98="","Falta unidad",IF(G98="","Falta factor",IF(H98="","Falta alcance",IF(I98="","Falta categoría",IF(J98="","Falta calidad",IF(COUNTIF('3_Factores'!$A$8:$A$50,G98)=0,"Factor no encontrado",IF(COUNTIF('3_Factores'!$A$8:$A$50,G98)&gt;1,"ID de factor duplicado",IF(F98&lt;&gt;N98,"Unidad no coincide",IF(H98&lt;&gt;VLOOKUP(G98,'3_Factores'!$A$8:$K$50,3,FALSE),"Alcance no coincide",IF(VLOOKUP(G98,'3_Factores'!$A$8:$K$50,9,FALSE)="Ilustrativo","Factor ilustrativo","Correcto")))))))))))))))</f>
        <v/>
      </c>
    </row>
    <row r="99" spans="1:18" ht="22.05" customHeight="1">
      <c r="A99" s="16" t="str">
        <f t="shared" si="6"/>
        <v/>
      </c>
      <c r="B99" s="72"/>
      <c r="C99" s="61"/>
      <c r="D99" s="61"/>
      <c r="E99" s="73"/>
      <c r="F99" s="61"/>
      <c r="G99" s="61"/>
      <c r="H99" s="61"/>
      <c r="I99" s="61"/>
      <c r="J99" s="61"/>
      <c r="K99" s="61"/>
      <c r="L99" s="61"/>
      <c r="M99" s="61"/>
      <c r="N99" s="17" t="str">
        <f>IFERROR(VLOOKUP(G99,'3_Factores'!$A$8:$K$50,4,FALSE),"")</f>
        <v/>
      </c>
      <c r="O99" s="23" t="str">
        <f>IFERROR(VLOOKUP(G99,'3_Factores'!$A$8:$K$50,5,FALSE),"")</f>
        <v/>
      </c>
      <c r="P99" s="26" t="str">
        <f t="shared" si="7"/>
        <v/>
      </c>
      <c r="Q99" s="29" t="str">
        <f t="shared" si="8"/>
        <v/>
      </c>
      <c r="R99" s="18" t="str">
        <f>IF(COUNTA(B99:M99)=0,"",IF(B99="","Falta fecha",IF(D99="","Falta fuente",IF(E99="","Falta dato de actividad",IF(E99&lt;=0,"Dato de actividad inválido",IF(F99="","Falta unidad",IF(G99="","Falta factor",IF(H99="","Falta alcance",IF(I99="","Falta categoría",IF(J99="","Falta calidad",IF(COUNTIF('3_Factores'!$A$8:$A$50,G99)=0,"Factor no encontrado",IF(COUNTIF('3_Factores'!$A$8:$A$50,G99)&gt;1,"ID de factor duplicado",IF(F99&lt;&gt;N99,"Unidad no coincide",IF(H99&lt;&gt;VLOOKUP(G99,'3_Factores'!$A$8:$K$50,3,FALSE),"Alcance no coincide",IF(VLOOKUP(G99,'3_Factores'!$A$8:$K$50,9,FALSE)="Ilustrativo","Factor ilustrativo","Correcto")))))))))))))))</f>
        <v/>
      </c>
    </row>
    <row r="100" spans="1:18" ht="22.05" customHeight="1">
      <c r="A100" s="16" t="str">
        <f t="shared" si="6"/>
        <v/>
      </c>
      <c r="B100" s="72"/>
      <c r="C100" s="61"/>
      <c r="D100" s="61"/>
      <c r="E100" s="73"/>
      <c r="F100" s="61"/>
      <c r="G100" s="61"/>
      <c r="H100" s="61"/>
      <c r="I100" s="61"/>
      <c r="J100" s="61"/>
      <c r="K100" s="61"/>
      <c r="L100" s="61"/>
      <c r="M100" s="61"/>
      <c r="N100" s="17" t="str">
        <f>IFERROR(VLOOKUP(G100,'3_Factores'!$A$8:$K$50,4,FALSE),"")</f>
        <v/>
      </c>
      <c r="O100" s="23" t="str">
        <f>IFERROR(VLOOKUP(G100,'3_Factores'!$A$8:$K$50,5,FALSE),"")</f>
        <v/>
      </c>
      <c r="P100" s="26" t="str">
        <f t="shared" si="7"/>
        <v/>
      </c>
      <c r="Q100" s="29" t="str">
        <f t="shared" si="8"/>
        <v/>
      </c>
      <c r="R100" s="18" t="str">
        <f>IF(COUNTA(B100:M100)=0,"",IF(B100="","Falta fecha",IF(D100="","Falta fuente",IF(E100="","Falta dato de actividad",IF(E100&lt;=0,"Dato de actividad inválido",IF(F100="","Falta unidad",IF(G100="","Falta factor",IF(H100="","Falta alcance",IF(I100="","Falta categoría",IF(J100="","Falta calidad",IF(COUNTIF('3_Factores'!$A$8:$A$50,G100)=0,"Factor no encontrado",IF(COUNTIF('3_Factores'!$A$8:$A$50,G100)&gt;1,"ID de factor duplicado",IF(F100&lt;&gt;N100,"Unidad no coincide",IF(H100&lt;&gt;VLOOKUP(G100,'3_Factores'!$A$8:$K$50,3,FALSE),"Alcance no coincide",IF(VLOOKUP(G100,'3_Factores'!$A$8:$K$50,9,FALSE)="Ilustrativo","Factor ilustrativo","Correcto")))))))))))))))</f>
        <v/>
      </c>
    </row>
    <row r="101" spans="1:18" ht="22.05" customHeight="1">
      <c r="A101" s="16" t="str">
        <f t="shared" si="6"/>
        <v/>
      </c>
      <c r="B101" s="72"/>
      <c r="C101" s="61"/>
      <c r="D101" s="61"/>
      <c r="E101" s="73"/>
      <c r="F101" s="61"/>
      <c r="G101" s="61"/>
      <c r="H101" s="61"/>
      <c r="I101" s="61"/>
      <c r="J101" s="61"/>
      <c r="K101" s="61"/>
      <c r="L101" s="61"/>
      <c r="M101" s="61"/>
      <c r="N101" s="17" t="str">
        <f>IFERROR(VLOOKUP(G101,'3_Factores'!$A$8:$K$50,4,FALSE),"")</f>
        <v/>
      </c>
      <c r="O101" s="23" t="str">
        <f>IFERROR(VLOOKUP(G101,'3_Factores'!$A$8:$K$50,5,FALSE),"")</f>
        <v/>
      </c>
      <c r="P101" s="26" t="str">
        <f t="shared" si="7"/>
        <v/>
      </c>
      <c r="Q101" s="29" t="str">
        <f t="shared" si="8"/>
        <v/>
      </c>
      <c r="R101" s="18" t="str">
        <f>IF(COUNTA(B101:M101)=0,"",IF(B101="","Falta fecha",IF(D101="","Falta fuente",IF(E101="","Falta dato de actividad",IF(E101&lt;=0,"Dato de actividad inválido",IF(F101="","Falta unidad",IF(G101="","Falta factor",IF(H101="","Falta alcance",IF(I101="","Falta categoría",IF(J101="","Falta calidad",IF(COUNTIF('3_Factores'!$A$8:$A$50,G101)=0,"Factor no encontrado",IF(COUNTIF('3_Factores'!$A$8:$A$50,G101)&gt;1,"ID de factor duplicado",IF(F101&lt;&gt;N101,"Unidad no coincide",IF(H101&lt;&gt;VLOOKUP(G101,'3_Factores'!$A$8:$K$50,3,FALSE),"Alcance no coincide",IF(VLOOKUP(G101,'3_Factores'!$A$8:$K$50,9,FALSE)="Ilustrativo","Factor ilustrativo","Correcto")))))))))))))))</f>
        <v/>
      </c>
    </row>
    <row r="102" spans="1:18" ht="22.05" customHeight="1">
      <c r="A102" s="16" t="str">
        <f t="shared" si="6"/>
        <v/>
      </c>
      <c r="B102" s="72"/>
      <c r="C102" s="61"/>
      <c r="D102" s="61"/>
      <c r="E102" s="73"/>
      <c r="F102" s="61"/>
      <c r="G102" s="61"/>
      <c r="H102" s="61"/>
      <c r="I102" s="61"/>
      <c r="J102" s="61"/>
      <c r="K102" s="61"/>
      <c r="L102" s="61"/>
      <c r="M102" s="61"/>
      <c r="N102" s="17" t="str">
        <f>IFERROR(VLOOKUP(G102,'3_Factores'!$A$8:$K$50,4,FALSE),"")</f>
        <v/>
      </c>
      <c r="O102" s="23" t="str">
        <f>IFERROR(VLOOKUP(G102,'3_Factores'!$A$8:$K$50,5,FALSE),"")</f>
        <v/>
      </c>
      <c r="P102" s="26" t="str">
        <f t="shared" si="7"/>
        <v/>
      </c>
      <c r="Q102" s="29" t="str">
        <f t="shared" si="8"/>
        <v/>
      </c>
      <c r="R102" s="18" t="str">
        <f>IF(COUNTA(B102:M102)=0,"",IF(B102="","Falta fecha",IF(D102="","Falta fuente",IF(E102="","Falta dato de actividad",IF(E102&lt;=0,"Dato de actividad inválido",IF(F102="","Falta unidad",IF(G102="","Falta factor",IF(H102="","Falta alcance",IF(I102="","Falta categoría",IF(J102="","Falta calidad",IF(COUNTIF('3_Factores'!$A$8:$A$50,G102)=0,"Factor no encontrado",IF(COUNTIF('3_Factores'!$A$8:$A$50,G102)&gt;1,"ID de factor duplicado",IF(F102&lt;&gt;N102,"Unidad no coincide",IF(H102&lt;&gt;VLOOKUP(G102,'3_Factores'!$A$8:$K$50,3,FALSE),"Alcance no coincide",IF(VLOOKUP(G102,'3_Factores'!$A$8:$K$50,9,FALSE)="Ilustrativo","Factor ilustrativo","Correcto")))))))))))))))</f>
        <v/>
      </c>
    </row>
    <row r="103" spans="1:18" ht="22.05" customHeight="1">
      <c r="A103" s="16" t="str">
        <f t="shared" si="6"/>
        <v/>
      </c>
      <c r="B103" s="72"/>
      <c r="C103" s="61"/>
      <c r="D103" s="61"/>
      <c r="E103" s="73"/>
      <c r="F103" s="61"/>
      <c r="G103" s="61"/>
      <c r="H103" s="61"/>
      <c r="I103" s="61"/>
      <c r="J103" s="61"/>
      <c r="K103" s="61"/>
      <c r="L103" s="61"/>
      <c r="M103" s="61"/>
      <c r="N103" s="17" t="str">
        <f>IFERROR(VLOOKUP(G103,'3_Factores'!$A$8:$K$50,4,FALSE),"")</f>
        <v/>
      </c>
      <c r="O103" s="23" t="str">
        <f>IFERROR(VLOOKUP(G103,'3_Factores'!$A$8:$K$50,5,FALSE),"")</f>
        <v/>
      </c>
      <c r="P103" s="26" t="str">
        <f t="shared" si="7"/>
        <v/>
      </c>
      <c r="Q103" s="29" t="str">
        <f t="shared" si="8"/>
        <v/>
      </c>
      <c r="R103" s="18" t="str">
        <f>IF(COUNTA(B103:M103)=0,"",IF(B103="","Falta fecha",IF(D103="","Falta fuente",IF(E103="","Falta dato de actividad",IF(E103&lt;=0,"Dato de actividad inválido",IF(F103="","Falta unidad",IF(G103="","Falta factor",IF(H103="","Falta alcance",IF(I103="","Falta categoría",IF(J103="","Falta calidad",IF(COUNTIF('3_Factores'!$A$8:$A$50,G103)=0,"Factor no encontrado",IF(COUNTIF('3_Factores'!$A$8:$A$50,G103)&gt;1,"ID de factor duplicado",IF(F103&lt;&gt;N103,"Unidad no coincide",IF(H103&lt;&gt;VLOOKUP(G103,'3_Factores'!$A$8:$K$50,3,FALSE),"Alcance no coincide",IF(VLOOKUP(G103,'3_Factores'!$A$8:$K$50,9,FALSE)="Ilustrativo","Factor ilustrativo","Correcto")))))))))))))))</f>
        <v/>
      </c>
    </row>
    <row r="104" spans="1:18" ht="22.05" customHeight="1">
      <c r="A104" s="16" t="str">
        <f t="shared" ref="A104:A135" si="9">IF(COUNTA(B104:M104)=0,"",ROW()-7)</f>
        <v/>
      </c>
      <c r="B104" s="72"/>
      <c r="C104" s="61"/>
      <c r="D104" s="61"/>
      <c r="E104" s="73"/>
      <c r="F104" s="61"/>
      <c r="G104" s="61"/>
      <c r="H104" s="61"/>
      <c r="I104" s="61"/>
      <c r="J104" s="61"/>
      <c r="K104" s="61"/>
      <c r="L104" s="61"/>
      <c r="M104" s="61"/>
      <c r="N104" s="17" t="str">
        <f>IFERROR(VLOOKUP(G104,'3_Factores'!$A$8:$K$50,4,FALSE),"")</f>
        <v/>
      </c>
      <c r="O104" s="23" t="str">
        <f>IFERROR(VLOOKUP(G104,'3_Factores'!$A$8:$K$50,5,FALSE),"")</f>
        <v/>
      </c>
      <c r="P104" s="26" t="str">
        <f t="shared" ref="P104:P135" si="10">IF(OR(R104="Correcto",R104="Factor ilustrativo"),IFERROR(E104*O104,""),"")</f>
        <v/>
      </c>
      <c r="Q104" s="29" t="str">
        <f t="shared" ref="Q104:Q135" si="11">IF(P104="","",P104/1000)</f>
        <v/>
      </c>
      <c r="R104" s="18" t="str">
        <f>IF(COUNTA(B104:M104)=0,"",IF(B104="","Falta fecha",IF(D104="","Falta fuente",IF(E104="","Falta dato de actividad",IF(E104&lt;=0,"Dato de actividad inválido",IF(F104="","Falta unidad",IF(G104="","Falta factor",IF(H104="","Falta alcance",IF(I104="","Falta categoría",IF(J104="","Falta calidad",IF(COUNTIF('3_Factores'!$A$8:$A$50,G104)=0,"Factor no encontrado",IF(COUNTIF('3_Factores'!$A$8:$A$50,G104)&gt;1,"ID de factor duplicado",IF(F104&lt;&gt;N104,"Unidad no coincide",IF(H104&lt;&gt;VLOOKUP(G104,'3_Factores'!$A$8:$K$50,3,FALSE),"Alcance no coincide",IF(VLOOKUP(G104,'3_Factores'!$A$8:$K$50,9,FALSE)="Ilustrativo","Factor ilustrativo","Correcto")))))))))))))))</f>
        <v/>
      </c>
    </row>
    <row r="105" spans="1:18" ht="22.05" customHeight="1">
      <c r="A105" s="16" t="str">
        <f t="shared" si="9"/>
        <v/>
      </c>
      <c r="B105" s="72"/>
      <c r="C105" s="61"/>
      <c r="D105" s="61"/>
      <c r="E105" s="73"/>
      <c r="F105" s="61"/>
      <c r="G105" s="61"/>
      <c r="H105" s="61"/>
      <c r="I105" s="61"/>
      <c r="J105" s="61"/>
      <c r="K105" s="61"/>
      <c r="L105" s="61"/>
      <c r="M105" s="61"/>
      <c r="N105" s="17" t="str">
        <f>IFERROR(VLOOKUP(G105,'3_Factores'!$A$8:$K$50,4,FALSE),"")</f>
        <v/>
      </c>
      <c r="O105" s="23" t="str">
        <f>IFERROR(VLOOKUP(G105,'3_Factores'!$A$8:$K$50,5,FALSE),"")</f>
        <v/>
      </c>
      <c r="P105" s="26" t="str">
        <f t="shared" si="10"/>
        <v/>
      </c>
      <c r="Q105" s="29" t="str">
        <f t="shared" si="11"/>
        <v/>
      </c>
      <c r="R105" s="18" t="str">
        <f>IF(COUNTA(B105:M105)=0,"",IF(B105="","Falta fecha",IF(D105="","Falta fuente",IF(E105="","Falta dato de actividad",IF(E105&lt;=0,"Dato de actividad inválido",IF(F105="","Falta unidad",IF(G105="","Falta factor",IF(H105="","Falta alcance",IF(I105="","Falta categoría",IF(J105="","Falta calidad",IF(COUNTIF('3_Factores'!$A$8:$A$50,G105)=0,"Factor no encontrado",IF(COUNTIF('3_Factores'!$A$8:$A$50,G105)&gt;1,"ID de factor duplicado",IF(F105&lt;&gt;N105,"Unidad no coincide",IF(H105&lt;&gt;VLOOKUP(G105,'3_Factores'!$A$8:$K$50,3,FALSE),"Alcance no coincide",IF(VLOOKUP(G105,'3_Factores'!$A$8:$K$50,9,FALSE)="Ilustrativo","Factor ilustrativo","Correcto")))))))))))))))</f>
        <v/>
      </c>
    </row>
    <row r="106" spans="1:18" ht="22.05" customHeight="1">
      <c r="A106" s="16" t="str">
        <f t="shared" si="9"/>
        <v/>
      </c>
      <c r="B106" s="72"/>
      <c r="C106" s="61"/>
      <c r="D106" s="61"/>
      <c r="E106" s="73"/>
      <c r="F106" s="61"/>
      <c r="G106" s="61"/>
      <c r="H106" s="61"/>
      <c r="I106" s="61"/>
      <c r="J106" s="61"/>
      <c r="K106" s="61"/>
      <c r="L106" s="61"/>
      <c r="M106" s="61"/>
      <c r="N106" s="17" t="str">
        <f>IFERROR(VLOOKUP(G106,'3_Factores'!$A$8:$K$50,4,FALSE),"")</f>
        <v/>
      </c>
      <c r="O106" s="23" t="str">
        <f>IFERROR(VLOOKUP(G106,'3_Factores'!$A$8:$K$50,5,FALSE),"")</f>
        <v/>
      </c>
      <c r="P106" s="26" t="str">
        <f t="shared" si="10"/>
        <v/>
      </c>
      <c r="Q106" s="29" t="str">
        <f t="shared" si="11"/>
        <v/>
      </c>
      <c r="R106" s="18" t="str">
        <f>IF(COUNTA(B106:M106)=0,"",IF(B106="","Falta fecha",IF(D106="","Falta fuente",IF(E106="","Falta dato de actividad",IF(E106&lt;=0,"Dato de actividad inválido",IF(F106="","Falta unidad",IF(G106="","Falta factor",IF(H106="","Falta alcance",IF(I106="","Falta categoría",IF(J106="","Falta calidad",IF(COUNTIF('3_Factores'!$A$8:$A$50,G106)=0,"Factor no encontrado",IF(COUNTIF('3_Factores'!$A$8:$A$50,G106)&gt;1,"ID de factor duplicado",IF(F106&lt;&gt;N106,"Unidad no coincide",IF(H106&lt;&gt;VLOOKUP(G106,'3_Factores'!$A$8:$K$50,3,FALSE),"Alcance no coincide",IF(VLOOKUP(G106,'3_Factores'!$A$8:$K$50,9,FALSE)="Ilustrativo","Factor ilustrativo","Correcto")))))))))))))))</f>
        <v/>
      </c>
    </row>
    <row r="107" spans="1:18" ht="22.05" customHeight="1">
      <c r="A107" s="19" t="str">
        <f t="shared" si="9"/>
        <v/>
      </c>
      <c r="B107" s="74"/>
      <c r="C107" s="65"/>
      <c r="D107" s="65"/>
      <c r="E107" s="75"/>
      <c r="F107" s="65"/>
      <c r="G107" s="65"/>
      <c r="H107" s="65"/>
      <c r="I107" s="65"/>
      <c r="J107" s="65"/>
      <c r="K107" s="65"/>
      <c r="L107" s="65"/>
      <c r="M107" s="65"/>
      <c r="N107" s="20" t="str">
        <f>IFERROR(VLOOKUP(G107,'3_Factores'!$A$8:$K$50,4,FALSE),"")</f>
        <v/>
      </c>
      <c r="O107" s="24" t="str">
        <f>IFERROR(VLOOKUP(G107,'3_Factores'!$A$8:$K$50,5,FALSE),"")</f>
        <v/>
      </c>
      <c r="P107" s="27" t="str">
        <f t="shared" si="10"/>
        <v/>
      </c>
      <c r="Q107" s="30" t="str">
        <f t="shared" si="11"/>
        <v/>
      </c>
      <c r="R107" s="21" t="str">
        <f>IF(COUNTA(B107:M107)=0,"",IF(B107="","Falta fecha",IF(D107="","Falta fuente",IF(E107="","Falta dato de actividad",IF(E107&lt;=0,"Dato de actividad inválido",IF(F107="","Falta unidad",IF(G107="","Falta factor",IF(H107="","Falta alcance",IF(I107="","Falta categoría",IF(J107="","Falta calidad",IF(COUNTIF('3_Factores'!$A$8:$A$50,G107)=0,"Factor no encontrado",IF(COUNTIF('3_Factores'!$A$8:$A$50,G107)&gt;1,"ID de factor duplicado",IF(F107&lt;&gt;N107,"Unidad no coincide",IF(H107&lt;&gt;VLOOKUP(G107,'3_Factores'!$A$8:$K$50,3,FALSE),"Alcance no coincide",IF(VLOOKUP(G107,'3_Factores'!$A$8:$K$50,9,FALSE)="Ilustrativo","Factor ilustrativo","Correcto")))))))))))))))</f>
        <v/>
      </c>
    </row>
    <row r="108" spans="1:18" ht="14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8" ht="14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8" ht="14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8" ht="14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8" ht="14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4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4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4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4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4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4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4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4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</sheetData>
  <sheetProtection sheet="1" objects="1" scenarios="1" selectLockedCells="1" sort="0" autoFilter="0"/>
  <mergeCells count="3">
    <mergeCell ref="A1:R2"/>
    <mergeCell ref="A3:R3"/>
    <mergeCell ref="A5:R5"/>
  </mergeCells>
  <conditionalFormatting sqref="F8:F107">
    <cfRule type="expression" dxfId="15" priority="7">
      <formula>$R8="Unidad no coincide"</formula>
    </cfRule>
  </conditionalFormatting>
  <conditionalFormatting sqref="H8:H107">
    <cfRule type="expression" dxfId="14" priority="8">
      <formula>$R8="Alcance no coincide"</formula>
    </cfRule>
  </conditionalFormatting>
  <conditionalFormatting sqref="J8:J107">
    <cfRule type="expression" dxfId="13" priority="1">
      <formula>$J8="Dato directo"</formula>
    </cfRule>
    <cfRule type="expression" dxfId="12" priority="2">
      <formula>$J8="Estimación"</formula>
    </cfRule>
    <cfRule type="expression" dxfId="11" priority="3">
      <formula>$J8="Dato monetario"</formula>
    </cfRule>
  </conditionalFormatting>
  <conditionalFormatting sqref="R8:R107">
    <cfRule type="expression" dxfId="10" priority="4">
      <formula>$R8="Correcto"</formula>
    </cfRule>
    <cfRule type="expression" dxfId="9" priority="5">
      <formula>$R8="Factor ilustrativo"</formula>
    </cfRule>
    <cfRule type="expression" dxfId="8" priority="6">
      <formula>AND($R8&lt;&gt;"",$R8&lt;&gt;"Correcto",$R8&lt;&gt;"Factor ilustrativo")</formula>
    </cfRule>
  </conditionalFormatting>
  <dataValidations count="8">
    <dataValidation type="decimal" operator="greaterThan" sqref="E8:E107" xr:uid="{00000000-0002-0000-0300-000000000000}">
      <formula1>0</formula1>
    </dataValidation>
    <dataValidation type="list" sqref="F8:F107" xr:uid="{00000000-0002-0000-0300-000001000000}">
      <formula1>"L,kWh,km,kg,m3,t,unidad,pasajero-km,ton-km,$"</formula1>
    </dataValidation>
    <dataValidation type="list" sqref="H8:H107" xr:uid="{00000000-0002-0000-0300-000002000000}">
      <formula1>"Alcance 1,Alcance 2,Alcance 3"</formula1>
    </dataValidation>
    <dataValidation type="list" sqref="I8:I107" xr:uid="{00000000-0002-0000-0300-000003000000}">
      <formula1>"Combustible móvil,Combustión fija,Refrigerantes,Electricidad comprada,Transporte contratado,Residuos,Compras y empaques,Viajes de negocios,Desplazamiento de empleados,Otros"</formula1>
    </dataValidation>
    <dataValidation type="date" allowBlank="1" showErrorMessage="1" errorTitle="Fecha no válida" error="Ingresa una fecha válida entre 01/01/2000 y 31/12/2100." sqref="B8:B107" xr:uid="{00000000-0002-0000-0300-000004000000}">
      <formula1>DATE(2000,1,1)</formula1>
      <formula2>DATE(2100,12,31)</formula2>
    </dataValidation>
    <dataValidation type="list" allowBlank="1" showInputMessage="1" showErrorMessage="1" errorTitle="Factor no válido" error="Selecciona un ID disponible en la hoja 3_Factores." promptTitle="Selecciona el factor" prompt="Usa el desplegable para evitar errores de escritura." sqref="G8:G107" xr:uid="{00000000-0002-0000-0300-000005000000}">
      <formula1>ListaFactores</formula1>
    </dataValidation>
    <dataValidation type="list" sqref="J8:J107" xr:uid="{00000000-0002-0000-0300-000006000000}">
      <formula1>"Dato directo,Registro interno,Dato del proveedor,Estimación,Dato monetario"</formula1>
    </dataValidation>
    <dataValidation type="custom" allowBlank="1" showErrorMessage="1" errorTitle="Celda automática" error="Esta celda contiene una fórmula. Edita únicamente las columnas de captura." sqref="A8:A107 N8:R107" xr:uid="{00000000-0002-0000-0300-000007000000}">
      <formula1>FALSE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20"/>
  <sheetViews>
    <sheetView topLeftCell="A8" workbookViewId="0">
      <selection sqref="A1:M2"/>
    </sheetView>
  </sheetViews>
  <sheetFormatPr baseColWidth="10" defaultColWidth="8.796875" defaultRowHeight="13.8"/>
  <cols>
    <col min="1" max="1" width="26" customWidth="1"/>
    <col min="2" max="3" width="16" customWidth="1"/>
    <col min="4" max="4" width="28" customWidth="1"/>
    <col min="5" max="5" width="4" customWidth="1"/>
    <col min="6" max="8" width="16" customWidth="1"/>
    <col min="9" max="9" width="4" customWidth="1"/>
    <col min="10" max="13" width="18" customWidth="1"/>
    <col min="14" max="20" width="0" hidden="1" customWidth="1"/>
  </cols>
  <sheetData>
    <row r="1" spans="1:20" ht="24" customHeight="1">
      <c r="A1" s="79" t="s">
        <v>308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51"/>
      <c r="O1" s="51"/>
      <c r="P1" s="51"/>
      <c r="Q1" s="51"/>
      <c r="R1" s="51"/>
      <c r="S1" s="51"/>
      <c r="T1" s="51"/>
    </row>
    <row r="2" spans="1:20" ht="24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51"/>
      <c r="O2" s="51"/>
      <c r="P2" s="51"/>
      <c r="Q2" s="51"/>
      <c r="R2" s="51"/>
      <c r="S2" s="51"/>
      <c r="T2" s="51"/>
    </row>
    <row r="3" spans="1:20" ht="17.55" customHeight="1">
      <c r="A3" s="85" t="s">
        <v>309</v>
      </c>
      <c r="B3" s="86"/>
      <c r="C3" s="86"/>
      <c r="D3" s="86"/>
      <c r="E3" s="86"/>
      <c r="F3" s="86"/>
      <c r="G3" s="86"/>
      <c r="H3" s="86"/>
      <c r="I3" s="86"/>
      <c r="J3" s="86"/>
      <c r="K3" s="80"/>
      <c r="L3" s="80"/>
      <c r="M3" s="80"/>
      <c r="N3" s="51"/>
      <c r="O3" s="51"/>
      <c r="P3" s="51"/>
      <c r="Q3" s="51"/>
      <c r="R3" s="51"/>
      <c r="S3" s="51"/>
      <c r="T3" s="51"/>
    </row>
    <row r="4" spans="1:20" ht="17.55" customHeight="1">
      <c r="N4" s="51"/>
      <c r="O4" s="51"/>
      <c r="P4" s="51"/>
      <c r="Q4" s="51"/>
      <c r="R4" s="51"/>
      <c r="S4" s="51"/>
      <c r="T4" s="51"/>
    </row>
    <row r="5" spans="1:20" ht="17.55" customHeight="1">
      <c r="A5" s="87" t="s">
        <v>310</v>
      </c>
      <c r="B5" s="88"/>
      <c r="C5" s="89"/>
      <c r="D5" s="87" t="s">
        <v>153</v>
      </c>
      <c r="E5" s="88"/>
      <c r="F5" s="89"/>
      <c r="G5" s="87" t="s">
        <v>156</v>
      </c>
      <c r="H5" s="88"/>
      <c r="I5" s="89"/>
      <c r="J5" s="87" t="s">
        <v>159</v>
      </c>
      <c r="K5" s="88"/>
      <c r="L5" s="88"/>
      <c r="M5" s="89"/>
      <c r="N5" s="51"/>
      <c r="O5" s="51"/>
      <c r="P5" s="51"/>
      <c r="Q5" s="51"/>
      <c r="R5" s="51"/>
      <c r="S5" s="51"/>
      <c r="T5" s="51"/>
    </row>
    <row r="6" spans="1:20" ht="24" customHeight="1">
      <c r="A6" s="90">
        <f>SUM('4_Registro'!$Q$8:$Q$107)</f>
        <v>5.6599999999999993</v>
      </c>
      <c r="B6" s="91"/>
      <c r="C6" s="92"/>
      <c r="D6" s="90">
        <f>SUMIFS('4_Registro'!$Q$8:$Q$107,'4_Registro'!$H$8:$H$107,"Alcance 1",'4_Registro'!$R$8:$R$107,"Correcto")+SUMIFS('4_Registro'!$Q$8:$Q$107,'4_Registro'!$H$8:$H$107,"Alcance 1",'4_Registro'!$R$8:$R$107,"Factor ilustrativo")</f>
        <v>2.2999999999999998</v>
      </c>
      <c r="E6" s="91"/>
      <c r="F6" s="92"/>
      <c r="G6" s="90">
        <f>SUMIFS('4_Registro'!$Q$8:$Q$107,'4_Registro'!$H$8:$H$107,"Alcance 2",'4_Registro'!$R$8:$R$107,"Correcto")+SUMIFS('4_Registro'!$Q$8:$Q$107,'4_Registro'!$H$8:$H$107,"Alcance 2",'4_Registro'!$R$8:$R$107,"Factor ilustrativo")</f>
        <v>2.4</v>
      </c>
      <c r="H6" s="91"/>
      <c r="I6" s="92"/>
      <c r="J6" s="90">
        <f>SUMIFS('4_Registro'!$Q$8:$Q$107,'4_Registro'!$H$8:$H$107,"Alcance 3",'4_Registro'!$R$8:$R$107,"Correcto")+SUMIFS('4_Registro'!$Q$8:$Q$107,'4_Registro'!$H$8:$H$107,"Alcance 3",'4_Registro'!$R$8:$R$107,"Factor ilustrativo")</f>
        <v>0.96</v>
      </c>
      <c r="K6" s="91"/>
      <c r="L6" s="91"/>
      <c r="M6" s="92"/>
      <c r="N6" s="51"/>
      <c r="O6" s="51"/>
      <c r="P6" s="51"/>
      <c r="Q6" s="51"/>
      <c r="R6" s="51"/>
      <c r="S6" s="51"/>
      <c r="T6" s="51"/>
    </row>
    <row r="7" spans="1:20" ht="24" customHeight="1">
      <c r="A7" s="93"/>
      <c r="B7" s="94"/>
      <c r="C7" s="95"/>
      <c r="D7" s="93"/>
      <c r="E7" s="94"/>
      <c r="F7" s="95"/>
      <c r="G7" s="93"/>
      <c r="H7" s="94"/>
      <c r="I7" s="95"/>
      <c r="J7" s="93"/>
      <c r="K7" s="94"/>
      <c r="L7" s="94"/>
      <c r="M7" s="95"/>
      <c r="N7" s="51"/>
      <c r="O7" s="51"/>
      <c r="P7" s="51"/>
      <c r="Q7" s="51"/>
      <c r="R7" s="51"/>
      <c r="S7" s="51"/>
      <c r="T7" s="51"/>
    </row>
    <row r="8" spans="1:20" ht="17.55" customHeight="1">
      <c r="N8" s="51"/>
      <c r="O8" s="51"/>
      <c r="P8" s="51"/>
      <c r="Q8" s="51"/>
      <c r="R8" s="51"/>
      <c r="S8" s="51"/>
      <c r="T8" s="51"/>
    </row>
    <row r="9" spans="1:20" ht="17.55" customHeight="1">
      <c r="A9" s="87" t="s">
        <v>311</v>
      </c>
      <c r="B9" s="88"/>
      <c r="C9" s="89"/>
      <c r="D9" s="87" t="s">
        <v>312</v>
      </c>
      <c r="E9" s="88"/>
      <c r="F9" s="89"/>
      <c r="G9" s="87" t="s">
        <v>313</v>
      </c>
      <c r="H9" s="88"/>
      <c r="I9" s="89"/>
      <c r="J9" s="87" t="s">
        <v>252</v>
      </c>
      <c r="K9" s="88"/>
      <c r="L9" s="88"/>
      <c r="M9" s="89"/>
      <c r="N9" s="51"/>
      <c r="O9" s="51"/>
      <c r="P9" s="51"/>
      <c r="Q9" s="51"/>
      <c r="R9" s="51"/>
      <c r="S9" s="51"/>
      <c r="T9" s="51"/>
    </row>
    <row r="10" spans="1:20" ht="22.35" customHeight="1">
      <c r="A10" s="96">
        <f>COUNTIF('4_Registro'!$R$8:$R$107,"Correcto")+COUNTIF('4_Registro'!$R$8:$R$107,"Factor ilustrativo")</f>
        <v>3</v>
      </c>
      <c r="B10" s="91"/>
      <c r="C10" s="92"/>
      <c r="D10" s="97">
        <f>IFERROR((COUNTIFS('4_Registro'!$J$8:$J$107,"Dato directo",'4_Registro'!$R$8:$R$107,"Correcto")+COUNTIFS('4_Registro'!$J$8:$J$107,"Dato directo",'4_Registro'!$R$8:$R$107,"Factor ilustrativo"))/A10,0)</f>
        <v>0.66666666666666663</v>
      </c>
      <c r="E10" s="91"/>
      <c r="F10" s="92"/>
      <c r="G10" s="96">
        <f>COUNTIF('4_Registro'!$R$8:$R$107,"Falta*")+COUNTIF('4_Registro'!$R$8:$R$107,"Dato de actividad inválido")+COUNTIF('4_Registro'!$R$8:$R$107,"Factor no encontrado")+COUNTIF('4_Registro'!$R$8:$R$107,"ID de factor duplicado")+COUNTIF('4_Registro'!$R$8:$R$107,"Unidad no coincide")+COUNTIF('4_Registro'!$R$8:$R$107,"Alcance no coincide")</f>
        <v>0</v>
      </c>
      <c r="H10" s="91"/>
      <c r="I10" s="92"/>
      <c r="J10" s="98" t="str">
        <f>IF(AND(ABS(A6-SUM(D6,G6,J6))&lt;0.000001,ABS(A6-SUM(B28:B37))&lt;0.000001),"OK","REVISAR")</f>
        <v>OK</v>
      </c>
      <c r="K10" s="99"/>
      <c r="L10" s="99"/>
      <c r="M10" s="100"/>
      <c r="N10" s="51"/>
      <c r="O10" s="51"/>
      <c r="P10" s="51"/>
      <c r="Q10" s="51"/>
      <c r="R10" s="51"/>
      <c r="S10" s="51"/>
      <c r="T10" s="51"/>
    </row>
    <row r="11" spans="1:20" ht="22.35" customHeight="1">
      <c r="A11" s="93"/>
      <c r="B11" s="94"/>
      <c r="C11" s="95"/>
      <c r="D11" s="93"/>
      <c r="E11" s="94"/>
      <c r="F11" s="95"/>
      <c r="G11" s="93"/>
      <c r="H11" s="94"/>
      <c r="I11" s="95"/>
      <c r="J11" s="101"/>
      <c r="K11" s="102"/>
      <c r="L11" s="102"/>
      <c r="M11" s="103"/>
      <c r="N11" s="51"/>
      <c r="O11" s="51"/>
      <c r="P11" s="51"/>
      <c r="Q11" s="51"/>
      <c r="R11" s="51"/>
      <c r="S11" s="51"/>
      <c r="T11" s="51"/>
    </row>
    <row r="12" spans="1:20" ht="17.55" customHeight="1">
      <c r="N12" s="51"/>
      <c r="O12" s="51"/>
      <c r="P12" s="51"/>
      <c r="Q12" s="51"/>
      <c r="R12" s="51"/>
      <c r="S12" s="51"/>
      <c r="T12" s="51"/>
    </row>
    <row r="13" spans="1:20" ht="17.55" customHeight="1">
      <c r="A13" s="104" t="s">
        <v>246</v>
      </c>
      <c r="B13" s="104"/>
      <c r="C13" s="104"/>
      <c r="D13" s="104"/>
      <c r="N13" s="51"/>
      <c r="O13" s="51"/>
      <c r="P13" s="51"/>
      <c r="Q13" s="51"/>
      <c r="R13" s="51"/>
      <c r="S13" s="51"/>
      <c r="T13" s="51"/>
    </row>
    <row r="14" spans="1:20" ht="17.55" customHeight="1">
      <c r="A14" s="31" t="s">
        <v>249</v>
      </c>
      <c r="B14" s="76" t="s">
        <v>314</v>
      </c>
      <c r="C14" s="32"/>
      <c r="D14" s="33"/>
      <c r="N14" s="51"/>
      <c r="O14" s="51"/>
      <c r="P14" s="51"/>
      <c r="Q14" s="51"/>
      <c r="R14" s="51"/>
      <c r="S14" s="51"/>
      <c r="T14" s="51"/>
    </row>
    <row r="15" spans="1:20" ht="17.55" customHeight="1">
      <c r="A15" s="34" t="s">
        <v>315</v>
      </c>
      <c r="B15" s="63">
        <v>10000</v>
      </c>
      <c r="C15" s="3"/>
      <c r="D15" s="35"/>
      <c r="N15" s="51"/>
      <c r="O15" s="51"/>
      <c r="P15" s="51"/>
      <c r="Q15" s="51"/>
      <c r="R15" s="51"/>
      <c r="S15" s="51"/>
      <c r="T15" s="51"/>
    </row>
    <row r="16" spans="1:20" ht="17.55" customHeight="1">
      <c r="A16" s="34" t="s">
        <v>316</v>
      </c>
      <c r="B16" s="29">
        <f>IF(OR(B15="",B15&lt;=0),"",A6*1000/B15)</f>
        <v>0.56599999999999995</v>
      </c>
      <c r="C16" s="3"/>
      <c r="D16" s="35"/>
      <c r="N16" s="51"/>
      <c r="O16" s="51"/>
      <c r="P16" s="51"/>
      <c r="Q16" s="51"/>
      <c r="R16" s="51"/>
      <c r="S16" s="51"/>
      <c r="T16" s="51"/>
    </row>
    <row r="17" spans="1:20" ht="27.15" customHeight="1">
      <c r="A17" s="105" t="s">
        <v>317</v>
      </c>
      <c r="B17" s="106"/>
      <c r="C17" s="106"/>
      <c r="D17" s="107"/>
      <c r="N17" s="51"/>
      <c r="O17" s="51"/>
      <c r="P17" s="51"/>
      <c r="Q17" s="51"/>
      <c r="R17" s="51"/>
      <c r="S17" s="51"/>
      <c r="T17" s="51"/>
    </row>
    <row r="18" spans="1:20" ht="17.55" customHeight="1">
      <c r="N18" s="51"/>
      <c r="O18" s="51"/>
      <c r="P18" s="51"/>
      <c r="Q18" s="51"/>
      <c r="R18" s="51"/>
      <c r="S18" s="51"/>
      <c r="T18" s="51"/>
    </row>
    <row r="19" spans="1:20" ht="17.55" customHeight="1">
      <c r="A19" s="104" t="s">
        <v>318</v>
      </c>
      <c r="B19" s="104"/>
      <c r="C19" s="104"/>
      <c r="D19" s="104"/>
      <c r="N19" s="51"/>
      <c r="O19" s="51"/>
      <c r="P19" s="51"/>
      <c r="Q19" s="51"/>
      <c r="R19" s="51"/>
      <c r="S19" s="51"/>
      <c r="T19" s="51"/>
    </row>
    <row r="20" spans="1:20" ht="17.55" customHeight="1">
      <c r="A20" s="4" t="s">
        <v>289</v>
      </c>
      <c r="B20" s="6" t="s">
        <v>119</v>
      </c>
      <c r="C20" s="6" t="s">
        <v>319</v>
      </c>
      <c r="D20" s="5" t="s">
        <v>320</v>
      </c>
      <c r="N20" s="51"/>
      <c r="O20" s="51"/>
      <c r="P20" s="51"/>
      <c r="Q20" s="51"/>
      <c r="R20" s="51"/>
      <c r="S20" s="51"/>
      <c r="T20" s="51"/>
    </row>
    <row r="21" spans="1:20" ht="17.55" customHeight="1">
      <c r="A21" s="7" t="s">
        <v>153</v>
      </c>
      <c r="B21" s="42">
        <f>$D$6</f>
        <v>2.2999999999999998</v>
      </c>
      <c r="C21" s="43">
        <f>IFERROR(B21/$A$6,0)</f>
        <v>0.40636042402826855</v>
      </c>
      <c r="D21" s="44" t="s">
        <v>321</v>
      </c>
      <c r="N21" s="51"/>
      <c r="O21" s="51"/>
      <c r="P21" s="51"/>
      <c r="Q21" s="51"/>
      <c r="R21" s="51"/>
      <c r="S21" s="51"/>
      <c r="T21" s="51"/>
    </row>
    <row r="22" spans="1:20" ht="17.55" customHeight="1">
      <c r="A22" s="34" t="s">
        <v>156</v>
      </c>
      <c r="B22" s="38">
        <f>$G$6</f>
        <v>2.4</v>
      </c>
      <c r="C22" s="40">
        <f>IFERROR(B22/$A$6,0)</f>
        <v>0.42402826855123676</v>
      </c>
      <c r="D22" s="35" t="s">
        <v>322</v>
      </c>
      <c r="N22" s="51"/>
      <c r="O22" s="51"/>
      <c r="P22" s="51"/>
      <c r="Q22" s="51"/>
      <c r="R22" s="51"/>
      <c r="S22" s="51"/>
      <c r="T22" s="51"/>
    </row>
    <row r="23" spans="1:20" ht="17.55" customHeight="1">
      <c r="A23" s="10" t="s">
        <v>159</v>
      </c>
      <c r="B23" s="45">
        <f>$J$6</f>
        <v>0.96</v>
      </c>
      <c r="C23" s="46">
        <f>IFERROR(B23/$A$6,0)</f>
        <v>0.16961130742049471</v>
      </c>
      <c r="D23" s="47" t="s">
        <v>323</v>
      </c>
      <c r="N23" s="51"/>
      <c r="O23" s="51"/>
      <c r="P23" s="51"/>
      <c r="Q23" s="51"/>
      <c r="R23" s="51"/>
      <c r="S23" s="51"/>
      <c r="T23" s="51"/>
    </row>
    <row r="24" spans="1:20" ht="17.55" customHeight="1">
      <c r="N24" s="51"/>
      <c r="O24" s="51"/>
      <c r="P24" s="51"/>
      <c r="Q24" s="51"/>
      <c r="R24" s="51"/>
      <c r="S24" s="51"/>
      <c r="T24" s="51"/>
    </row>
    <row r="25" spans="1:20" ht="17.55" customHeight="1">
      <c r="N25" s="51"/>
      <c r="O25" s="51"/>
      <c r="P25" s="51"/>
      <c r="Q25" s="51"/>
      <c r="R25" s="51"/>
      <c r="S25" s="51"/>
      <c r="T25" s="51"/>
    </row>
    <row r="26" spans="1:20" ht="17.55" customHeight="1">
      <c r="A26" s="104" t="s">
        <v>324</v>
      </c>
      <c r="B26" s="104"/>
      <c r="C26" s="104"/>
      <c r="D26" s="104"/>
      <c r="N26" s="51"/>
      <c r="O26" s="51"/>
      <c r="P26" s="51"/>
      <c r="Q26" s="51"/>
      <c r="R26" s="51"/>
      <c r="S26" s="51"/>
      <c r="T26" s="51"/>
    </row>
    <row r="27" spans="1:20" ht="17.55" customHeight="1">
      <c r="A27" s="4" t="s">
        <v>178</v>
      </c>
      <c r="B27" s="6" t="s">
        <v>119</v>
      </c>
      <c r="C27" s="6" t="s">
        <v>319</v>
      </c>
      <c r="D27" s="5" t="s">
        <v>241</v>
      </c>
      <c r="N27" s="51"/>
      <c r="O27" s="51"/>
      <c r="P27" s="51"/>
      <c r="Q27" s="51"/>
      <c r="R27" s="51"/>
      <c r="S27" s="51"/>
      <c r="T27" s="51"/>
    </row>
    <row r="28" spans="1:20" ht="19.2" customHeight="1">
      <c r="A28" s="7" t="s">
        <v>181</v>
      </c>
      <c r="B28" s="42">
        <f>SUMIFS('4_Registro'!$Q$8:$Q$107,'4_Registro'!$I$8:$I$107,A28,'4_Registro'!$R$8:$R$107,"Correcto")+SUMIFS('4_Registro'!$Q$8:$Q$107,'4_Registro'!$I$8:$I$107,A28,'4_Registro'!$R$8:$R$107,"Factor ilustrativo")</f>
        <v>2.2999999999999998</v>
      </c>
      <c r="C28" s="43">
        <f t="shared" ref="C28:C37" si="0">IFERROR(B28/$A$6,0)</f>
        <v>0.40636042402826855</v>
      </c>
      <c r="D28" s="44" t="str">
        <f t="shared" ref="D28:D37" si="1">IF(B28=0,"Sin datos",IF(C28&gt;=0.3,"Alta contribución",IF(C28&gt;=0.1,"Contribución media","Baja contribución")))</f>
        <v>Alta contribución</v>
      </c>
      <c r="N28" s="51"/>
      <c r="O28" s="51"/>
      <c r="P28" s="51"/>
      <c r="Q28" s="51"/>
      <c r="R28" s="51"/>
      <c r="S28" s="51"/>
      <c r="T28" s="51"/>
    </row>
    <row r="29" spans="1:20" ht="19.2" customHeight="1">
      <c r="A29" s="34" t="s">
        <v>184</v>
      </c>
      <c r="B29" s="38">
        <f>SUMIFS('4_Registro'!$Q$8:$Q$107,'4_Registro'!$I$8:$I$107,A29,'4_Registro'!$R$8:$R$107,"Correcto")+SUMIFS('4_Registro'!$Q$8:$Q$107,'4_Registro'!$I$8:$I$107,A29,'4_Registro'!$R$8:$R$107,"Factor ilustrativo")</f>
        <v>0</v>
      </c>
      <c r="C29" s="40">
        <f t="shared" si="0"/>
        <v>0</v>
      </c>
      <c r="D29" s="35" t="str">
        <f t="shared" si="1"/>
        <v>Sin datos</v>
      </c>
      <c r="N29" s="51"/>
      <c r="O29" s="51"/>
      <c r="P29" s="51"/>
      <c r="Q29" s="51"/>
      <c r="R29" s="51"/>
      <c r="S29" s="51"/>
      <c r="T29" s="51"/>
    </row>
    <row r="30" spans="1:20" ht="19.2" customHeight="1">
      <c r="A30" s="8" t="s">
        <v>187</v>
      </c>
      <c r="B30" s="48">
        <f>SUMIFS('4_Registro'!$Q$8:$Q$107,'4_Registro'!$I$8:$I$107,A30,'4_Registro'!$R$8:$R$107,"Correcto")+SUMIFS('4_Registro'!$Q$8:$Q$107,'4_Registro'!$I$8:$I$107,A30,'4_Registro'!$R$8:$R$107,"Factor ilustrativo")</f>
        <v>0</v>
      </c>
      <c r="C30" s="49">
        <f t="shared" si="0"/>
        <v>0</v>
      </c>
      <c r="D30" s="50" t="str">
        <f t="shared" si="1"/>
        <v>Sin datos</v>
      </c>
      <c r="N30" s="51"/>
      <c r="O30" s="51"/>
      <c r="P30" s="51"/>
      <c r="Q30" s="51"/>
      <c r="R30" s="51"/>
      <c r="S30" s="51"/>
      <c r="T30" s="51"/>
    </row>
    <row r="31" spans="1:20" ht="19.2" customHeight="1">
      <c r="A31" s="34" t="s">
        <v>190</v>
      </c>
      <c r="B31" s="38">
        <f>SUMIFS('4_Registro'!$Q$8:$Q$107,'4_Registro'!$I$8:$I$107,A31,'4_Registro'!$R$8:$R$107,"Correcto")+SUMIFS('4_Registro'!$Q$8:$Q$107,'4_Registro'!$I$8:$I$107,A31,'4_Registro'!$R$8:$R$107,"Factor ilustrativo")</f>
        <v>2.4</v>
      </c>
      <c r="C31" s="40">
        <f t="shared" si="0"/>
        <v>0.42402826855123676</v>
      </c>
      <c r="D31" s="35" t="str">
        <f t="shared" si="1"/>
        <v>Alta contribución</v>
      </c>
      <c r="N31" s="51"/>
      <c r="O31" s="51"/>
      <c r="P31" s="51"/>
      <c r="Q31" s="51"/>
      <c r="R31" s="51"/>
      <c r="S31" s="51"/>
      <c r="T31" s="51"/>
    </row>
    <row r="32" spans="1:20" ht="19.2" customHeight="1">
      <c r="A32" s="8" t="s">
        <v>193</v>
      </c>
      <c r="B32" s="48">
        <f>SUMIFS('4_Registro'!$Q$8:$Q$107,'4_Registro'!$I$8:$I$107,A32,'4_Registro'!$R$8:$R$107,"Correcto")+SUMIFS('4_Registro'!$Q$8:$Q$107,'4_Registro'!$I$8:$I$107,A32,'4_Registro'!$R$8:$R$107,"Factor ilustrativo")</f>
        <v>0.96</v>
      </c>
      <c r="C32" s="49">
        <f t="shared" si="0"/>
        <v>0.16961130742049471</v>
      </c>
      <c r="D32" s="50" t="str">
        <f t="shared" si="1"/>
        <v>Contribución media</v>
      </c>
      <c r="N32" s="51"/>
      <c r="O32" s="51"/>
      <c r="P32" s="51"/>
      <c r="Q32" s="51"/>
      <c r="R32" s="51"/>
      <c r="S32" s="51"/>
      <c r="T32" s="51"/>
    </row>
    <row r="33" spans="1:20" ht="19.2" customHeight="1">
      <c r="A33" s="34" t="s">
        <v>196</v>
      </c>
      <c r="B33" s="38">
        <f>SUMIFS('4_Registro'!$Q$8:$Q$107,'4_Registro'!$I$8:$I$107,A33,'4_Registro'!$R$8:$R$107,"Correcto")+SUMIFS('4_Registro'!$Q$8:$Q$107,'4_Registro'!$I$8:$I$107,A33,'4_Registro'!$R$8:$R$107,"Factor ilustrativo")</f>
        <v>0</v>
      </c>
      <c r="C33" s="40">
        <f t="shared" si="0"/>
        <v>0</v>
      </c>
      <c r="D33" s="35" t="str">
        <f t="shared" si="1"/>
        <v>Sin datos</v>
      </c>
      <c r="N33" s="51"/>
      <c r="O33" s="51"/>
      <c r="P33" s="51"/>
      <c r="Q33" s="51"/>
      <c r="R33" s="51"/>
      <c r="S33" s="51"/>
      <c r="T33" s="51"/>
    </row>
    <row r="34" spans="1:20" ht="19.2" customHeight="1">
      <c r="A34" s="8" t="s">
        <v>199</v>
      </c>
      <c r="B34" s="48">
        <f>SUMIFS('4_Registro'!$Q$8:$Q$107,'4_Registro'!$I$8:$I$107,A34,'4_Registro'!$R$8:$R$107,"Correcto")+SUMIFS('4_Registro'!$Q$8:$Q$107,'4_Registro'!$I$8:$I$107,A34,'4_Registro'!$R$8:$R$107,"Factor ilustrativo")</f>
        <v>0</v>
      </c>
      <c r="C34" s="49">
        <f t="shared" si="0"/>
        <v>0</v>
      </c>
      <c r="D34" s="50" t="str">
        <f t="shared" si="1"/>
        <v>Sin datos</v>
      </c>
      <c r="N34" s="51"/>
      <c r="O34" s="51"/>
      <c r="P34" s="51"/>
      <c r="Q34" s="51"/>
      <c r="R34" s="51"/>
      <c r="S34" s="51"/>
      <c r="T34" s="51"/>
    </row>
    <row r="35" spans="1:20" ht="19.2" customHeight="1">
      <c r="A35" s="34" t="s">
        <v>202</v>
      </c>
      <c r="B35" s="38">
        <f>SUMIFS('4_Registro'!$Q$8:$Q$107,'4_Registro'!$I$8:$I$107,A35,'4_Registro'!$R$8:$R$107,"Correcto")+SUMIFS('4_Registro'!$Q$8:$Q$107,'4_Registro'!$I$8:$I$107,A35,'4_Registro'!$R$8:$R$107,"Factor ilustrativo")</f>
        <v>0</v>
      </c>
      <c r="C35" s="40">
        <f t="shared" si="0"/>
        <v>0</v>
      </c>
      <c r="D35" s="35" t="str">
        <f t="shared" si="1"/>
        <v>Sin datos</v>
      </c>
      <c r="N35" s="51"/>
      <c r="O35" s="51"/>
      <c r="P35" s="51"/>
      <c r="Q35" s="51"/>
      <c r="R35" s="51"/>
      <c r="S35" s="51"/>
      <c r="T35" s="51"/>
    </row>
    <row r="36" spans="1:20" ht="19.2" customHeight="1">
      <c r="A36" s="8" t="s">
        <v>205</v>
      </c>
      <c r="B36" s="48">
        <f>SUMIFS('4_Registro'!$Q$8:$Q$107,'4_Registro'!$I$8:$I$107,A36,'4_Registro'!$R$8:$R$107,"Correcto")+SUMIFS('4_Registro'!$Q$8:$Q$107,'4_Registro'!$I$8:$I$107,A36,'4_Registro'!$R$8:$R$107,"Factor ilustrativo")</f>
        <v>0</v>
      </c>
      <c r="C36" s="49">
        <f t="shared" si="0"/>
        <v>0</v>
      </c>
      <c r="D36" s="50" t="str">
        <f t="shared" si="1"/>
        <v>Sin datos</v>
      </c>
      <c r="N36" s="51"/>
      <c r="O36" s="51"/>
      <c r="P36" s="51"/>
      <c r="Q36" s="51"/>
      <c r="R36" s="51"/>
      <c r="S36" s="51"/>
      <c r="T36" s="51"/>
    </row>
    <row r="37" spans="1:20" ht="19.2" customHeight="1">
      <c r="A37" s="36" t="s">
        <v>325</v>
      </c>
      <c r="B37" s="39">
        <f>SUMIFS('4_Registro'!$Q$8:$Q$107,'4_Registro'!$I$8:$I$107,A37,'4_Registro'!$R$8:$R$107,"Correcto")+SUMIFS('4_Registro'!$Q$8:$Q$107,'4_Registro'!$I$8:$I$107,A37,'4_Registro'!$R$8:$R$107,"Factor ilustrativo")</f>
        <v>0</v>
      </c>
      <c r="C37" s="41">
        <f t="shared" si="0"/>
        <v>0</v>
      </c>
      <c r="D37" s="37" t="str">
        <f t="shared" si="1"/>
        <v>Sin datos</v>
      </c>
      <c r="N37" s="51"/>
      <c r="O37" s="51"/>
      <c r="P37" s="51"/>
      <c r="Q37" s="51"/>
      <c r="R37" s="51"/>
      <c r="S37" s="51"/>
      <c r="T37" s="51"/>
    </row>
    <row r="38" spans="1:20" ht="17.55" customHeight="1">
      <c r="N38" s="51"/>
      <c r="O38" s="51"/>
      <c r="P38" s="51"/>
      <c r="Q38" s="51"/>
      <c r="R38" s="51"/>
      <c r="S38" s="51"/>
      <c r="T38" s="51"/>
    </row>
    <row r="39" spans="1:20" ht="17.55" customHeight="1">
      <c r="N39" s="51"/>
      <c r="O39" s="51"/>
      <c r="P39" s="51"/>
      <c r="Q39" s="51"/>
      <c r="R39" s="51"/>
      <c r="S39" s="51"/>
      <c r="T39" s="51"/>
    </row>
    <row r="40" spans="1:20" ht="17.55" customHeight="1">
      <c r="A40" s="104" t="s">
        <v>326</v>
      </c>
      <c r="B40" s="104"/>
      <c r="C40" s="104"/>
      <c r="D40" s="104"/>
      <c r="N40" s="51"/>
      <c r="O40" s="51"/>
      <c r="P40" s="51"/>
      <c r="Q40" s="51"/>
      <c r="R40" s="51"/>
      <c r="S40" s="51"/>
      <c r="T40" s="51"/>
    </row>
    <row r="41" spans="1:20" ht="17.55" customHeight="1">
      <c r="A41" s="78" t="s">
        <v>327</v>
      </c>
      <c r="B41" s="108"/>
      <c r="C41" s="108"/>
      <c r="D41" s="108"/>
      <c r="E41" s="1"/>
      <c r="F41" s="1"/>
      <c r="G41" s="1"/>
      <c r="H41" s="1"/>
      <c r="I41" s="1"/>
      <c r="J41" s="1"/>
      <c r="N41" s="51"/>
      <c r="O41" s="51"/>
      <c r="P41" s="51"/>
      <c r="Q41" s="51"/>
      <c r="R41" s="51"/>
      <c r="S41" s="51"/>
      <c r="T41" s="51"/>
    </row>
    <row r="42" spans="1:20" ht="17.55" customHeight="1">
      <c r="A42" s="109"/>
      <c r="B42" s="108"/>
      <c r="C42" s="108"/>
      <c r="D42" s="110"/>
      <c r="N42" s="51"/>
      <c r="O42" s="51"/>
      <c r="P42" s="51"/>
      <c r="Q42" s="51"/>
      <c r="R42" s="51"/>
      <c r="S42" s="51"/>
      <c r="T42" s="51"/>
    </row>
    <row r="43" spans="1:20" ht="17.55" customHeight="1">
      <c r="A43" s="109"/>
      <c r="B43" s="108"/>
      <c r="C43" s="108"/>
      <c r="D43" s="110"/>
      <c r="N43" s="51"/>
      <c r="O43" s="51"/>
      <c r="P43" s="51"/>
      <c r="Q43" s="51"/>
      <c r="R43" s="51"/>
      <c r="S43" s="51"/>
      <c r="T43" s="51"/>
    </row>
    <row r="44" spans="1:20" ht="17.55" customHeight="1">
      <c r="A44" s="109"/>
      <c r="B44" s="108"/>
      <c r="C44" s="108"/>
      <c r="D44" s="110"/>
      <c r="N44" s="51"/>
      <c r="O44" s="51"/>
      <c r="P44" s="51"/>
      <c r="Q44" s="51"/>
      <c r="R44" s="51"/>
      <c r="S44" s="51"/>
      <c r="T44" s="51"/>
    </row>
    <row r="45" spans="1:20" ht="17.55" customHeight="1">
      <c r="A45" s="109"/>
      <c r="B45" s="108"/>
      <c r="C45" s="108"/>
      <c r="D45" s="110"/>
      <c r="N45" s="51"/>
      <c r="O45" s="51"/>
      <c r="P45" s="51"/>
      <c r="Q45" s="51"/>
      <c r="R45" s="51"/>
      <c r="S45" s="51"/>
      <c r="T45" s="51"/>
    </row>
    <row r="46" spans="1:20" ht="17.55" customHeight="1">
      <c r="A46" s="111"/>
      <c r="B46" s="112"/>
      <c r="C46" s="112"/>
      <c r="D46" s="113"/>
      <c r="N46" s="51"/>
      <c r="O46" s="51"/>
      <c r="P46" s="51"/>
      <c r="Q46" s="51"/>
      <c r="R46" s="51"/>
      <c r="S46" s="51"/>
      <c r="T46" s="51"/>
    </row>
    <row r="47" spans="1:20" ht="17.55" customHeight="1">
      <c r="N47" s="51"/>
      <c r="O47" s="51"/>
      <c r="P47" s="51"/>
      <c r="Q47" s="51"/>
      <c r="R47" s="51"/>
      <c r="S47" s="51"/>
      <c r="T47" s="51"/>
    </row>
    <row r="48" spans="1:20" ht="17.55" customHeight="1">
      <c r="N48" s="51"/>
      <c r="O48" s="51"/>
      <c r="P48" s="51"/>
      <c r="Q48" s="51"/>
      <c r="R48" s="51"/>
      <c r="S48" s="51"/>
      <c r="T48" s="51"/>
    </row>
    <row r="49" spans="1:20" ht="17.55" customHeight="1">
      <c r="N49" s="51"/>
      <c r="O49" s="51"/>
      <c r="P49" s="51"/>
      <c r="Q49" s="51"/>
      <c r="R49" s="51"/>
      <c r="S49" s="51"/>
      <c r="T49" s="51"/>
    </row>
    <row r="50" spans="1:20" ht="17.55" customHeight="1">
      <c r="N50" s="51"/>
      <c r="O50" s="51"/>
      <c r="P50" s="51"/>
      <c r="Q50" s="51"/>
      <c r="R50" s="51"/>
      <c r="S50" s="51"/>
      <c r="T50" s="51"/>
    </row>
    <row r="51" spans="1:20" ht="14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20" ht="14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20" ht="14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20" ht="14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20" ht="14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20" ht="14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20" ht="14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20" ht="14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20" ht="14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20" ht="14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20" ht="14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20" ht="14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20" ht="14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20" ht="14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4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4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4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4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4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4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4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4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4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4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4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4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4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4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4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4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4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4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4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4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4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4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4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4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4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4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4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4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4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4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4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4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4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4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4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4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4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4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4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4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4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4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4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4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4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4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4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4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4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4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4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4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4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4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4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4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</sheetData>
  <sheetProtection algorithmName="SHA-512" hashValue="9qJuLiiUA+B9AzECzF28upL3IM4S9UeN0E5eAYGOcjn1MbaBlCIqhXNZqQdy3QfSg41fivkpXBtMo44wbpj+Tg==" saltValue="8dlr4ULZIvd10rhlTPLzgA==" spinCount="100000" sheet="1" objects="1" scenarios="1" formatCells="0" formatColumns="0" formatRows="0" insertColumns="0" sort="0" autoFilter="0" pivotTables="0"/>
  <mergeCells count="24">
    <mergeCell ref="A17:D17"/>
    <mergeCell ref="A19:D19"/>
    <mergeCell ref="A26:D26"/>
    <mergeCell ref="A40:D40"/>
    <mergeCell ref="A41:D46"/>
    <mergeCell ref="A10:C11"/>
    <mergeCell ref="D10:F11"/>
    <mergeCell ref="G10:I11"/>
    <mergeCell ref="J10:M11"/>
    <mergeCell ref="A13:D13"/>
    <mergeCell ref="A6:C7"/>
    <mergeCell ref="D6:F7"/>
    <mergeCell ref="G6:I7"/>
    <mergeCell ref="J6:M7"/>
    <mergeCell ref="A9:C9"/>
    <mergeCell ref="D9:F9"/>
    <mergeCell ref="G9:I9"/>
    <mergeCell ref="J9:M9"/>
    <mergeCell ref="A1:M2"/>
    <mergeCell ref="A3:M3"/>
    <mergeCell ref="A5:C5"/>
    <mergeCell ref="D5:F5"/>
    <mergeCell ref="G5:I5"/>
    <mergeCell ref="J5:M5"/>
  </mergeCells>
  <conditionalFormatting sqref="B28:B37">
    <cfRule type="dataBar" priority="9">
      <dataBar>
        <cfvo type="min"/>
        <cfvo type="max"/>
        <color rgb="FF0B1F3A"/>
      </dataBar>
    </cfRule>
    <cfRule type="dataBar" priority="27">
      <dataBar>
        <cfvo type="min"/>
        <cfvo type="max"/>
        <color rgb="FF0B1F3A"/>
      </dataBar>
      <extLst>
        <ext xmlns:x14="http://schemas.microsoft.com/office/spreadsheetml/2009/9/main" uri="{B025F937-C7B1-47D3-B67F-A62EFF666E3E}">
          <x14:id>{54B5A3E4-813F-DAC1-7B41-8BC747548663}</x14:id>
        </ext>
      </extLst>
    </cfRule>
  </conditionalFormatting>
  <conditionalFormatting sqref="D28:D37">
    <cfRule type="expression" dxfId="7" priority="5">
      <formula>$D28="Alta contribución"</formula>
    </cfRule>
    <cfRule type="expression" dxfId="6" priority="6">
      <formula>$D28="Contribución media"</formula>
    </cfRule>
    <cfRule type="expression" dxfId="5" priority="7">
      <formula>$D28="Baja contribución"</formula>
    </cfRule>
    <cfRule type="expression" dxfId="4" priority="8">
      <formula>$D28="Sin datos"</formula>
    </cfRule>
  </conditionalFormatting>
  <conditionalFormatting sqref="G10">
    <cfRule type="expression" dxfId="3" priority="1">
      <formula>$G$10=0</formula>
    </cfRule>
    <cfRule type="expression" dxfId="2" priority="2">
      <formula>$G$10&gt;0</formula>
    </cfRule>
  </conditionalFormatting>
  <conditionalFormatting sqref="J10">
    <cfRule type="expression" dxfId="1" priority="3">
      <formula>$J$10="OK"</formula>
    </cfRule>
    <cfRule type="expression" dxfId="0" priority="4">
      <formula>$J$10="REVISAR"</formula>
    </cfRule>
  </conditionalFormatting>
  <dataValidations count="2">
    <dataValidation type="list" sqref="B14" xr:uid="{00000000-0002-0000-0400-000000000000}">
      <formula1>"pedido,producto,servicio,venta,cliente,kg producido,hora trabajada,otro"</formula1>
    </dataValidation>
    <dataValidation type="decimal" operator="greaterThan" sqref="B15" xr:uid="{00000000-0002-0000-0400-000001000000}">
      <formula1>0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4B5A3E4-813F-DAC1-7B41-8BC747548663}">
            <x14:dataBar>
              <x14:cfvo type="min"/>
              <x14:cfvo type="max"/>
              <x14:negativeFillColor auto="1"/>
              <x14:axisColor auto="1"/>
            </x14:dataBar>
          </x14:cfRule>
          <xm:sqref>B28:B37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1_Instrucciones</vt:lpstr>
      <vt:lpstr>2_Glosario</vt:lpstr>
      <vt:lpstr>3_Factores</vt:lpstr>
      <vt:lpstr>4_Registro</vt:lpstr>
      <vt:lpstr>5_Resumen</vt:lpstr>
      <vt:lpstr>ListaFactores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2026-07-13T15:02:01Z</dcterms:modified>
</cp:coreProperties>
</file>