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330FAC5-16FA-4EE4-B55F-7F496EEA83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Productos" sheetId="3" r:id="rId3"/>
    <sheet name="04 Fórmula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1" i="4" l="1"/>
  <c r="L111" i="4"/>
  <c r="K111" i="4"/>
  <c r="I111" i="4"/>
  <c r="H111" i="4"/>
  <c r="G111" i="4"/>
  <c r="N110" i="4"/>
  <c r="L110" i="4"/>
  <c r="K110" i="4"/>
  <c r="I110" i="4"/>
  <c r="H110" i="4"/>
  <c r="G110" i="4"/>
  <c r="N109" i="4"/>
  <c r="L109" i="4"/>
  <c r="K109" i="4"/>
  <c r="I109" i="4"/>
  <c r="H109" i="4"/>
  <c r="G109" i="4"/>
  <c r="N108" i="4"/>
  <c r="L108" i="4"/>
  <c r="K108" i="4"/>
  <c r="I108" i="4"/>
  <c r="H108" i="4"/>
  <c r="G108" i="4"/>
  <c r="N107" i="4"/>
  <c r="L107" i="4"/>
  <c r="K107" i="4"/>
  <c r="I107" i="4"/>
  <c r="H107" i="4"/>
  <c r="G107" i="4"/>
  <c r="N106" i="4"/>
  <c r="L106" i="4"/>
  <c r="K106" i="4"/>
  <c r="I106" i="4"/>
  <c r="H106" i="4"/>
  <c r="G106" i="4"/>
  <c r="N105" i="4"/>
  <c r="L105" i="4"/>
  <c r="K105" i="4"/>
  <c r="I105" i="4"/>
  <c r="H105" i="4"/>
  <c r="G105" i="4"/>
  <c r="N104" i="4"/>
  <c r="L104" i="4"/>
  <c r="K104" i="4"/>
  <c r="I104" i="4"/>
  <c r="H104" i="4"/>
  <c r="G104" i="4"/>
  <c r="N103" i="4"/>
  <c r="L103" i="4"/>
  <c r="K103" i="4"/>
  <c r="I103" i="4"/>
  <c r="H103" i="4"/>
  <c r="G103" i="4"/>
  <c r="N102" i="4"/>
  <c r="L102" i="4"/>
  <c r="K102" i="4"/>
  <c r="I102" i="4"/>
  <c r="H102" i="4"/>
  <c r="G102" i="4"/>
  <c r="N101" i="4"/>
  <c r="L101" i="4"/>
  <c r="K101" i="4"/>
  <c r="I101" i="4"/>
  <c r="H101" i="4"/>
  <c r="G101" i="4"/>
  <c r="N100" i="4"/>
  <c r="L100" i="4"/>
  <c r="K100" i="4"/>
  <c r="I100" i="4"/>
  <c r="H100" i="4"/>
  <c r="G100" i="4"/>
  <c r="N99" i="4"/>
  <c r="L99" i="4"/>
  <c r="K99" i="4"/>
  <c r="I99" i="4"/>
  <c r="H99" i="4"/>
  <c r="G99" i="4"/>
  <c r="N98" i="4"/>
  <c r="L98" i="4"/>
  <c r="K98" i="4"/>
  <c r="I98" i="4"/>
  <c r="H98" i="4"/>
  <c r="G98" i="4"/>
  <c r="N97" i="4"/>
  <c r="L97" i="4"/>
  <c r="K97" i="4"/>
  <c r="I97" i="4"/>
  <c r="H97" i="4"/>
  <c r="G97" i="4"/>
  <c r="N96" i="4"/>
  <c r="L96" i="4"/>
  <c r="K96" i="4"/>
  <c r="I96" i="4"/>
  <c r="H96" i="4"/>
  <c r="G96" i="4"/>
  <c r="N95" i="4"/>
  <c r="L95" i="4"/>
  <c r="K95" i="4"/>
  <c r="I95" i="4"/>
  <c r="H95" i="4"/>
  <c r="G95" i="4"/>
  <c r="N94" i="4"/>
  <c r="L94" i="4"/>
  <c r="K94" i="4"/>
  <c r="I94" i="4"/>
  <c r="H94" i="4"/>
  <c r="G94" i="4"/>
  <c r="N93" i="4"/>
  <c r="L93" i="4"/>
  <c r="K93" i="4"/>
  <c r="I93" i="4"/>
  <c r="H93" i="4"/>
  <c r="G93" i="4"/>
  <c r="N92" i="4"/>
  <c r="L92" i="4"/>
  <c r="K92" i="4"/>
  <c r="I92" i="4"/>
  <c r="H92" i="4"/>
  <c r="G92" i="4"/>
  <c r="N91" i="4"/>
  <c r="L91" i="4"/>
  <c r="K91" i="4"/>
  <c r="I91" i="4"/>
  <c r="H91" i="4"/>
  <c r="G91" i="4"/>
  <c r="N90" i="4"/>
  <c r="L90" i="4"/>
  <c r="K90" i="4"/>
  <c r="I90" i="4"/>
  <c r="H90" i="4"/>
  <c r="G90" i="4"/>
  <c r="N89" i="4"/>
  <c r="L89" i="4"/>
  <c r="K89" i="4"/>
  <c r="I89" i="4"/>
  <c r="H89" i="4"/>
  <c r="G89" i="4"/>
  <c r="N88" i="4"/>
  <c r="L88" i="4"/>
  <c r="K88" i="4"/>
  <c r="I88" i="4"/>
  <c r="H88" i="4"/>
  <c r="G88" i="4"/>
  <c r="N87" i="4"/>
  <c r="L87" i="4"/>
  <c r="K87" i="4"/>
  <c r="I87" i="4"/>
  <c r="H87" i="4"/>
  <c r="G87" i="4"/>
  <c r="N86" i="4"/>
  <c r="L86" i="4"/>
  <c r="K86" i="4"/>
  <c r="I86" i="4"/>
  <c r="H86" i="4"/>
  <c r="G86" i="4"/>
  <c r="N85" i="4"/>
  <c r="L85" i="4"/>
  <c r="K85" i="4"/>
  <c r="I85" i="4"/>
  <c r="H85" i="4"/>
  <c r="G85" i="4"/>
  <c r="N84" i="4"/>
  <c r="L84" i="4"/>
  <c r="K84" i="4"/>
  <c r="I84" i="4"/>
  <c r="H84" i="4"/>
  <c r="G84" i="4"/>
  <c r="N83" i="4"/>
  <c r="L83" i="4"/>
  <c r="K83" i="4"/>
  <c r="I83" i="4"/>
  <c r="H83" i="4"/>
  <c r="G83" i="4"/>
  <c r="N82" i="4"/>
  <c r="L82" i="4"/>
  <c r="K82" i="4"/>
  <c r="I82" i="4"/>
  <c r="H82" i="4"/>
  <c r="G82" i="4"/>
  <c r="N81" i="4"/>
  <c r="L81" i="4"/>
  <c r="K81" i="4"/>
  <c r="I81" i="4"/>
  <c r="H81" i="4"/>
  <c r="G81" i="4"/>
  <c r="N80" i="4"/>
  <c r="L80" i="4"/>
  <c r="K80" i="4"/>
  <c r="I80" i="4"/>
  <c r="H80" i="4"/>
  <c r="G80" i="4"/>
  <c r="N79" i="4"/>
  <c r="L79" i="4"/>
  <c r="K79" i="4"/>
  <c r="I79" i="4"/>
  <c r="H79" i="4"/>
  <c r="G79" i="4"/>
  <c r="N78" i="4"/>
  <c r="L78" i="4"/>
  <c r="K78" i="4"/>
  <c r="I78" i="4"/>
  <c r="H78" i="4"/>
  <c r="G78" i="4"/>
  <c r="N77" i="4"/>
  <c r="L77" i="4"/>
  <c r="K77" i="4"/>
  <c r="I77" i="4"/>
  <c r="H77" i="4"/>
  <c r="G77" i="4"/>
  <c r="N76" i="4"/>
  <c r="L76" i="4"/>
  <c r="K76" i="4"/>
  <c r="I76" i="4"/>
  <c r="H76" i="4"/>
  <c r="G76" i="4"/>
  <c r="N75" i="4"/>
  <c r="L75" i="4"/>
  <c r="K75" i="4"/>
  <c r="I75" i="4"/>
  <c r="H75" i="4"/>
  <c r="G75" i="4"/>
  <c r="N74" i="4"/>
  <c r="L74" i="4"/>
  <c r="K74" i="4"/>
  <c r="I74" i="4"/>
  <c r="H74" i="4"/>
  <c r="G74" i="4"/>
  <c r="N73" i="4"/>
  <c r="L73" i="4"/>
  <c r="K73" i="4"/>
  <c r="I73" i="4"/>
  <c r="H73" i="4"/>
  <c r="G73" i="4"/>
  <c r="N72" i="4"/>
  <c r="L72" i="4"/>
  <c r="K72" i="4"/>
  <c r="I72" i="4"/>
  <c r="H72" i="4"/>
  <c r="G72" i="4"/>
  <c r="N71" i="4"/>
  <c r="L71" i="4"/>
  <c r="K71" i="4"/>
  <c r="I71" i="4"/>
  <c r="H71" i="4"/>
  <c r="G71" i="4"/>
  <c r="N70" i="4"/>
  <c r="L70" i="4"/>
  <c r="K70" i="4"/>
  <c r="I70" i="4"/>
  <c r="H70" i="4"/>
  <c r="G70" i="4"/>
  <c r="N69" i="4"/>
  <c r="L69" i="4"/>
  <c r="K69" i="4"/>
  <c r="I69" i="4"/>
  <c r="H69" i="4"/>
  <c r="G69" i="4"/>
  <c r="N68" i="4"/>
  <c r="L68" i="4"/>
  <c r="K68" i="4"/>
  <c r="I68" i="4"/>
  <c r="H68" i="4"/>
  <c r="G68" i="4"/>
  <c r="N67" i="4"/>
  <c r="L67" i="4"/>
  <c r="K67" i="4"/>
  <c r="I67" i="4"/>
  <c r="H67" i="4"/>
  <c r="G67" i="4"/>
  <c r="N66" i="4"/>
  <c r="L66" i="4"/>
  <c r="K66" i="4"/>
  <c r="I66" i="4"/>
  <c r="H66" i="4"/>
  <c r="G66" i="4"/>
  <c r="N65" i="4"/>
  <c r="L65" i="4"/>
  <c r="K65" i="4"/>
  <c r="I65" i="4"/>
  <c r="H65" i="4"/>
  <c r="G65" i="4"/>
  <c r="N64" i="4"/>
  <c r="L64" i="4"/>
  <c r="K64" i="4"/>
  <c r="I64" i="4"/>
  <c r="H64" i="4"/>
  <c r="G64" i="4"/>
  <c r="N63" i="4"/>
  <c r="L63" i="4"/>
  <c r="K63" i="4"/>
  <c r="I63" i="4"/>
  <c r="H63" i="4"/>
  <c r="G63" i="4"/>
  <c r="N62" i="4"/>
  <c r="L62" i="4"/>
  <c r="K62" i="4"/>
  <c r="I62" i="4"/>
  <c r="H62" i="4"/>
  <c r="G62" i="4"/>
  <c r="N61" i="4"/>
  <c r="L61" i="4"/>
  <c r="K61" i="4"/>
  <c r="I61" i="4"/>
  <c r="H61" i="4"/>
  <c r="G61" i="4"/>
  <c r="N60" i="4"/>
  <c r="L60" i="4"/>
  <c r="K60" i="4"/>
  <c r="I60" i="4"/>
  <c r="H60" i="4"/>
  <c r="G60" i="4"/>
  <c r="N59" i="4"/>
  <c r="L59" i="4"/>
  <c r="K59" i="4"/>
  <c r="I59" i="4"/>
  <c r="H59" i="4"/>
  <c r="G59" i="4"/>
  <c r="N58" i="4"/>
  <c r="L58" i="4"/>
  <c r="K58" i="4"/>
  <c r="I58" i="4"/>
  <c r="H58" i="4"/>
  <c r="G58" i="4"/>
  <c r="N57" i="4"/>
  <c r="L57" i="4"/>
  <c r="K57" i="4"/>
  <c r="I57" i="4"/>
  <c r="H57" i="4"/>
  <c r="G57" i="4"/>
  <c r="N56" i="4"/>
  <c r="L56" i="4"/>
  <c r="K56" i="4"/>
  <c r="I56" i="4"/>
  <c r="H56" i="4"/>
  <c r="G56" i="4"/>
  <c r="N55" i="4"/>
  <c r="L55" i="4"/>
  <c r="K55" i="4"/>
  <c r="I55" i="4"/>
  <c r="H55" i="4"/>
  <c r="G55" i="4"/>
  <c r="N54" i="4"/>
  <c r="L54" i="4"/>
  <c r="K54" i="4"/>
  <c r="I54" i="4"/>
  <c r="H54" i="4"/>
  <c r="G54" i="4"/>
  <c r="N53" i="4"/>
  <c r="L53" i="4"/>
  <c r="K53" i="4"/>
  <c r="I53" i="4"/>
  <c r="H53" i="4"/>
  <c r="G53" i="4"/>
  <c r="N52" i="4"/>
  <c r="L52" i="4"/>
  <c r="K52" i="4"/>
  <c r="I52" i="4"/>
  <c r="H52" i="4"/>
  <c r="G52" i="4"/>
  <c r="N51" i="4"/>
  <c r="L51" i="4"/>
  <c r="K51" i="4"/>
  <c r="I51" i="4"/>
  <c r="H51" i="4"/>
  <c r="G51" i="4"/>
  <c r="N50" i="4"/>
  <c r="L50" i="4"/>
  <c r="K50" i="4"/>
  <c r="I50" i="4"/>
  <c r="H50" i="4"/>
  <c r="G50" i="4"/>
  <c r="N49" i="4"/>
  <c r="L49" i="4"/>
  <c r="K49" i="4"/>
  <c r="I49" i="4"/>
  <c r="H49" i="4"/>
  <c r="G49" i="4"/>
  <c r="N48" i="4"/>
  <c r="L48" i="4"/>
  <c r="K48" i="4"/>
  <c r="I48" i="4"/>
  <c r="H48" i="4"/>
  <c r="G48" i="4"/>
  <c r="N47" i="4"/>
  <c r="L47" i="4"/>
  <c r="K47" i="4"/>
  <c r="I47" i="4"/>
  <c r="H47" i="4"/>
  <c r="G47" i="4"/>
  <c r="N46" i="4"/>
  <c r="L46" i="4"/>
  <c r="K46" i="4"/>
  <c r="I46" i="4"/>
  <c r="H46" i="4"/>
  <c r="G46" i="4"/>
  <c r="N45" i="4"/>
  <c r="L45" i="4"/>
  <c r="K45" i="4"/>
  <c r="I45" i="4"/>
  <c r="H45" i="4"/>
  <c r="G45" i="4"/>
  <c r="N44" i="4"/>
  <c r="L44" i="4"/>
  <c r="K44" i="4"/>
  <c r="I44" i="4"/>
  <c r="H44" i="4"/>
  <c r="G44" i="4"/>
  <c r="N43" i="4"/>
  <c r="L43" i="4"/>
  <c r="K43" i="4"/>
  <c r="I43" i="4"/>
  <c r="H43" i="4"/>
  <c r="G43" i="4"/>
  <c r="N42" i="4"/>
  <c r="L42" i="4"/>
  <c r="K42" i="4"/>
  <c r="I42" i="4"/>
  <c r="H42" i="4"/>
  <c r="G42" i="4"/>
  <c r="N41" i="4"/>
  <c r="L41" i="4"/>
  <c r="K41" i="4"/>
  <c r="I41" i="4"/>
  <c r="H41" i="4"/>
  <c r="G41" i="4"/>
  <c r="N40" i="4"/>
  <c r="L40" i="4"/>
  <c r="K40" i="4"/>
  <c r="I40" i="4"/>
  <c r="H40" i="4"/>
  <c r="G40" i="4"/>
  <c r="N39" i="4"/>
  <c r="L39" i="4"/>
  <c r="K39" i="4"/>
  <c r="I39" i="4"/>
  <c r="H39" i="4"/>
  <c r="G39" i="4"/>
  <c r="N38" i="4"/>
  <c r="L38" i="4"/>
  <c r="K38" i="4"/>
  <c r="I38" i="4"/>
  <c r="H38" i="4"/>
  <c r="G38" i="4"/>
  <c r="N37" i="4"/>
  <c r="L37" i="4"/>
  <c r="K37" i="4"/>
  <c r="I37" i="4"/>
  <c r="H37" i="4"/>
  <c r="G37" i="4"/>
  <c r="N36" i="4"/>
  <c r="L36" i="4"/>
  <c r="K36" i="4"/>
  <c r="I36" i="4"/>
  <c r="H36" i="4"/>
  <c r="G36" i="4"/>
  <c r="N35" i="4"/>
  <c r="L35" i="4"/>
  <c r="K35" i="4"/>
  <c r="I35" i="4"/>
  <c r="H35" i="4"/>
  <c r="G35" i="4"/>
  <c r="N34" i="4"/>
  <c r="L34" i="4"/>
  <c r="K34" i="4"/>
  <c r="I34" i="4"/>
  <c r="H34" i="4"/>
  <c r="G34" i="4"/>
  <c r="N33" i="4"/>
  <c r="L33" i="4"/>
  <c r="K33" i="4"/>
  <c r="I33" i="4"/>
  <c r="H33" i="4"/>
  <c r="G33" i="4"/>
  <c r="N32" i="4"/>
  <c r="L32" i="4"/>
  <c r="K32" i="4"/>
  <c r="I32" i="4"/>
  <c r="H32" i="4"/>
  <c r="G32" i="4"/>
  <c r="N31" i="4"/>
  <c r="L31" i="4"/>
  <c r="K31" i="4"/>
  <c r="I31" i="4"/>
  <c r="H31" i="4"/>
  <c r="G31" i="4"/>
  <c r="N30" i="4"/>
  <c r="L30" i="4"/>
  <c r="K30" i="4"/>
  <c r="I30" i="4"/>
  <c r="H30" i="4"/>
  <c r="G30" i="4"/>
  <c r="N29" i="4"/>
  <c r="L29" i="4"/>
  <c r="K29" i="4"/>
  <c r="I29" i="4"/>
  <c r="H29" i="4"/>
  <c r="G29" i="4"/>
  <c r="N28" i="4"/>
  <c r="L28" i="4"/>
  <c r="K28" i="4"/>
  <c r="I28" i="4"/>
  <c r="H28" i="4"/>
  <c r="G28" i="4"/>
  <c r="N27" i="4"/>
  <c r="L27" i="4"/>
  <c r="K27" i="4"/>
  <c r="I27" i="4"/>
  <c r="H27" i="4"/>
  <c r="G27" i="4"/>
  <c r="N26" i="4"/>
  <c r="L26" i="4"/>
  <c r="K26" i="4"/>
  <c r="I26" i="4"/>
  <c r="H26" i="4"/>
  <c r="G26" i="4"/>
  <c r="N25" i="4"/>
  <c r="L25" i="4"/>
  <c r="K25" i="4"/>
  <c r="I25" i="4"/>
  <c r="H25" i="4"/>
  <c r="G25" i="4"/>
  <c r="N24" i="4"/>
  <c r="L24" i="4"/>
  <c r="K24" i="4"/>
  <c r="I24" i="4"/>
  <c r="H24" i="4"/>
  <c r="G24" i="4"/>
  <c r="N23" i="4"/>
  <c r="L23" i="4"/>
  <c r="K23" i="4"/>
  <c r="I23" i="4"/>
  <c r="H23" i="4"/>
  <c r="G23" i="4"/>
  <c r="N22" i="4"/>
  <c r="L22" i="4"/>
  <c r="K22" i="4"/>
  <c r="I22" i="4"/>
  <c r="H22" i="4"/>
  <c r="G22" i="4"/>
  <c r="N21" i="4"/>
  <c r="L21" i="4"/>
  <c r="K21" i="4"/>
  <c r="I21" i="4"/>
  <c r="H21" i="4"/>
  <c r="G21" i="4"/>
  <c r="N20" i="4"/>
  <c r="L20" i="4"/>
  <c r="K20" i="4"/>
  <c r="I20" i="4"/>
  <c r="H20" i="4"/>
  <c r="G20" i="4"/>
  <c r="N19" i="4"/>
  <c r="L19" i="4"/>
  <c r="K19" i="4"/>
  <c r="I19" i="4"/>
  <c r="H19" i="4"/>
  <c r="G19" i="4"/>
  <c r="N18" i="4"/>
  <c r="L18" i="4"/>
  <c r="K18" i="4"/>
  <c r="I18" i="4"/>
  <c r="H18" i="4"/>
  <c r="G18" i="4"/>
  <c r="N17" i="4"/>
  <c r="K17" i="4"/>
  <c r="L17" i="4" s="1"/>
  <c r="I17" i="4"/>
  <c r="H17" i="4"/>
  <c r="G17" i="4"/>
  <c r="N16" i="4"/>
  <c r="I16" i="4"/>
  <c r="H16" i="4"/>
  <c r="G16" i="4"/>
  <c r="N15" i="4"/>
  <c r="K15" i="4"/>
  <c r="L15" i="4" s="1"/>
  <c r="I15" i="4"/>
  <c r="H15" i="4"/>
  <c r="G15" i="4"/>
  <c r="N14" i="4"/>
  <c r="K14" i="4"/>
  <c r="L14" i="4" s="1"/>
  <c r="I14" i="4"/>
  <c r="H14" i="4"/>
  <c r="G14" i="4"/>
  <c r="N13" i="4"/>
  <c r="L13" i="4"/>
  <c r="K13" i="4"/>
  <c r="I13" i="4"/>
  <c r="H13" i="4"/>
  <c r="G13" i="4"/>
  <c r="N12" i="4"/>
  <c r="I12" i="4"/>
  <c r="H12" i="4"/>
  <c r="G12" i="4"/>
  <c r="G7" i="4"/>
  <c r="J4" i="4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K16" i="4" s="1"/>
  <c r="L16" i="4" s="1"/>
  <c r="E7" i="4" s="1"/>
  <c r="H12" i="3"/>
  <c r="H11" i="3"/>
  <c r="H10" i="3"/>
  <c r="H9" i="3"/>
  <c r="H8" i="3"/>
  <c r="K12" i="4" s="1"/>
  <c r="L12" i="4" s="1"/>
  <c r="A7" i="4" l="1"/>
  <c r="C7" i="4"/>
</calcChain>
</file>

<file path=xl/sharedStrings.xml><?xml version="1.0" encoding="utf-8"?>
<sst xmlns="http://schemas.openxmlformats.org/spreadsheetml/2006/main" count="308" uniqueCount="207">
  <si>
    <t>PLANTILLA DE COSTO DE FÓRMULAS DE COLORACIÓN</t>
  </si>
  <si>
    <t>Guía rápida para configurar, operar y mantener el archivo</t>
  </si>
  <si>
    <t>Objetivo: calcular el costo técnico directo de cada fórmula a partir de los productos y desechables utilizados. La plantilla no calcula costos fijos, mano de obra, margen, punto de equilibrio ni precio de venta.</t>
  </si>
  <si>
    <t>PASO</t>
  </si>
  <si>
    <t>QUÉ HACER</t>
  </si>
  <si>
    <t>DÓNDE</t>
  </si>
  <si>
    <t>DETALLE</t>
  </si>
  <si>
    <t>1</t>
  </si>
  <si>
    <t>Revisa el ejemplo</t>
  </si>
  <si>
    <t>03 Productos y 04 Fórmulas</t>
  </si>
  <si>
    <t>El archivo incluye un ejemplo completo de coloración de raíz. Úsalo para entender el flujo antes de reemplazar los datos.</t>
  </si>
  <si>
    <t>2</t>
  </si>
  <si>
    <t>Sustituye la base de productos</t>
  </si>
  <si>
    <t>03 Productos</t>
  </si>
  <si>
    <t>Reemplaza los datos de ejemplo en las columnas azules: código, categoría, producto, marca/línea, unidad, contenido neto, costo de compra, fecha y observaciones. No borres la columna gris Costo unitario.</t>
  </si>
  <si>
    <t>3</t>
  </si>
  <si>
    <t>Conserva los costos históricos</t>
  </si>
  <si>
    <t>Cuando cambie el precio de un producto ya utilizado, no sobrescribas su fila. Crea una nueva fila con un código diferente, por ejemplo TIN-70-V2, y conserva la versión anterior.</t>
  </si>
  <si>
    <t>4</t>
  </si>
  <si>
    <t>Registra una fórmula</t>
  </si>
  <si>
    <t>04 Fórmulas</t>
  </si>
  <si>
    <t>Escribe fecha, ID de fórmula, cliente, servicio, profesional, código de producto, cantidad preparada, cantidad aplicada y observaciones en las celdas azules.</t>
  </si>
  <si>
    <t>5</t>
  </si>
  <si>
    <t>Consulta el resultado</t>
  </si>
  <si>
    <t>Escribe el ID de la fórmula en la celda B4. Los indicadores muestran el costo técnico total, productos, desechables y líneas registradas. Si el ID no existe, aparecerá una alerta.</t>
  </si>
  <si>
    <t>6</t>
  </si>
  <si>
    <t>Crea un ID único</t>
  </si>
  <si>
    <t>Para otra fórmula, usa un ID nuevo y continúa en las filas disponibles. Recomendación: AAAAMMDD-001, por ejemplo 20260701-001.</t>
  </si>
  <si>
    <t>7</t>
  </si>
  <si>
    <t>Conserva las fórmulas</t>
  </si>
  <si>
    <t>No escribas sobre las celdas grises. Allí están los cálculos automáticos y las búsquedas de productos.</t>
  </si>
  <si>
    <t>CÓMO BORRAR EL EJEMPLO SIN DAÑAR LA PLANTILLA</t>
  </si>
  <si>
    <t>Sustituye los datos de las filas de ejemplo por tus propios productos. Mantén intactas las fórmulas de la columna H.</t>
  </si>
  <si>
    <t>Reemplaza las celdas azules de las filas 12 a 17. Mantén intactas las columnas grises G, H, I, K, L y N.</t>
  </si>
  <si>
    <t>Resumen</t>
  </si>
  <si>
    <t>Cambia B4 por el ID que deseas consultar. El ejemplo usa FORM-001.</t>
  </si>
  <si>
    <t>REGLAS DE USO Y MANTENIMIENTO</t>
  </si>
  <si>
    <t>Regla</t>
  </si>
  <si>
    <t>Aplicación práctica</t>
  </si>
  <si>
    <t>Usa códigos únicos</t>
  </si>
  <si>
    <t>Cada producto debe tener un código diferente. Ejemplos: TIN-70, OXI-20 y GUA-PAR.</t>
  </si>
  <si>
    <t>Conserva el costo histórico</t>
  </si>
  <si>
    <t>Si cambia el precio de un producto ya utilizado, crea una nueva fila con otro código, por ejemplo TIN-70-V2. No sobrescribas el registro anterior.</t>
  </si>
  <si>
    <t>Mantén una unidad</t>
  </si>
  <si>
    <t>El costo unitario y la cantidad registrada deben usar la misma unidad: g, ml, unidad, par, hoja o servicio.</t>
  </si>
  <si>
    <t>No conviertas ml a g automáticamente</t>
  </si>
  <si>
    <t>Si el envase está en mililitros, trabaja por ml o determina el peso neto real antes de costear por gramos.</t>
  </si>
  <si>
    <t>Registra todo lo preparado</t>
  </si>
  <si>
    <t>Incluye producto aplicado, sobrante descartado y preparaciones adicionales.</t>
  </si>
  <si>
    <t>Usa un ID único</t>
  </si>
  <si>
    <t>No reutilices un ID para otra fecha, cliente o servicio. Usa una convención como AAAAMMDD-001.</t>
  </si>
  <si>
    <t>Haz una copia de respaldo</t>
  </si>
  <si>
    <t>Guarda una copia antes de realizar cambios grandes o eliminar registros.</t>
  </si>
  <si>
    <t>Capacidad operativa</t>
  </si>
  <si>
    <t>La hoja 04 Fórmulas incluye 100 líneas de componentes. Una fórmula puede ocupar varias líneas.</t>
  </si>
  <si>
    <t>Convención visual: celdas azules = datos que puede editar el usuario; celdas grises = fórmulas automáticas; encabezados azul marino = secciones y tablas.</t>
  </si>
  <si>
    <t>GLOSARIO DE LA PLANTILLA</t>
  </si>
  <si>
    <t>Definiciones operativas de todos los términos utilizados</t>
  </si>
  <si>
    <t>TÉRMINO</t>
  </si>
  <si>
    <t>DEFINICIÓN</t>
  </si>
  <si>
    <t>EJEMPLO</t>
  </si>
  <si>
    <t>DÓNDE SE USA</t>
  </si>
  <si>
    <t>Aditivo</t>
  </si>
  <si>
    <t>Producto incorporado a la mezcla para complementar su desempeño técnico.</t>
  </si>
  <si>
    <t>Protector de enlaces</t>
  </si>
  <si>
    <t>Balanza</t>
  </si>
  <si>
    <t>Equipo utilizado para medir el peso de los productos.</t>
  </si>
  <si>
    <t>Balanza con resolución de 0,1 g</t>
  </si>
  <si>
    <t>Operación</t>
  </si>
  <si>
    <t>Cantidad aplicada</t>
  </si>
  <si>
    <t>Porción de la preparación que efectivamente se utilizó durante el servicio.</t>
  </si>
  <si>
    <t>64,5 g de oxidante</t>
  </si>
  <si>
    <t>Cantidad preparada</t>
  </si>
  <si>
    <t>Cantidad total dispensada para el servicio, incluida la porción aplicada y el sobrante.</t>
  </si>
  <si>
    <t>67,5 g de oxidante</t>
  </si>
  <si>
    <t>Categoría</t>
  </si>
  <si>
    <t>Grupo al que pertenece el producto para facilitar el control.</t>
  </si>
  <si>
    <t>Tinte, Oxidante, Aditivo, Desechable</t>
  </si>
  <si>
    <t>Código de producto</t>
  </si>
  <si>
    <t>Identificador único y breve asignado a cada producto.</t>
  </si>
  <si>
    <t>TIN-70</t>
  </si>
  <si>
    <t>Contenido neto</t>
  </si>
  <si>
    <t>Cantidad útil declarada o determinada para la presentación comprada.</t>
  </si>
  <si>
    <t>60 g</t>
  </si>
  <si>
    <t>Costo consumido</t>
  </si>
  <si>
    <t>Resultado de multiplicar la cantidad preparada por el costo unitario.</t>
  </si>
  <si>
    <t>30 g × 0,21 € = 6,30 €</t>
  </si>
  <si>
    <t>Costo de compra</t>
  </si>
  <si>
    <t>Valor realmente pagado por la presentación del producto.</t>
  </si>
  <si>
    <t>12,60 € por un tubo</t>
  </si>
  <si>
    <t>Costo técnico total</t>
  </si>
  <si>
    <t>Suma de los productos y desechables consumidos en una fórmula.</t>
  </si>
  <si>
    <t>11,42 €</t>
  </si>
  <si>
    <t>Resumen de 04 Fórmulas</t>
  </si>
  <si>
    <t>Costo unitario</t>
  </si>
  <si>
    <t>Costo de una unidad base del producto.</t>
  </si>
  <si>
    <t>0,2100 € por gramo</t>
  </si>
  <si>
    <t>Decolorante</t>
  </si>
  <si>
    <t>Producto en polvo, crema u otra presentación utilizado en procesos de aclaración.</t>
  </si>
  <si>
    <t>Polvo decolorante</t>
  </si>
  <si>
    <t>Desechable</t>
  </si>
  <si>
    <t>Material de un solo uso consumido durante el servicio.</t>
  </si>
  <si>
    <t>Guantes o papel aluminio</t>
  </si>
  <si>
    <t>Desperdicio</t>
  </si>
  <si>
    <t>Diferencia entre la cantidad preparada y la cantidad aplicada.</t>
  </si>
  <si>
    <t>3 g</t>
  </si>
  <si>
    <t>Fecha de actualización</t>
  </si>
  <si>
    <t>Fecha en la que se revisó el costo de compra.</t>
  </si>
  <si>
    <t>01/07/2026</t>
  </si>
  <si>
    <t>Fórmula</t>
  </si>
  <si>
    <t>Conjunto de productos y cantidades preparados para un servicio específico.</t>
  </si>
  <si>
    <t>Coloración de raíz</t>
  </si>
  <si>
    <t>ID de fórmula</t>
  </si>
  <si>
    <t>Código que agrupa todas las líneas de una misma preparación.</t>
  </si>
  <si>
    <t>FORM-001</t>
  </si>
  <si>
    <t>Kit de desechables</t>
  </si>
  <si>
    <t>Costo estándar que agrupa consumibles pequeños difíciles de contar.</t>
  </si>
  <si>
    <t>Kit retoque de raíz</t>
  </si>
  <si>
    <t>Oxidante</t>
  </si>
  <si>
    <t>Revelador utilizado según las instrucciones técnicas del fabricante.</t>
  </si>
  <si>
    <t>Oxidante de 20 volúmenes</t>
  </si>
  <si>
    <t>Producto aplicado</t>
  </si>
  <si>
    <t>Cantidad de la preparación que se usó en el cabello.</t>
  </si>
  <si>
    <t>110 g aplicados</t>
  </si>
  <si>
    <t>Producto descartado</t>
  </si>
  <si>
    <t>Cantidad preparada que no se utilizó y debe desecharse.</t>
  </si>
  <si>
    <t>10 g</t>
  </si>
  <si>
    <t>Registro</t>
  </si>
  <si>
    <t>Fila que representa un componente de una fórmula.</t>
  </si>
  <si>
    <t>Una fila para TIN-70</t>
  </si>
  <si>
    <t>Tara</t>
  </si>
  <si>
    <t>Función de la balanza que vuelve la lectura a cero con el recipiente colocado.</t>
  </si>
  <si>
    <t>Tara antes de añadir otro producto</t>
  </si>
  <si>
    <t>Unidad base</t>
  </si>
  <si>
    <t>Medida utilizada para calcular el costo unitario y registrar el consumo.</t>
  </si>
  <si>
    <t>g, ml, unidad, par, hoja o servicio</t>
  </si>
  <si>
    <t>Costo histórico</t>
  </si>
  <si>
    <t>Costo unitario que estaba vigente cuando se registró una fórmula y que no debe cambiar después.</t>
  </si>
  <si>
    <t>0,2100 € por gramo en julio</t>
  </si>
  <si>
    <t>Versión de producto</t>
  </si>
  <si>
    <t>Nuevo registro creado cuando cambia el costo de un producto ya utilizado.</t>
  </si>
  <si>
    <t>TIN-70-V2</t>
  </si>
  <si>
    <t>ID único</t>
  </si>
  <si>
    <t>Identificador que no debe reutilizarse para otra preparación.</t>
  </si>
  <si>
    <t>20260701-001</t>
  </si>
  <si>
    <t>Línea registrada</t>
  </si>
  <si>
    <t>Fila de detalle asociada a un componente de una fórmula.</t>
  </si>
  <si>
    <t>Una línea para TIN-70</t>
  </si>
  <si>
    <t>Código no encontrado</t>
  </si>
  <si>
    <t>Alerta que aparece cuando el código escrito no existe o está duplicado en la base.</t>
  </si>
  <si>
    <t>Revisar TIN70</t>
  </si>
  <si>
    <t>Registro histórico</t>
  </si>
  <si>
    <t>Fórmula cerrada que conserva los códigos y costos utilizados en su fecha.</t>
  </si>
  <si>
    <t>Fórmula de julio sin recalcular</t>
  </si>
  <si>
    <t>BASE DE PRODUCTOS Y COSTOS UNITARIOS</t>
  </si>
  <si>
    <t>Edita las celdas azules. La columna gris calcula automáticamente el costo por unidad.</t>
  </si>
  <si>
    <t>Ejemplo incluido: antes de reemplazarlo, borra sus líneas en 04 Fórmulas. Cuando un producto ya fue usado, conserva su fila y crea una nueva versión del código si cambia el precio.</t>
  </si>
  <si>
    <t>Código</t>
  </si>
  <si>
    <t>Producto</t>
  </si>
  <si>
    <t>Marca / línea</t>
  </si>
  <si>
    <t>Fecha actualización</t>
  </si>
  <si>
    <t>Observaciones</t>
  </si>
  <si>
    <t>Tinte</t>
  </si>
  <si>
    <t>Tinte tono 7.0</t>
  </si>
  <si>
    <t>Línea profesional</t>
  </si>
  <si>
    <t>g</t>
  </si>
  <si>
    <t>Ejemplo</t>
  </si>
  <si>
    <t>TIN-73</t>
  </si>
  <si>
    <t>Tinte tono 7.3</t>
  </si>
  <si>
    <t>OXI-20</t>
  </si>
  <si>
    <t>Oxidante 20 vol.</t>
  </si>
  <si>
    <t>Peso neto de referencia</t>
  </si>
  <si>
    <t>PRO-01</t>
  </si>
  <si>
    <t>Protector técnico</t>
  </si>
  <si>
    <t>DEC-01</t>
  </si>
  <si>
    <t>Decolorante en polvo</t>
  </si>
  <si>
    <t>Ejemplo no usado en FORM-001</t>
  </si>
  <si>
    <t>GUA-PAR</t>
  </si>
  <si>
    <t>Guantes</t>
  </si>
  <si>
    <t>Proveedor local</t>
  </si>
  <si>
    <t>par</t>
  </si>
  <si>
    <t>Caja de 100 pares</t>
  </si>
  <si>
    <t>ALU-HOJ</t>
  </si>
  <si>
    <t>Papel aluminio</t>
  </si>
  <si>
    <t>hoja</t>
  </si>
  <si>
    <t>Paquete de 500 hojas</t>
  </si>
  <si>
    <t>KIT-RAIZ</t>
  </si>
  <si>
    <t>Kit desechables retoque de raíz</t>
  </si>
  <si>
    <t>Estimación interna</t>
  </si>
  <si>
    <t>servicio</t>
  </si>
  <si>
    <t>Algodón, papel y consumibles menores</t>
  </si>
  <si>
    <t>REGISTRO Y CÁLCULO DE FÓRMULAS</t>
  </si>
  <si>
    <t>Edita las celdas azules. Las celdas grises se completan automáticamente desde la base de productos.</t>
  </si>
  <si>
    <t>ID de fórmula a consultar</t>
  </si>
  <si>
    <t>Productos</t>
  </si>
  <si>
    <t>Desechables</t>
  </si>
  <si>
    <t>Líneas registradas</t>
  </si>
  <si>
    <t>Fecha</t>
  </si>
  <si>
    <t>ID fórmula</t>
  </si>
  <si>
    <t>Cliente / código</t>
  </si>
  <si>
    <t>Servicio</t>
  </si>
  <si>
    <t>Profesional</t>
  </si>
  <si>
    <t>Código producto</t>
  </si>
  <si>
    <t>Unidad</t>
  </si>
  <si>
    <t>C-001</t>
  </si>
  <si>
    <t>Laura</t>
  </si>
  <si>
    <t>Fórmula de ejemplo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</si>
</sst>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00"/>
    <numFmt numFmtId="165" formatCode="dd/mm/yyyy"/>
    <numFmt numFmtId="166" formatCode="\€\ #,##0.00"/>
  </numFmts>
  <fonts count="10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i/>
      <sz val="10"/>
      <color rgb="FF1F2937"/>
      <name val="Carlito"/>
    </font>
    <font>
      <b/>
      <sz val="10"/>
      <color rgb="FFFFFFFF"/>
      <name val="Carlito"/>
    </font>
    <font>
      <sz val="10"/>
      <color rgb="FF1F2937"/>
      <name val="Carlito"/>
    </font>
    <font>
      <b/>
      <sz val="10"/>
      <color rgb="FF0B1F3A"/>
      <name val="Carlito"/>
    </font>
    <font>
      <b/>
      <sz val="11"/>
      <color rgb="FF0B1F3A"/>
      <name val="Carlito"/>
    </font>
    <font>
      <b/>
      <sz val="16"/>
      <color rgb="FF0B1F3A"/>
      <name val="Carlito"/>
    </font>
    <font>
      <b/>
      <sz val="10"/>
      <color rgb="FF17365D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7365D"/>
      </patternFill>
    </fill>
    <fill>
      <patternFill patternType="solid">
        <fgColor rgb="FFEEF4FA"/>
      </patternFill>
    </fill>
    <fill>
      <patternFill patternType="solid">
        <fgColor rgb="FFDCE6F1"/>
      </patternFill>
    </fill>
    <fill>
      <patternFill patternType="solid">
        <fgColor rgb="FFF3F4F6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EEF4FA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5" fillId="5" borderId="0" xfId="0" applyFont="1" applyFill="1" applyAlignment="1">
      <alignment vertical="center" wrapText="1"/>
    </xf>
    <xf numFmtId="2" fontId="5" fillId="5" borderId="0" xfId="0" applyNumberFormat="1" applyFont="1" applyFill="1" applyAlignment="1">
      <alignment vertical="center" wrapText="1"/>
    </xf>
    <xf numFmtId="164" fontId="5" fillId="6" borderId="0" xfId="0" applyNumberFormat="1" applyFont="1" applyFill="1" applyAlignment="1">
      <alignment vertical="center" wrapText="1"/>
    </xf>
    <xf numFmtId="165" fontId="5" fillId="5" borderId="0" xfId="0" applyNumberFormat="1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166" fontId="5" fillId="6" borderId="0" xfId="0" applyNumberFormat="1" applyFont="1" applyFill="1" applyAlignment="1">
      <alignment vertical="center" wrapText="1"/>
    </xf>
    <xf numFmtId="2" fontId="5" fillId="6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6" fontId="8" fillId="4" borderId="0" xfId="0" applyNumberFormat="1" applyFont="1" applyFill="1" applyAlignment="1">
      <alignment horizontal="center" vertical="center"/>
    </xf>
    <xf numFmtId="1" fontId="8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left" vertical="center"/>
    </xf>
    <xf numFmtId="0" fontId="0" fillId="8" borderId="0" xfId="0" applyFill="1"/>
    <xf numFmtId="0" fontId="2" fillId="9" borderId="0" xfId="0" applyFont="1" applyFill="1" applyAlignment="1">
      <alignment horizontal="left" vertical="center"/>
    </xf>
    <xf numFmtId="0" fontId="3" fillId="10" borderId="0" xfId="0" applyFont="1" applyFill="1" applyAlignment="1">
      <alignment vertical="center" wrapText="1"/>
    </xf>
    <xf numFmtId="0" fontId="3" fillId="10" borderId="0" xfId="0" applyFont="1" applyFill="1" applyAlignment="1">
      <alignment vertical="top" wrapText="1"/>
    </xf>
    <xf numFmtId="0" fontId="4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top" wrapText="1"/>
    </xf>
    <xf numFmtId="0" fontId="5" fillId="8" borderId="0" xfId="0" applyFont="1" applyFill="1" applyAlignment="1">
      <alignment vertical="top" wrapText="1"/>
    </xf>
    <xf numFmtId="0" fontId="4" fillId="9" borderId="0" xfId="0" applyFont="1" applyFill="1" applyAlignment="1">
      <alignment vertical="center"/>
    </xf>
    <xf numFmtId="0" fontId="7" fillId="11" borderId="0" xfId="0" applyFont="1" applyFill="1" applyAlignment="1">
      <alignment wrapText="1"/>
    </xf>
    <xf numFmtId="0" fontId="5" fillId="8" borderId="0" xfId="0" applyFont="1" applyFill="1" applyAlignment="1">
      <alignment vertical="top" wrapText="1"/>
    </xf>
    <xf numFmtId="0" fontId="0" fillId="8" borderId="0" xfId="0" applyFill="1"/>
    <xf numFmtId="0" fontId="4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9" fillId="11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3" fillId="10" borderId="0" xfId="0" applyFont="1" applyFill="1" applyAlignment="1">
      <alignment vertical="top" wrapText="1"/>
    </xf>
    <xf numFmtId="0" fontId="6" fillId="10" borderId="0" xfId="0" applyFont="1" applyFill="1" applyAlignment="1">
      <alignment vertical="top" wrapText="1"/>
    </xf>
    <xf numFmtId="0" fontId="1" fillId="7" borderId="0" xfId="0" applyFont="1" applyFill="1" applyAlignment="1" applyProtection="1">
      <alignment horizontal="left" vertical="center"/>
      <protection locked="0"/>
    </xf>
    <xf numFmtId="0" fontId="2" fillId="9" borderId="0" xfId="0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3" fillId="10" borderId="0" xfId="0" applyFont="1" applyFill="1" applyAlignment="1" applyProtection="1">
      <alignment vertical="top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5" fillId="11" borderId="0" xfId="0" applyFont="1" applyFill="1" applyAlignment="1" applyProtection="1">
      <alignment vertical="center" wrapText="1"/>
      <protection locked="0"/>
    </xf>
    <xf numFmtId="2" fontId="5" fillId="11" borderId="0" xfId="0" applyNumberFormat="1" applyFont="1" applyFill="1" applyAlignment="1" applyProtection="1">
      <alignment vertical="center" wrapText="1"/>
      <protection locked="0"/>
    </xf>
    <xf numFmtId="166" fontId="5" fillId="11" borderId="0" xfId="0" applyNumberFormat="1" applyFont="1" applyFill="1" applyAlignment="1" applyProtection="1">
      <alignment vertical="center" wrapText="1"/>
      <protection locked="0"/>
    </xf>
    <xf numFmtId="164" fontId="5" fillId="12" borderId="0" xfId="0" applyNumberFormat="1" applyFont="1" applyFill="1" applyAlignment="1" applyProtection="1">
      <alignment vertical="center" wrapText="1"/>
      <protection locked="0"/>
    </xf>
    <xf numFmtId="165" fontId="5" fillId="11" borderId="0" xfId="0" applyNumberFormat="1" applyFont="1" applyFill="1" applyAlignment="1" applyProtection="1">
      <alignment vertical="center" wrapText="1"/>
      <protection locked="0"/>
    </xf>
  </cellXfs>
  <cellStyles count="1">
    <cellStyle name="Normal" xfId="0" builtinId="0"/>
  </cellStyles>
  <dxfs count="25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ont>
        <b/>
        <color rgb="FF7A4E00"/>
      </font>
      <fill>
        <patternFill>
          <bgColor rgb="FFFFF3CD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B91C1C"/>
      </font>
      <fill>
        <patternFill>
          <bgColor rgb="FFFDE2E1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color rgb="FF991B1B"/>
      </font>
      <fill>
        <patternFill patternType="solid">
          <bgColor rgb="FFFECACA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B91C1C"/>
      </font>
      <fill>
        <patternFill>
          <b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2114842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7780E6-2CC3-416F-831F-9FADE373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444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0</xdr:rowOff>
    </xdr:from>
    <xdr:to>
      <xdr:col>4</xdr:col>
      <xdr:colOff>2124367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A260AF-240B-4022-B09A-93C46DFA5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67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110782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D70F8B-5906-4042-9B7A-BE3A16A9C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0"/>
          <a:ext cx="211103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Productos" displayName="TablaProductos" ref="A7:J107" headerRowDxfId="2" dataDxfId="0" totalsRowDxfId="1">
  <tableColumns count="10">
    <tableColumn id="1" xr3:uid="{00000000-0010-0000-0000-000001000000}" name="Código" dataDxfId="12"/>
    <tableColumn id="2" xr3:uid="{00000000-0010-0000-0000-000002000000}" name="Categoría" dataDxfId="11"/>
    <tableColumn id="3" xr3:uid="{00000000-0010-0000-0000-000003000000}" name="Producto" dataDxfId="10"/>
    <tableColumn id="4" xr3:uid="{00000000-0010-0000-0000-000004000000}" name="Marca / línea" dataDxfId="9"/>
    <tableColumn id="5" xr3:uid="{00000000-0010-0000-0000-000005000000}" name="Unidad base" dataDxfId="8"/>
    <tableColumn id="6" xr3:uid="{00000000-0010-0000-0000-000006000000}" name="Contenido neto" dataDxfId="7"/>
    <tableColumn id="7" xr3:uid="{00000000-0010-0000-0000-000007000000}" name="Costo de compra" dataDxfId="6"/>
    <tableColumn id="8" xr3:uid="{00000000-0010-0000-0000-000008000000}" name="Costo unitario" dataDxfId="5"/>
    <tableColumn id="9" xr3:uid="{00000000-0010-0000-0000-000009000000}" name="Fecha actualización" dataDxfId="4"/>
    <tableColumn id="10" xr3:uid="{00000000-0010-0000-0000-00000A000000}" name="Observacione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Formulas" displayName="TablaFormulas" ref="A11:O111">
  <tableColumns count="15">
    <tableColumn id="1" xr3:uid="{00000000-0010-0000-0100-000001000000}" name="Fecha"/>
    <tableColumn id="2" xr3:uid="{00000000-0010-0000-0100-000002000000}" name="ID fórmula"/>
    <tableColumn id="3" xr3:uid="{00000000-0010-0000-0100-000003000000}" name="Cliente / código"/>
    <tableColumn id="4" xr3:uid="{00000000-0010-0000-0100-000004000000}" name="Servicio"/>
    <tableColumn id="5" xr3:uid="{00000000-0010-0000-0100-000005000000}" name="Profesional"/>
    <tableColumn id="6" xr3:uid="{00000000-0010-0000-0100-000006000000}" name="Código producto"/>
    <tableColumn id="7" xr3:uid="{00000000-0010-0000-0100-000007000000}" name="Categoría"/>
    <tableColumn id="8" xr3:uid="{00000000-0010-0000-0100-000008000000}" name="Producto"/>
    <tableColumn id="9" xr3:uid="{00000000-0010-0000-0100-000009000000}" name="Unidad"/>
    <tableColumn id="10" xr3:uid="{00000000-0010-0000-0100-00000A000000}" name="Cantidad preparada"/>
    <tableColumn id="11" xr3:uid="{00000000-0010-0000-0100-00000B000000}" name="Costo unitario"/>
    <tableColumn id="12" xr3:uid="{00000000-0010-0000-0100-00000C000000}" name="Costo consumido"/>
    <tableColumn id="13" xr3:uid="{00000000-0010-0000-0100-00000D000000}" name="Cantidad aplicada"/>
    <tableColumn id="14" xr3:uid="{00000000-0010-0000-0100-00000E000000}" name="Desperdicio"/>
    <tableColumn id="15" xr3:uid="{00000000-0010-0000-0100-00000F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D7" sqref="D7"/>
    </sheetView>
  </sheetViews>
  <sheetFormatPr baseColWidth="10" defaultColWidth="30.296875" defaultRowHeight="13.8"/>
  <cols>
    <col min="1" max="1" width="32" style="19" bestFit="1" customWidth="1"/>
    <col min="2" max="2" width="23.59765625" style="19" bestFit="1" customWidth="1"/>
    <col min="3" max="3" width="21.69921875" style="19" bestFit="1" customWidth="1"/>
    <col min="4" max="4" width="89.8984375" style="19" bestFit="1" customWidth="1"/>
    <col min="5" max="16384" width="30.296875" style="19"/>
  </cols>
  <sheetData>
    <row r="1" spans="1:4">
      <c r="A1" s="18" t="s">
        <v>0</v>
      </c>
      <c r="B1" s="18"/>
      <c r="C1" s="18"/>
      <c r="D1" s="18"/>
    </row>
    <row r="2" spans="1:4">
      <c r="A2" s="18"/>
      <c r="B2" s="18"/>
      <c r="C2" s="18"/>
      <c r="D2" s="18"/>
    </row>
    <row r="3" spans="1:4">
      <c r="A3" s="20" t="s">
        <v>1</v>
      </c>
      <c r="B3" s="20"/>
      <c r="C3" s="20"/>
      <c r="D3" s="20"/>
    </row>
    <row r="5" spans="1:4">
      <c r="A5" s="21" t="s">
        <v>2</v>
      </c>
      <c r="B5" s="21"/>
      <c r="C5" s="21"/>
      <c r="D5" s="21"/>
    </row>
    <row r="6" spans="1:4">
      <c r="A6" s="22"/>
      <c r="B6" s="22"/>
      <c r="C6" s="22"/>
      <c r="D6" s="22"/>
    </row>
    <row r="8" spans="1:4">
      <c r="A8" s="23" t="s">
        <v>3</v>
      </c>
      <c r="B8" s="23" t="s">
        <v>4</v>
      </c>
      <c r="C8" s="23" t="s">
        <v>5</v>
      </c>
      <c r="D8" s="23" t="s">
        <v>6</v>
      </c>
    </row>
    <row r="9" spans="1:4" ht="26.4">
      <c r="A9" s="24" t="s">
        <v>7</v>
      </c>
      <c r="B9" s="25" t="s">
        <v>8</v>
      </c>
      <c r="C9" s="25" t="s">
        <v>9</v>
      </c>
      <c r="D9" s="25" t="s">
        <v>10</v>
      </c>
    </row>
    <row r="10" spans="1:4" ht="52.8">
      <c r="A10" s="24" t="s">
        <v>11</v>
      </c>
      <c r="B10" s="25" t="s">
        <v>12</v>
      </c>
      <c r="C10" s="25" t="s">
        <v>13</v>
      </c>
      <c r="D10" s="25" t="s">
        <v>14</v>
      </c>
    </row>
    <row r="11" spans="1:4" ht="39.6">
      <c r="A11" s="24" t="s">
        <v>15</v>
      </c>
      <c r="B11" s="25" t="s">
        <v>16</v>
      </c>
      <c r="C11" s="25" t="s">
        <v>13</v>
      </c>
      <c r="D11" s="25" t="s">
        <v>17</v>
      </c>
    </row>
    <row r="12" spans="1:4" ht="39.6">
      <c r="A12" s="24" t="s">
        <v>18</v>
      </c>
      <c r="B12" s="25" t="s">
        <v>19</v>
      </c>
      <c r="C12" s="25" t="s">
        <v>20</v>
      </c>
      <c r="D12" s="25" t="s">
        <v>21</v>
      </c>
    </row>
    <row r="13" spans="1:4" ht="39.6">
      <c r="A13" s="24" t="s">
        <v>22</v>
      </c>
      <c r="B13" s="25" t="s">
        <v>23</v>
      </c>
      <c r="C13" s="25" t="s">
        <v>20</v>
      </c>
      <c r="D13" s="25" t="s">
        <v>24</v>
      </c>
    </row>
    <row r="14" spans="1:4" ht="39.6">
      <c r="A14" s="24" t="s">
        <v>25</v>
      </c>
      <c r="B14" s="25" t="s">
        <v>26</v>
      </c>
      <c r="C14" s="25" t="s">
        <v>20</v>
      </c>
      <c r="D14" s="25" t="s">
        <v>27</v>
      </c>
    </row>
    <row r="15" spans="1:4" ht="26.4">
      <c r="A15" s="24" t="s">
        <v>28</v>
      </c>
      <c r="B15" s="25" t="s">
        <v>29</v>
      </c>
      <c r="C15" s="25" t="s">
        <v>9</v>
      </c>
      <c r="D15" s="25" t="s">
        <v>30</v>
      </c>
    </row>
    <row r="17" spans="1:4">
      <c r="A17" s="26" t="s">
        <v>31</v>
      </c>
      <c r="B17" s="26"/>
      <c r="C17" s="26"/>
      <c r="D17" s="26"/>
    </row>
    <row r="18" spans="1:4">
      <c r="A18" s="27" t="s">
        <v>13</v>
      </c>
      <c r="B18" s="28" t="s">
        <v>32</v>
      </c>
      <c r="C18" s="29"/>
      <c r="D18" s="29"/>
    </row>
    <row r="19" spans="1:4">
      <c r="A19" s="27" t="s">
        <v>20</v>
      </c>
      <c r="B19" s="28" t="s">
        <v>33</v>
      </c>
      <c r="C19" s="29"/>
      <c r="D19" s="29"/>
    </row>
    <row r="20" spans="1:4">
      <c r="A20" s="27" t="s">
        <v>34</v>
      </c>
      <c r="B20" s="28" t="s">
        <v>35</v>
      </c>
      <c r="C20" s="29"/>
      <c r="D20" s="29"/>
    </row>
    <row r="22" spans="1:4">
      <c r="A22" s="26" t="s">
        <v>36</v>
      </c>
      <c r="B22" s="26"/>
      <c r="C22" s="26"/>
      <c r="D22" s="26"/>
    </row>
    <row r="23" spans="1:4">
      <c r="A23" s="23" t="s">
        <v>37</v>
      </c>
      <c r="B23" s="30" t="s">
        <v>38</v>
      </c>
      <c r="C23" s="31"/>
      <c r="D23" s="31"/>
    </row>
    <row r="24" spans="1:4">
      <c r="A24" s="32" t="s">
        <v>39</v>
      </c>
      <c r="B24" s="33" t="s">
        <v>40</v>
      </c>
      <c r="C24" s="33"/>
      <c r="D24" s="33"/>
    </row>
    <row r="25" spans="1:4" ht="26.4">
      <c r="A25" s="32" t="s">
        <v>41</v>
      </c>
      <c r="B25" s="33" t="s">
        <v>42</v>
      </c>
      <c r="C25" s="33"/>
      <c r="D25" s="33"/>
    </row>
    <row r="26" spans="1:4">
      <c r="A26" s="32" t="s">
        <v>43</v>
      </c>
      <c r="B26" s="33" t="s">
        <v>44</v>
      </c>
      <c r="C26" s="33"/>
      <c r="D26" s="33"/>
    </row>
    <row r="27" spans="1:4" ht="26.4">
      <c r="A27" s="32" t="s">
        <v>45</v>
      </c>
      <c r="B27" s="33" t="s">
        <v>46</v>
      </c>
      <c r="C27" s="33"/>
      <c r="D27" s="33"/>
    </row>
    <row r="28" spans="1:4" ht="26.4">
      <c r="A28" s="32" t="s">
        <v>47</v>
      </c>
      <c r="B28" s="33" t="s">
        <v>48</v>
      </c>
      <c r="C28" s="33"/>
      <c r="D28" s="33"/>
    </row>
    <row r="29" spans="1:4">
      <c r="A29" s="32" t="s">
        <v>49</v>
      </c>
      <c r="B29" s="33" t="s">
        <v>50</v>
      </c>
      <c r="C29" s="33"/>
      <c r="D29" s="33"/>
    </row>
    <row r="30" spans="1:4">
      <c r="A30" s="32" t="s">
        <v>51</v>
      </c>
      <c r="B30" s="33" t="s">
        <v>52</v>
      </c>
      <c r="C30" s="33"/>
      <c r="D30" s="33"/>
    </row>
    <row r="31" spans="1:4">
      <c r="A31" s="32" t="s">
        <v>53</v>
      </c>
      <c r="B31" s="33" t="s">
        <v>54</v>
      </c>
      <c r="C31" s="33"/>
      <c r="D31" s="33"/>
    </row>
    <row r="32" spans="1:4">
      <c r="A32" s="34" t="s">
        <v>55</v>
      </c>
      <c r="B32" s="34"/>
      <c r="C32" s="34"/>
      <c r="D32" s="34"/>
    </row>
    <row r="33" spans="1:4">
      <c r="A33" s="34"/>
      <c r="B33" s="34"/>
      <c r="C33" s="34"/>
      <c r="D33" s="34"/>
    </row>
  </sheetData>
  <sheetProtection algorithmName="SHA-512" hashValue="JLPn3hv6yyMIkHtt9Tqr+rDML7c7bLa1pnKmOkcQtqUsE6/DSu2J+yVW92rQTWz5f1ib4SWaIW/yTFgGCoj9YQ==" saltValue="pMeMpe5uY1T7wPpJ+lbh5A==" spinCount="100000" sheet="1" objects="1" scenarios="1" formatCells="0" formatColumns="0" formatRows="0" insertColumns="0" insertRows="0" sort="0" autoFilter="0" pivotTables="0"/>
  <mergeCells count="18">
    <mergeCell ref="B30:D30"/>
    <mergeCell ref="B31:D31"/>
    <mergeCell ref="A32:D33"/>
    <mergeCell ref="A1:D2"/>
    <mergeCell ref="A3:D3"/>
    <mergeCell ref="A5:D5"/>
    <mergeCell ref="A17:D17"/>
    <mergeCell ref="B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B6" sqref="B6"/>
    </sheetView>
  </sheetViews>
  <sheetFormatPr baseColWidth="10" defaultColWidth="54.5" defaultRowHeight="13.8"/>
  <cols>
    <col min="1" max="1" width="19.5" style="19" bestFit="1" customWidth="1"/>
    <col min="2" max="2" width="82.19921875" style="19" bestFit="1" customWidth="1"/>
    <col min="3" max="3" width="27.5" style="19" bestFit="1" customWidth="1"/>
    <col min="4" max="4" width="24.09765625" style="19" bestFit="1" customWidth="1"/>
    <col min="5" max="16384" width="54.5" style="19"/>
  </cols>
  <sheetData>
    <row r="1" spans="1:4">
      <c r="A1" s="18" t="s">
        <v>56</v>
      </c>
      <c r="B1" s="18"/>
      <c r="C1" s="18"/>
      <c r="D1" s="18"/>
    </row>
    <row r="2" spans="1:4">
      <c r="A2" s="18"/>
      <c r="B2" s="18"/>
      <c r="C2" s="18"/>
      <c r="D2" s="18"/>
    </row>
    <row r="3" spans="1:4">
      <c r="A3" s="20" t="s">
        <v>57</v>
      </c>
      <c r="B3" s="20"/>
      <c r="C3" s="20"/>
      <c r="D3" s="20"/>
    </row>
    <row r="5" spans="1:4">
      <c r="A5" s="23" t="s">
        <v>58</v>
      </c>
      <c r="B5" s="23" t="s">
        <v>59</v>
      </c>
      <c r="C5" s="23" t="s">
        <v>60</v>
      </c>
      <c r="D5" s="23" t="s">
        <v>61</v>
      </c>
    </row>
    <row r="6" spans="1:4" ht="26.4">
      <c r="A6" s="35" t="s">
        <v>62</v>
      </c>
      <c r="B6" s="25" t="s">
        <v>63</v>
      </c>
      <c r="C6" s="25" t="s">
        <v>64</v>
      </c>
      <c r="D6" s="25" t="s">
        <v>9</v>
      </c>
    </row>
    <row r="7" spans="1:4">
      <c r="A7" s="35" t="s">
        <v>65</v>
      </c>
      <c r="B7" s="25" t="s">
        <v>66</v>
      </c>
      <c r="C7" s="25" t="s">
        <v>67</v>
      </c>
      <c r="D7" s="25" t="s">
        <v>68</v>
      </c>
    </row>
    <row r="8" spans="1:4" ht="26.4">
      <c r="A8" s="35" t="s">
        <v>69</v>
      </c>
      <c r="B8" s="25" t="s">
        <v>70</v>
      </c>
      <c r="C8" s="25" t="s">
        <v>71</v>
      </c>
      <c r="D8" s="25" t="s">
        <v>20</v>
      </c>
    </row>
    <row r="9" spans="1:4" ht="26.4">
      <c r="A9" s="35" t="s">
        <v>72</v>
      </c>
      <c r="B9" s="25" t="s">
        <v>73</v>
      </c>
      <c r="C9" s="25" t="s">
        <v>74</v>
      </c>
      <c r="D9" s="25" t="s">
        <v>20</v>
      </c>
    </row>
    <row r="10" spans="1:4">
      <c r="A10" s="35" t="s">
        <v>75</v>
      </c>
      <c r="B10" s="25" t="s">
        <v>76</v>
      </c>
      <c r="C10" s="25" t="s">
        <v>77</v>
      </c>
      <c r="D10" s="25" t="s">
        <v>13</v>
      </c>
    </row>
    <row r="11" spans="1:4">
      <c r="A11" s="35" t="s">
        <v>78</v>
      </c>
      <c r="B11" s="25" t="s">
        <v>79</v>
      </c>
      <c r="C11" s="25" t="s">
        <v>80</v>
      </c>
      <c r="D11" s="25" t="s">
        <v>9</v>
      </c>
    </row>
    <row r="12" spans="1:4" ht="26.4">
      <c r="A12" s="35" t="s">
        <v>81</v>
      </c>
      <c r="B12" s="25" t="s">
        <v>82</v>
      </c>
      <c r="C12" s="25" t="s">
        <v>83</v>
      </c>
      <c r="D12" s="25" t="s">
        <v>13</v>
      </c>
    </row>
    <row r="13" spans="1:4">
      <c r="A13" s="35" t="s">
        <v>84</v>
      </c>
      <c r="B13" s="25" t="s">
        <v>85</v>
      </c>
      <c r="C13" s="25" t="s">
        <v>86</v>
      </c>
      <c r="D13" s="25" t="s">
        <v>20</v>
      </c>
    </row>
    <row r="14" spans="1:4">
      <c r="A14" s="35" t="s">
        <v>87</v>
      </c>
      <c r="B14" s="25" t="s">
        <v>88</v>
      </c>
      <c r="C14" s="25" t="s">
        <v>89</v>
      </c>
      <c r="D14" s="25" t="s">
        <v>13</v>
      </c>
    </row>
    <row r="15" spans="1:4">
      <c r="A15" s="35" t="s">
        <v>90</v>
      </c>
      <c r="B15" s="25" t="s">
        <v>91</v>
      </c>
      <c r="C15" s="25" t="s">
        <v>92</v>
      </c>
      <c r="D15" s="25" t="s">
        <v>93</v>
      </c>
    </row>
    <row r="16" spans="1:4">
      <c r="A16" s="35" t="s">
        <v>94</v>
      </c>
      <c r="B16" s="25" t="s">
        <v>95</v>
      </c>
      <c r="C16" s="25" t="s">
        <v>96</v>
      </c>
      <c r="D16" s="25" t="s">
        <v>9</v>
      </c>
    </row>
    <row r="17" spans="1:4" ht="26.4">
      <c r="A17" s="35" t="s">
        <v>97</v>
      </c>
      <c r="B17" s="25" t="s">
        <v>98</v>
      </c>
      <c r="C17" s="25" t="s">
        <v>99</v>
      </c>
      <c r="D17" s="25" t="s">
        <v>13</v>
      </c>
    </row>
    <row r="18" spans="1:4">
      <c r="A18" s="35" t="s">
        <v>100</v>
      </c>
      <c r="B18" s="25" t="s">
        <v>101</v>
      </c>
      <c r="C18" s="25" t="s">
        <v>102</v>
      </c>
      <c r="D18" s="25" t="s">
        <v>9</v>
      </c>
    </row>
    <row r="19" spans="1:4">
      <c r="A19" s="35" t="s">
        <v>103</v>
      </c>
      <c r="B19" s="25" t="s">
        <v>104</v>
      </c>
      <c r="C19" s="25" t="s">
        <v>105</v>
      </c>
      <c r="D19" s="25" t="s">
        <v>20</v>
      </c>
    </row>
    <row r="20" spans="1:4">
      <c r="A20" s="35" t="s">
        <v>106</v>
      </c>
      <c r="B20" s="25" t="s">
        <v>107</v>
      </c>
      <c r="C20" s="25" t="s">
        <v>108</v>
      </c>
      <c r="D20" s="25" t="s">
        <v>13</v>
      </c>
    </row>
    <row r="21" spans="1:4" ht="26.4">
      <c r="A21" s="35" t="s">
        <v>109</v>
      </c>
      <c r="B21" s="25" t="s">
        <v>110</v>
      </c>
      <c r="C21" s="25" t="s">
        <v>111</v>
      </c>
      <c r="D21" s="25" t="s">
        <v>20</v>
      </c>
    </row>
    <row r="22" spans="1:4">
      <c r="A22" s="35" t="s">
        <v>112</v>
      </c>
      <c r="B22" s="25" t="s">
        <v>113</v>
      </c>
      <c r="C22" s="25" t="s">
        <v>114</v>
      </c>
      <c r="D22" s="25" t="s">
        <v>20</v>
      </c>
    </row>
    <row r="23" spans="1:4" ht="26.4">
      <c r="A23" s="35" t="s">
        <v>115</v>
      </c>
      <c r="B23" s="25" t="s">
        <v>116</v>
      </c>
      <c r="C23" s="25" t="s">
        <v>117</v>
      </c>
      <c r="D23" s="25" t="s">
        <v>13</v>
      </c>
    </row>
    <row r="24" spans="1:4">
      <c r="A24" s="35" t="s">
        <v>118</v>
      </c>
      <c r="B24" s="25" t="s">
        <v>119</v>
      </c>
      <c r="C24" s="25" t="s">
        <v>120</v>
      </c>
      <c r="D24" s="25" t="s">
        <v>13</v>
      </c>
    </row>
    <row r="25" spans="1:4">
      <c r="A25" s="35" t="s">
        <v>121</v>
      </c>
      <c r="B25" s="25" t="s">
        <v>122</v>
      </c>
      <c r="C25" s="25" t="s">
        <v>123</v>
      </c>
      <c r="D25" s="25" t="s">
        <v>20</v>
      </c>
    </row>
    <row r="26" spans="1:4">
      <c r="A26" s="35" t="s">
        <v>124</v>
      </c>
      <c r="B26" s="25" t="s">
        <v>125</v>
      </c>
      <c r="C26" s="25" t="s">
        <v>126</v>
      </c>
      <c r="D26" s="25" t="s">
        <v>20</v>
      </c>
    </row>
    <row r="27" spans="1:4">
      <c r="A27" s="35" t="s">
        <v>127</v>
      </c>
      <c r="B27" s="25" t="s">
        <v>128</v>
      </c>
      <c r="C27" s="25" t="s">
        <v>129</v>
      </c>
      <c r="D27" s="25" t="s">
        <v>20</v>
      </c>
    </row>
    <row r="28" spans="1:4" ht="26.4">
      <c r="A28" s="35" t="s">
        <v>130</v>
      </c>
      <c r="B28" s="25" t="s">
        <v>131</v>
      </c>
      <c r="C28" s="25" t="s">
        <v>132</v>
      </c>
      <c r="D28" s="25" t="s">
        <v>68</v>
      </c>
    </row>
    <row r="29" spans="1:4" ht="26.4">
      <c r="A29" s="35" t="s">
        <v>133</v>
      </c>
      <c r="B29" s="25" t="s">
        <v>134</v>
      </c>
      <c r="C29" s="25" t="s">
        <v>135</v>
      </c>
      <c r="D29" s="25" t="s">
        <v>13</v>
      </c>
    </row>
    <row r="30" spans="1:4">
      <c r="A30" s="19" t="s">
        <v>136</v>
      </c>
      <c r="B30" s="19" t="s">
        <v>137</v>
      </c>
      <c r="C30" s="19" t="s">
        <v>138</v>
      </c>
      <c r="D30" s="19" t="s">
        <v>9</v>
      </c>
    </row>
    <row r="31" spans="1:4">
      <c r="A31" s="19" t="s">
        <v>139</v>
      </c>
      <c r="B31" s="19" t="s">
        <v>140</v>
      </c>
      <c r="C31" s="19" t="s">
        <v>141</v>
      </c>
      <c r="D31" s="19" t="s">
        <v>13</v>
      </c>
    </row>
    <row r="32" spans="1:4">
      <c r="A32" s="19" t="s">
        <v>142</v>
      </c>
      <c r="B32" s="19" t="s">
        <v>143</v>
      </c>
      <c r="C32" s="19" t="s">
        <v>144</v>
      </c>
      <c r="D32" s="19" t="s">
        <v>20</v>
      </c>
    </row>
    <row r="33" spans="1:4">
      <c r="A33" s="19" t="s">
        <v>145</v>
      </c>
      <c r="B33" s="19" t="s">
        <v>146</v>
      </c>
      <c r="C33" s="19" t="s">
        <v>147</v>
      </c>
      <c r="D33" s="19" t="s">
        <v>20</v>
      </c>
    </row>
    <row r="34" spans="1:4">
      <c r="A34" s="19" t="s">
        <v>148</v>
      </c>
      <c r="B34" s="19" t="s">
        <v>149</v>
      </c>
      <c r="C34" s="19" t="s">
        <v>150</v>
      </c>
      <c r="D34" s="19" t="s">
        <v>20</v>
      </c>
    </row>
    <row r="35" spans="1:4">
      <c r="A35" s="19" t="s">
        <v>151</v>
      </c>
      <c r="B35" s="19" t="s">
        <v>152</v>
      </c>
      <c r="C35" s="19" t="s">
        <v>153</v>
      </c>
      <c r="D35" s="19" t="s">
        <v>20</v>
      </c>
    </row>
  </sheetData>
  <sheetProtection algorithmName="SHA-512" hashValue="gj26Is3ZdiqYgFJLuSFa+Jj5kXhS9QhDV1gRkVKr6smON7RPjRH667PHVdg7N39kT2tfO2Qbh2oEQgkF9EWqmg==" saltValue="pIX9Xij56sYA0oL9j5y8Sw==" spinCount="100000" sheet="1" objects="1" scenarios="1" formatCells="0" formatColumns="0" formatRows="0" insertColumns="0" insertRows="0" sort="0" autoFilter="0" pivotTables="0"/>
  <mergeCells count="2">
    <mergeCell ref="A1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7"/>
  <sheetViews>
    <sheetView workbookViewId="0">
      <selection sqref="A1:J107"/>
    </sheetView>
  </sheetViews>
  <sheetFormatPr baseColWidth="10" defaultColWidth="8.796875" defaultRowHeight="13.8"/>
  <cols>
    <col min="1" max="1" width="14" style="19" customWidth="1"/>
    <col min="2" max="2" width="16" style="19" customWidth="1"/>
    <col min="3" max="3" width="28" style="19" customWidth="1"/>
    <col min="4" max="4" width="22" style="19" customWidth="1"/>
    <col min="5" max="5" width="14" style="19" customWidth="1"/>
    <col min="6" max="6" width="15" style="19" customWidth="1"/>
    <col min="7" max="8" width="16" style="19" customWidth="1"/>
    <col min="9" max="9" width="17" style="19" customWidth="1"/>
    <col min="10" max="10" width="34" style="19" customWidth="1"/>
    <col min="11" max="16384" width="8.796875" style="19"/>
  </cols>
  <sheetData>
    <row r="1" spans="1:10">
      <c r="A1" s="36" t="s">
        <v>154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37" t="s">
        <v>155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39" t="s">
        <v>156</v>
      </c>
      <c r="B5" s="39"/>
      <c r="C5" s="39"/>
      <c r="D5" s="39"/>
      <c r="E5" s="39"/>
      <c r="F5" s="39"/>
      <c r="G5" s="39"/>
      <c r="H5" s="39"/>
      <c r="I5" s="39"/>
      <c r="J5" s="39"/>
    </row>
    <row r="6" spans="1:10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>
      <c r="A7" s="40" t="s">
        <v>157</v>
      </c>
      <c r="B7" s="40" t="s">
        <v>75</v>
      </c>
      <c r="C7" s="40" t="s">
        <v>158</v>
      </c>
      <c r="D7" s="40" t="s">
        <v>159</v>
      </c>
      <c r="E7" s="40" t="s">
        <v>133</v>
      </c>
      <c r="F7" s="40" t="s">
        <v>81</v>
      </c>
      <c r="G7" s="40" t="s">
        <v>87</v>
      </c>
      <c r="H7" s="40" t="s">
        <v>94</v>
      </c>
      <c r="I7" s="40" t="s">
        <v>160</v>
      </c>
      <c r="J7" s="40" t="s">
        <v>161</v>
      </c>
    </row>
    <row r="8" spans="1:10" ht="16.05" customHeight="1">
      <c r="A8" s="41" t="s">
        <v>80</v>
      </c>
      <c r="B8" s="41" t="s">
        <v>162</v>
      </c>
      <c r="C8" s="41" t="s">
        <v>163</v>
      </c>
      <c r="D8" s="41" t="s">
        <v>164</v>
      </c>
      <c r="E8" s="41" t="s">
        <v>165</v>
      </c>
      <c r="F8" s="42">
        <v>60</v>
      </c>
      <c r="G8" s="43">
        <v>12.6</v>
      </c>
      <c r="H8" s="44">
        <f t="shared" ref="H8:H39" si="0">IF(OR(F8="",G8="",F8&lt;=0,G8&lt;0),"",G8/F8)</f>
        <v>0.21</v>
      </c>
      <c r="I8" s="45">
        <v>46204</v>
      </c>
      <c r="J8" s="41" t="s">
        <v>166</v>
      </c>
    </row>
    <row r="9" spans="1:10" ht="16.05" customHeight="1">
      <c r="A9" s="41" t="s">
        <v>167</v>
      </c>
      <c r="B9" s="41" t="s">
        <v>162</v>
      </c>
      <c r="C9" s="41" t="s">
        <v>168</v>
      </c>
      <c r="D9" s="41" t="s">
        <v>164</v>
      </c>
      <c r="E9" s="41" t="s">
        <v>165</v>
      </c>
      <c r="F9" s="42">
        <v>60</v>
      </c>
      <c r="G9" s="43">
        <v>13.2</v>
      </c>
      <c r="H9" s="44">
        <f t="shared" si="0"/>
        <v>0.22</v>
      </c>
      <c r="I9" s="45">
        <v>46204</v>
      </c>
      <c r="J9" s="41" t="s">
        <v>166</v>
      </c>
    </row>
    <row r="10" spans="1:10" ht="16.05" customHeight="1">
      <c r="A10" s="41" t="s">
        <v>169</v>
      </c>
      <c r="B10" s="41" t="s">
        <v>118</v>
      </c>
      <c r="C10" s="41" t="s">
        <v>170</v>
      </c>
      <c r="D10" s="41" t="s">
        <v>164</v>
      </c>
      <c r="E10" s="41" t="s">
        <v>165</v>
      </c>
      <c r="F10" s="42">
        <v>1000</v>
      </c>
      <c r="G10" s="43">
        <v>8.5</v>
      </c>
      <c r="H10" s="44">
        <f t="shared" si="0"/>
        <v>8.5000000000000006E-3</v>
      </c>
      <c r="I10" s="45">
        <v>46204</v>
      </c>
      <c r="J10" s="41" t="s">
        <v>171</v>
      </c>
    </row>
    <row r="11" spans="1:10" ht="16.05" customHeight="1">
      <c r="A11" s="41" t="s">
        <v>172</v>
      </c>
      <c r="B11" s="41" t="s">
        <v>62</v>
      </c>
      <c r="C11" s="41" t="s">
        <v>173</v>
      </c>
      <c r="D11" s="41" t="s">
        <v>164</v>
      </c>
      <c r="E11" s="41" t="s">
        <v>165</v>
      </c>
      <c r="F11" s="42">
        <v>100</v>
      </c>
      <c r="G11" s="43">
        <v>15</v>
      </c>
      <c r="H11" s="44">
        <f t="shared" si="0"/>
        <v>0.15</v>
      </c>
      <c r="I11" s="45">
        <v>46204</v>
      </c>
      <c r="J11" s="41" t="s">
        <v>166</v>
      </c>
    </row>
    <row r="12" spans="1:10" ht="16.05" customHeight="1">
      <c r="A12" s="41" t="s">
        <v>174</v>
      </c>
      <c r="B12" s="41" t="s">
        <v>97</v>
      </c>
      <c r="C12" s="41" t="s">
        <v>175</v>
      </c>
      <c r="D12" s="41" t="s">
        <v>164</v>
      </c>
      <c r="E12" s="41" t="s">
        <v>165</v>
      </c>
      <c r="F12" s="42">
        <v>500</v>
      </c>
      <c r="G12" s="43">
        <v>24</v>
      </c>
      <c r="H12" s="44">
        <f t="shared" si="0"/>
        <v>4.8000000000000001E-2</v>
      </c>
      <c r="I12" s="45">
        <v>46204</v>
      </c>
      <c r="J12" s="41" t="s">
        <v>176</v>
      </c>
    </row>
    <row r="13" spans="1:10" ht="16.05" customHeight="1">
      <c r="A13" s="41" t="s">
        <v>177</v>
      </c>
      <c r="B13" s="41" t="s">
        <v>100</v>
      </c>
      <c r="C13" s="41" t="s">
        <v>178</v>
      </c>
      <c r="D13" s="41" t="s">
        <v>179</v>
      </c>
      <c r="E13" s="41" t="s">
        <v>180</v>
      </c>
      <c r="F13" s="42">
        <v>100</v>
      </c>
      <c r="G13" s="43">
        <v>30</v>
      </c>
      <c r="H13" s="44">
        <f t="shared" si="0"/>
        <v>0.3</v>
      </c>
      <c r="I13" s="45">
        <v>46204</v>
      </c>
      <c r="J13" s="41" t="s">
        <v>181</v>
      </c>
    </row>
    <row r="14" spans="1:10" ht="16.05" customHeight="1">
      <c r="A14" s="41" t="s">
        <v>182</v>
      </c>
      <c r="B14" s="41" t="s">
        <v>100</v>
      </c>
      <c r="C14" s="41" t="s">
        <v>183</v>
      </c>
      <c r="D14" s="41" t="s">
        <v>179</v>
      </c>
      <c r="E14" s="41" t="s">
        <v>184</v>
      </c>
      <c r="F14" s="42">
        <v>500</v>
      </c>
      <c r="G14" s="43">
        <v>15</v>
      </c>
      <c r="H14" s="44">
        <f t="shared" si="0"/>
        <v>0.03</v>
      </c>
      <c r="I14" s="45">
        <v>46204</v>
      </c>
      <c r="J14" s="41" t="s">
        <v>185</v>
      </c>
    </row>
    <row r="15" spans="1:10" ht="16.05" customHeight="1">
      <c r="A15" s="41" t="s">
        <v>186</v>
      </c>
      <c r="B15" s="41" t="s">
        <v>100</v>
      </c>
      <c r="C15" s="41" t="s">
        <v>187</v>
      </c>
      <c r="D15" s="41" t="s">
        <v>188</v>
      </c>
      <c r="E15" s="41" t="s">
        <v>189</v>
      </c>
      <c r="F15" s="42">
        <v>1</v>
      </c>
      <c r="G15" s="43">
        <v>0.5</v>
      </c>
      <c r="H15" s="44">
        <f t="shared" si="0"/>
        <v>0.5</v>
      </c>
      <c r="I15" s="45">
        <v>46204</v>
      </c>
      <c r="J15" s="41" t="s">
        <v>190</v>
      </c>
    </row>
    <row r="16" spans="1:10" ht="16.05" customHeight="1">
      <c r="A16" s="41"/>
      <c r="B16" s="41"/>
      <c r="C16" s="41"/>
      <c r="D16" s="41"/>
      <c r="E16" s="41"/>
      <c r="F16" s="42"/>
      <c r="G16" s="43"/>
      <c r="H16" s="44" t="str">
        <f t="shared" si="0"/>
        <v/>
      </c>
      <c r="I16" s="45"/>
      <c r="J16" s="41"/>
    </row>
    <row r="17" spans="1:10" ht="16.05" customHeight="1">
      <c r="A17" s="41"/>
      <c r="B17" s="41"/>
      <c r="C17" s="41"/>
      <c r="D17" s="41"/>
      <c r="E17" s="41"/>
      <c r="F17" s="42"/>
      <c r="G17" s="43"/>
      <c r="H17" s="44" t="str">
        <f t="shared" si="0"/>
        <v/>
      </c>
      <c r="I17" s="45"/>
      <c r="J17" s="41"/>
    </row>
    <row r="18" spans="1:10" ht="16.05" customHeight="1">
      <c r="A18" s="41"/>
      <c r="B18" s="41"/>
      <c r="C18" s="41"/>
      <c r="D18" s="41"/>
      <c r="E18" s="41"/>
      <c r="F18" s="42"/>
      <c r="G18" s="43"/>
      <c r="H18" s="44" t="str">
        <f t="shared" si="0"/>
        <v/>
      </c>
      <c r="I18" s="45"/>
      <c r="J18" s="41"/>
    </row>
    <row r="19" spans="1:10" ht="16.05" customHeight="1">
      <c r="A19" s="41"/>
      <c r="B19" s="41"/>
      <c r="C19" s="41"/>
      <c r="D19" s="41"/>
      <c r="E19" s="41"/>
      <c r="F19" s="42"/>
      <c r="G19" s="43"/>
      <c r="H19" s="44" t="str">
        <f t="shared" si="0"/>
        <v/>
      </c>
      <c r="I19" s="45"/>
      <c r="J19" s="41"/>
    </row>
    <row r="20" spans="1:10" ht="16.05" customHeight="1">
      <c r="A20" s="41"/>
      <c r="B20" s="41"/>
      <c r="C20" s="41"/>
      <c r="D20" s="41"/>
      <c r="E20" s="41"/>
      <c r="F20" s="42"/>
      <c r="G20" s="43"/>
      <c r="H20" s="44" t="str">
        <f t="shared" si="0"/>
        <v/>
      </c>
      <c r="I20" s="45"/>
      <c r="J20" s="41"/>
    </row>
    <row r="21" spans="1:10" ht="16.05" customHeight="1">
      <c r="A21" s="41"/>
      <c r="B21" s="41"/>
      <c r="C21" s="41"/>
      <c r="D21" s="41"/>
      <c r="E21" s="41"/>
      <c r="F21" s="42"/>
      <c r="G21" s="43"/>
      <c r="H21" s="44" t="str">
        <f t="shared" si="0"/>
        <v/>
      </c>
      <c r="I21" s="45"/>
      <c r="J21" s="41"/>
    </row>
    <row r="22" spans="1:10" ht="16.05" customHeight="1">
      <c r="A22" s="41"/>
      <c r="B22" s="41"/>
      <c r="C22" s="41"/>
      <c r="D22" s="41"/>
      <c r="E22" s="41"/>
      <c r="F22" s="42"/>
      <c r="G22" s="43"/>
      <c r="H22" s="44" t="str">
        <f t="shared" si="0"/>
        <v/>
      </c>
      <c r="I22" s="45"/>
      <c r="J22" s="41"/>
    </row>
    <row r="23" spans="1:10" ht="16.05" customHeight="1">
      <c r="A23" s="41"/>
      <c r="B23" s="41"/>
      <c r="C23" s="41"/>
      <c r="D23" s="41"/>
      <c r="E23" s="41"/>
      <c r="F23" s="42"/>
      <c r="G23" s="43"/>
      <c r="H23" s="44" t="str">
        <f t="shared" si="0"/>
        <v/>
      </c>
      <c r="I23" s="45"/>
      <c r="J23" s="41"/>
    </row>
    <row r="24" spans="1:10" ht="16.05" customHeight="1">
      <c r="A24" s="41"/>
      <c r="B24" s="41"/>
      <c r="C24" s="41"/>
      <c r="D24" s="41"/>
      <c r="E24" s="41"/>
      <c r="F24" s="42"/>
      <c r="G24" s="43"/>
      <c r="H24" s="44" t="str">
        <f t="shared" si="0"/>
        <v/>
      </c>
      <c r="I24" s="45"/>
      <c r="J24" s="41"/>
    </row>
    <row r="25" spans="1:10" ht="16.05" customHeight="1">
      <c r="A25" s="41"/>
      <c r="B25" s="41"/>
      <c r="C25" s="41"/>
      <c r="D25" s="41"/>
      <c r="E25" s="41"/>
      <c r="F25" s="42"/>
      <c r="G25" s="43"/>
      <c r="H25" s="44" t="str">
        <f t="shared" si="0"/>
        <v/>
      </c>
      <c r="I25" s="45"/>
      <c r="J25" s="41"/>
    </row>
    <row r="26" spans="1:10" ht="16.05" customHeight="1">
      <c r="A26" s="41"/>
      <c r="B26" s="41"/>
      <c r="C26" s="41"/>
      <c r="D26" s="41"/>
      <c r="E26" s="41"/>
      <c r="F26" s="42"/>
      <c r="G26" s="43"/>
      <c r="H26" s="44" t="str">
        <f t="shared" si="0"/>
        <v/>
      </c>
      <c r="I26" s="45"/>
      <c r="J26" s="41"/>
    </row>
    <row r="27" spans="1:10" ht="16.05" customHeight="1">
      <c r="A27" s="41"/>
      <c r="B27" s="41"/>
      <c r="C27" s="41"/>
      <c r="D27" s="41"/>
      <c r="E27" s="41"/>
      <c r="F27" s="42"/>
      <c r="G27" s="43"/>
      <c r="H27" s="44" t="str">
        <f t="shared" si="0"/>
        <v/>
      </c>
      <c r="I27" s="45"/>
      <c r="J27" s="41"/>
    </row>
    <row r="28" spans="1:10" ht="16.05" customHeight="1">
      <c r="A28" s="41"/>
      <c r="B28" s="41"/>
      <c r="C28" s="41"/>
      <c r="D28" s="41"/>
      <c r="E28" s="41"/>
      <c r="F28" s="42"/>
      <c r="G28" s="43"/>
      <c r="H28" s="44" t="str">
        <f t="shared" si="0"/>
        <v/>
      </c>
      <c r="I28" s="45"/>
      <c r="J28" s="41"/>
    </row>
    <row r="29" spans="1:10" ht="16.05" customHeight="1">
      <c r="A29" s="41"/>
      <c r="B29" s="41"/>
      <c r="C29" s="41"/>
      <c r="D29" s="41"/>
      <c r="E29" s="41"/>
      <c r="F29" s="42"/>
      <c r="G29" s="43"/>
      <c r="H29" s="44" t="str">
        <f t="shared" si="0"/>
        <v/>
      </c>
      <c r="I29" s="45"/>
      <c r="J29" s="41"/>
    </row>
    <row r="30" spans="1:10" ht="16.05" customHeight="1">
      <c r="A30" s="41"/>
      <c r="B30" s="41"/>
      <c r="C30" s="41"/>
      <c r="D30" s="41"/>
      <c r="E30" s="41"/>
      <c r="F30" s="42"/>
      <c r="G30" s="43"/>
      <c r="H30" s="44" t="str">
        <f t="shared" si="0"/>
        <v/>
      </c>
      <c r="I30" s="45"/>
      <c r="J30" s="41"/>
    </row>
    <row r="31" spans="1:10" ht="16.05" customHeight="1">
      <c r="A31" s="41"/>
      <c r="B31" s="41"/>
      <c r="C31" s="41"/>
      <c r="D31" s="41"/>
      <c r="E31" s="41"/>
      <c r="F31" s="42"/>
      <c r="G31" s="43"/>
      <c r="H31" s="44" t="str">
        <f t="shared" si="0"/>
        <v/>
      </c>
      <c r="I31" s="45"/>
      <c r="J31" s="41"/>
    </row>
    <row r="32" spans="1:10" ht="16.05" customHeight="1">
      <c r="A32" s="41"/>
      <c r="B32" s="41"/>
      <c r="C32" s="41"/>
      <c r="D32" s="41"/>
      <c r="E32" s="41"/>
      <c r="F32" s="42"/>
      <c r="G32" s="43"/>
      <c r="H32" s="44" t="str">
        <f t="shared" si="0"/>
        <v/>
      </c>
      <c r="I32" s="45"/>
      <c r="J32" s="41"/>
    </row>
    <row r="33" spans="1:10" ht="16.05" customHeight="1">
      <c r="A33" s="41"/>
      <c r="B33" s="41"/>
      <c r="C33" s="41"/>
      <c r="D33" s="41"/>
      <c r="E33" s="41"/>
      <c r="F33" s="42"/>
      <c r="G33" s="43"/>
      <c r="H33" s="44" t="str">
        <f t="shared" si="0"/>
        <v/>
      </c>
      <c r="I33" s="45"/>
      <c r="J33" s="41"/>
    </row>
    <row r="34" spans="1:10" ht="16.05" customHeight="1">
      <c r="A34" s="41"/>
      <c r="B34" s="41"/>
      <c r="C34" s="41"/>
      <c r="D34" s="41"/>
      <c r="E34" s="41"/>
      <c r="F34" s="42"/>
      <c r="G34" s="43"/>
      <c r="H34" s="44" t="str">
        <f t="shared" si="0"/>
        <v/>
      </c>
      <c r="I34" s="45"/>
      <c r="J34" s="41"/>
    </row>
    <row r="35" spans="1:10" ht="16.05" customHeight="1">
      <c r="A35" s="41"/>
      <c r="B35" s="41"/>
      <c r="C35" s="41"/>
      <c r="D35" s="41"/>
      <c r="E35" s="41"/>
      <c r="F35" s="42"/>
      <c r="G35" s="43"/>
      <c r="H35" s="44" t="str">
        <f t="shared" si="0"/>
        <v/>
      </c>
      <c r="I35" s="45"/>
      <c r="J35" s="41"/>
    </row>
    <row r="36" spans="1:10" ht="16.05" customHeight="1">
      <c r="A36" s="41"/>
      <c r="B36" s="41"/>
      <c r="C36" s="41"/>
      <c r="D36" s="41"/>
      <c r="E36" s="41"/>
      <c r="F36" s="42"/>
      <c r="G36" s="43"/>
      <c r="H36" s="44" t="str">
        <f t="shared" si="0"/>
        <v/>
      </c>
      <c r="I36" s="45"/>
      <c r="J36" s="41"/>
    </row>
    <row r="37" spans="1:10" ht="16.05" customHeight="1">
      <c r="A37" s="41"/>
      <c r="B37" s="41"/>
      <c r="C37" s="41"/>
      <c r="D37" s="41"/>
      <c r="E37" s="41"/>
      <c r="F37" s="42"/>
      <c r="G37" s="43"/>
      <c r="H37" s="44" t="str">
        <f t="shared" si="0"/>
        <v/>
      </c>
      <c r="I37" s="45"/>
      <c r="J37" s="41"/>
    </row>
    <row r="38" spans="1:10" ht="16.05" customHeight="1">
      <c r="A38" s="41"/>
      <c r="B38" s="41"/>
      <c r="C38" s="41"/>
      <c r="D38" s="41"/>
      <c r="E38" s="41"/>
      <c r="F38" s="42"/>
      <c r="G38" s="43"/>
      <c r="H38" s="44" t="str">
        <f t="shared" si="0"/>
        <v/>
      </c>
      <c r="I38" s="45"/>
      <c r="J38" s="41"/>
    </row>
    <row r="39" spans="1:10" ht="16.05" customHeight="1">
      <c r="A39" s="41"/>
      <c r="B39" s="41"/>
      <c r="C39" s="41"/>
      <c r="D39" s="41"/>
      <c r="E39" s="41"/>
      <c r="F39" s="42"/>
      <c r="G39" s="43"/>
      <c r="H39" s="44" t="str">
        <f t="shared" si="0"/>
        <v/>
      </c>
      <c r="I39" s="45"/>
      <c r="J39" s="41"/>
    </row>
    <row r="40" spans="1:10" ht="16.05" customHeight="1">
      <c r="A40" s="41"/>
      <c r="B40" s="41"/>
      <c r="C40" s="41"/>
      <c r="D40" s="41"/>
      <c r="E40" s="41"/>
      <c r="F40" s="42"/>
      <c r="G40" s="43"/>
      <c r="H40" s="44" t="str">
        <f t="shared" ref="H40:H71" si="1">IF(OR(F40="",G40="",F40&lt;=0,G40&lt;0),"",G40/F40)</f>
        <v/>
      </c>
      <c r="I40" s="45"/>
      <c r="J40" s="41"/>
    </row>
    <row r="41" spans="1:10" ht="16.05" customHeight="1">
      <c r="A41" s="41"/>
      <c r="B41" s="41"/>
      <c r="C41" s="41"/>
      <c r="D41" s="41"/>
      <c r="E41" s="41"/>
      <c r="F41" s="42"/>
      <c r="G41" s="43"/>
      <c r="H41" s="44" t="str">
        <f t="shared" si="1"/>
        <v/>
      </c>
      <c r="I41" s="45"/>
      <c r="J41" s="41"/>
    </row>
    <row r="42" spans="1:10" ht="16.05" customHeight="1">
      <c r="A42" s="41"/>
      <c r="B42" s="41"/>
      <c r="C42" s="41"/>
      <c r="D42" s="41"/>
      <c r="E42" s="41"/>
      <c r="F42" s="42"/>
      <c r="G42" s="43"/>
      <c r="H42" s="44" t="str">
        <f t="shared" si="1"/>
        <v/>
      </c>
      <c r="I42" s="45"/>
      <c r="J42" s="41"/>
    </row>
    <row r="43" spans="1:10" ht="16.05" customHeight="1">
      <c r="A43" s="41"/>
      <c r="B43" s="41"/>
      <c r="C43" s="41"/>
      <c r="D43" s="41"/>
      <c r="E43" s="41"/>
      <c r="F43" s="42"/>
      <c r="G43" s="43"/>
      <c r="H43" s="44" t="str">
        <f t="shared" si="1"/>
        <v/>
      </c>
      <c r="I43" s="45"/>
      <c r="J43" s="41"/>
    </row>
    <row r="44" spans="1:10" ht="16.05" customHeight="1">
      <c r="A44" s="41"/>
      <c r="B44" s="41"/>
      <c r="C44" s="41"/>
      <c r="D44" s="41"/>
      <c r="E44" s="41"/>
      <c r="F44" s="42"/>
      <c r="G44" s="43"/>
      <c r="H44" s="44" t="str">
        <f t="shared" si="1"/>
        <v/>
      </c>
      <c r="I44" s="45"/>
      <c r="J44" s="41"/>
    </row>
    <row r="45" spans="1:10" ht="16.05" customHeight="1">
      <c r="A45" s="41"/>
      <c r="B45" s="41"/>
      <c r="C45" s="41"/>
      <c r="D45" s="41"/>
      <c r="E45" s="41"/>
      <c r="F45" s="42"/>
      <c r="G45" s="43"/>
      <c r="H45" s="44" t="str">
        <f t="shared" si="1"/>
        <v/>
      </c>
      <c r="I45" s="45"/>
      <c r="J45" s="41"/>
    </row>
    <row r="46" spans="1:10" ht="16.05" customHeight="1">
      <c r="A46" s="41"/>
      <c r="B46" s="41"/>
      <c r="C46" s="41"/>
      <c r="D46" s="41"/>
      <c r="E46" s="41"/>
      <c r="F46" s="42"/>
      <c r="G46" s="43"/>
      <c r="H46" s="44" t="str">
        <f t="shared" si="1"/>
        <v/>
      </c>
      <c r="I46" s="45"/>
      <c r="J46" s="41"/>
    </row>
    <row r="47" spans="1:10" ht="16.05" customHeight="1">
      <c r="A47" s="41"/>
      <c r="B47" s="41"/>
      <c r="C47" s="41"/>
      <c r="D47" s="41"/>
      <c r="E47" s="41"/>
      <c r="F47" s="42"/>
      <c r="G47" s="43"/>
      <c r="H47" s="44" t="str">
        <f t="shared" si="1"/>
        <v/>
      </c>
      <c r="I47" s="45"/>
      <c r="J47" s="41"/>
    </row>
    <row r="48" spans="1:10" ht="16.05" customHeight="1">
      <c r="A48" s="41"/>
      <c r="B48" s="41"/>
      <c r="C48" s="41"/>
      <c r="D48" s="41"/>
      <c r="E48" s="41"/>
      <c r="F48" s="42"/>
      <c r="G48" s="43"/>
      <c r="H48" s="44" t="str">
        <f t="shared" si="1"/>
        <v/>
      </c>
      <c r="I48" s="45"/>
      <c r="J48" s="41"/>
    </row>
    <row r="49" spans="1:10" ht="16.05" customHeight="1">
      <c r="A49" s="41"/>
      <c r="B49" s="41"/>
      <c r="C49" s="41"/>
      <c r="D49" s="41"/>
      <c r="E49" s="41"/>
      <c r="F49" s="42"/>
      <c r="G49" s="43"/>
      <c r="H49" s="44" t="str">
        <f t="shared" si="1"/>
        <v/>
      </c>
      <c r="I49" s="45"/>
      <c r="J49" s="41"/>
    </row>
    <row r="50" spans="1:10" ht="16.05" customHeight="1">
      <c r="A50" s="41"/>
      <c r="B50" s="41"/>
      <c r="C50" s="41"/>
      <c r="D50" s="41"/>
      <c r="E50" s="41"/>
      <c r="F50" s="42"/>
      <c r="G50" s="43"/>
      <c r="H50" s="44" t="str">
        <f t="shared" si="1"/>
        <v/>
      </c>
      <c r="I50" s="45"/>
      <c r="J50" s="41"/>
    </row>
    <row r="51" spans="1:10" ht="16.05" customHeight="1">
      <c r="A51" s="41"/>
      <c r="B51" s="41"/>
      <c r="C51" s="41"/>
      <c r="D51" s="41"/>
      <c r="E51" s="41"/>
      <c r="F51" s="42"/>
      <c r="G51" s="43"/>
      <c r="H51" s="44" t="str">
        <f t="shared" si="1"/>
        <v/>
      </c>
      <c r="I51" s="45"/>
      <c r="J51" s="41"/>
    </row>
    <row r="52" spans="1:10" ht="16.05" customHeight="1">
      <c r="A52" s="41"/>
      <c r="B52" s="41"/>
      <c r="C52" s="41"/>
      <c r="D52" s="41"/>
      <c r="E52" s="41"/>
      <c r="F52" s="42"/>
      <c r="G52" s="43"/>
      <c r="H52" s="44" t="str">
        <f t="shared" si="1"/>
        <v/>
      </c>
      <c r="I52" s="45"/>
      <c r="J52" s="41"/>
    </row>
    <row r="53" spans="1:10" ht="16.05" customHeight="1">
      <c r="A53" s="41"/>
      <c r="B53" s="41"/>
      <c r="C53" s="41"/>
      <c r="D53" s="41"/>
      <c r="E53" s="41"/>
      <c r="F53" s="42"/>
      <c r="G53" s="43"/>
      <c r="H53" s="44" t="str">
        <f t="shared" si="1"/>
        <v/>
      </c>
      <c r="I53" s="45"/>
      <c r="J53" s="41"/>
    </row>
    <row r="54" spans="1:10" ht="16.05" customHeight="1">
      <c r="A54" s="41"/>
      <c r="B54" s="41"/>
      <c r="C54" s="41"/>
      <c r="D54" s="41"/>
      <c r="E54" s="41"/>
      <c r="F54" s="42"/>
      <c r="G54" s="43"/>
      <c r="H54" s="44" t="str">
        <f t="shared" si="1"/>
        <v/>
      </c>
      <c r="I54" s="45"/>
      <c r="J54" s="41"/>
    </row>
    <row r="55" spans="1:10" ht="16.05" customHeight="1">
      <c r="A55" s="41"/>
      <c r="B55" s="41"/>
      <c r="C55" s="41"/>
      <c r="D55" s="41"/>
      <c r="E55" s="41"/>
      <c r="F55" s="42"/>
      <c r="G55" s="43"/>
      <c r="H55" s="44" t="str">
        <f t="shared" si="1"/>
        <v/>
      </c>
      <c r="I55" s="45"/>
      <c r="J55" s="41"/>
    </row>
    <row r="56" spans="1:10" ht="16.05" customHeight="1">
      <c r="A56" s="41"/>
      <c r="B56" s="41"/>
      <c r="C56" s="41"/>
      <c r="D56" s="41"/>
      <c r="E56" s="41"/>
      <c r="F56" s="42"/>
      <c r="G56" s="43"/>
      <c r="H56" s="44" t="str">
        <f t="shared" si="1"/>
        <v/>
      </c>
      <c r="I56" s="45"/>
      <c r="J56" s="41"/>
    </row>
    <row r="57" spans="1:10" ht="16.05" customHeight="1">
      <c r="A57" s="41"/>
      <c r="B57" s="41"/>
      <c r="C57" s="41"/>
      <c r="D57" s="41"/>
      <c r="E57" s="41"/>
      <c r="F57" s="42"/>
      <c r="G57" s="43"/>
      <c r="H57" s="44" t="str">
        <f t="shared" si="1"/>
        <v/>
      </c>
      <c r="I57" s="45"/>
      <c r="J57" s="41"/>
    </row>
    <row r="58" spans="1:10" ht="16.05" customHeight="1">
      <c r="A58" s="41"/>
      <c r="B58" s="41"/>
      <c r="C58" s="41"/>
      <c r="D58" s="41"/>
      <c r="E58" s="41"/>
      <c r="F58" s="42"/>
      <c r="G58" s="43"/>
      <c r="H58" s="44" t="str">
        <f t="shared" si="1"/>
        <v/>
      </c>
      <c r="I58" s="45"/>
      <c r="J58" s="41"/>
    </row>
    <row r="59" spans="1:10" ht="16.05" customHeight="1">
      <c r="A59" s="41"/>
      <c r="B59" s="41"/>
      <c r="C59" s="41"/>
      <c r="D59" s="41"/>
      <c r="E59" s="41"/>
      <c r="F59" s="42"/>
      <c r="G59" s="43"/>
      <c r="H59" s="44" t="str">
        <f t="shared" si="1"/>
        <v/>
      </c>
      <c r="I59" s="45"/>
      <c r="J59" s="41"/>
    </row>
    <row r="60" spans="1:10" ht="16.05" customHeight="1">
      <c r="A60" s="41"/>
      <c r="B60" s="41"/>
      <c r="C60" s="41"/>
      <c r="D60" s="41"/>
      <c r="E60" s="41"/>
      <c r="F60" s="42"/>
      <c r="G60" s="43"/>
      <c r="H60" s="44" t="str">
        <f t="shared" si="1"/>
        <v/>
      </c>
      <c r="I60" s="45"/>
      <c r="J60" s="41"/>
    </row>
    <row r="61" spans="1:10" ht="16.05" customHeight="1">
      <c r="A61" s="41"/>
      <c r="B61" s="41"/>
      <c r="C61" s="41"/>
      <c r="D61" s="41"/>
      <c r="E61" s="41"/>
      <c r="F61" s="42"/>
      <c r="G61" s="43"/>
      <c r="H61" s="44" t="str">
        <f t="shared" si="1"/>
        <v/>
      </c>
      <c r="I61" s="45"/>
      <c r="J61" s="41"/>
    </row>
    <row r="62" spans="1:10" ht="16.05" customHeight="1">
      <c r="A62" s="41"/>
      <c r="B62" s="41"/>
      <c r="C62" s="41"/>
      <c r="D62" s="41"/>
      <c r="E62" s="41"/>
      <c r="F62" s="42"/>
      <c r="G62" s="43"/>
      <c r="H62" s="44" t="str">
        <f t="shared" si="1"/>
        <v/>
      </c>
      <c r="I62" s="45"/>
      <c r="J62" s="41"/>
    </row>
    <row r="63" spans="1:10" ht="16.05" customHeight="1">
      <c r="A63" s="41"/>
      <c r="B63" s="41"/>
      <c r="C63" s="41"/>
      <c r="D63" s="41"/>
      <c r="E63" s="41"/>
      <c r="F63" s="42"/>
      <c r="G63" s="43"/>
      <c r="H63" s="44" t="str">
        <f t="shared" si="1"/>
        <v/>
      </c>
      <c r="I63" s="45"/>
      <c r="J63" s="41"/>
    </row>
    <row r="64" spans="1:10" ht="16.05" customHeight="1">
      <c r="A64" s="41"/>
      <c r="B64" s="41"/>
      <c r="C64" s="41"/>
      <c r="D64" s="41"/>
      <c r="E64" s="41"/>
      <c r="F64" s="42"/>
      <c r="G64" s="43"/>
      <c r="H64" s="44" t="str">
        <f t="shared" si="1"/>
        <v/>
      </c>
      <c r="I64" s="45"/>
      <c r="J64" s="41"/>
    </row>
    <row r="65" spans="1:10" ht="16.05" customHeight="1">
      <c r="A65" s="41"/>
      <c r="B65" s="41"/>
      <c r="C65" s="41"/>
      <c r="D65" s="41"/>
      <c r="E65" s="41"/>
      <c r="F65" s="42"/>
      <c r="G65" s="43"/>
      <c r="H65" s="44" t="str">
        <f t="shared" si="1"/>
        <v/>
      </c>
      <c r="I65" s="45"/>
      <c r="J65" s="41"/>
    </row>
    <row r="66" spans="1:10" ht="16.05" customHeight="1">
      <c r="A66" s="41"/>
      <c r="B66" s="41"/>
      <c r="C66" s="41"/>
      <c r="D66" s="41"/>
      <c r="E66" s="41"/>
      <c r="F66" s="42"/>
      <c r="G66" s="43"/>
      <c r="H66" s="44" t="str">
        <f t="shared" si="1"/>
        <v/>
      </c>
      <c r="I66" s="45"/>
      <c r="J66" s="41"/>
    </row>
    <row r="67" spans="1:10" ht="16.05" customHeight="1">
      <c r="A67" s="41"/>
      <c r="B67" s="41"/>
      <c r="C67" s="41"/>
      <c r="D67" s="41"/>
      <c r="E67" s="41"/>
      <c r="F67" s="42"/>
      <c r="G67" s="43"/>
      <c r="H67" s="44" t="str">
        <f t="shared" si="1"/>
        <v/>
      </c>
      <c r="I67" s="45"/>
      <c r="J67" s="41"/>
    </row>
    <row r="68" spans="1:10" ht="16.05" customHeight="1">
      <c r="A68" s="41"/>
      <c r="B68" s="41"/>
      <c r="C68" s="41"/>
      <c r="D68" s="41"/>
      <c r="E68" s="41"/>
      <c r="F68" s="42"/>
      <c r="G68" s="43"/>
      <c r="H68" s="44" t="str">
        <f t="shared" si="1"/>
        <v/>
      </c>
      <c r="I68" s="45"/>
      <c r="J68" s="41"/>
    </row>
    <row r="69" spans="1:10" ht="16.05" customHeight="1">
      <c r="A69" s="41"/>
      <c r="B69" s="41"/>
      <c r="C69" s="41"/>
      <c r="D69" s="41"/>
      <c r="E69" s="41"/>
      <c r="F69" s="42"/>
      <c r="G69" s="43"/>
      <c r="H69" s="44" t="str">
        <f t="shared" si="1"/>
        <v/>
      </c>
      <c r="I69" s="45"/>
      <c r="J69" s="41"/>
    </row>
    <row r="70" spans="1:10" ht="16.05" customHeight="1">
      <c r="A70" s="41"/>
      <c r="B70" s="41"/>
      <c r="C70" s="41"/>
      <c r="D70" s="41"/>
      <c r="E70" s="41"/>
      <c r="F70" s="42"/>
      <c r="G70" s="43"/>
      <c r="H70" s="44" t="str">
        <f t="shared" si="1"/>
        <v/>
      </c>
      <c r="I70" s="45"/>
      <c r="J70" s="41"/>
    </row>
    <row r="71" spans="1:10" ht="16.05" customHeight="1">
      <c r="A71" s="41"/>
      <c r="B71" s="41"/>
      <c r="C71" s="41"/>
      <c r="D71" s="41"/>
      <c r="E71" s="41"/>
      <c r="F71" s="42"/>
      <c r="G71" s="43"/>
      <c r="H71" s="44" t="str">
        <f t="shared" si="1"/>
        <v/>
      </c>
      <c r="I71" s="45"/>
      <c r="J71" s="41"/>
    </row>
    <row r="72" spans="1:10" ht="16.05" customHeight="1">
      <c r="A72" s="41"/>
      <c r="B72" s="41"/>
      <c r="C72" s="41"/>
      <c r="D72" s="41"/>
      <c r="E72" s="41"/>
      <c r="F72" s="42"/>
      <c r="G72" s="43"/>
      <c r="H72" s="44" t="str">
        <f t="shared" ref="H72:H103" si="2">IF(OR(F72="",G72="",F72&lt;=0,G72&lt;0),"",G72/F72)</f>
        <v/>
      </c>
      <c r="I72" s="45"/>
      <c r="J72" s="41"/>
    </row>
    <row r="73" spans="1:10" ht="16.05" customHeight="1">
      <c r="A73" s="41"/>
      <c r="B73" s="41"/>
      <c r="C73" s="41"/>
      <c r="D73" s="41"/>
      <c r="E73" s="41"/>
      <c r="F73" s="42"/>
      <c r="G73" s="43"/>
      <c r="H73" s="44" t="str">
        <f t="shared" si="2"/>
        <v/>
      </c>
      <c r="I73" s="45"/>
      <c r="J73" s="41"/>
    </row>
    <row r="74" spans="1:10" ht="16.05" customHeight="1">
      <c r="A74" s="41"/>
      <c r="B74" s="41"/>
      <c r="C74" s="41"/>
      <c r="D74" s="41"/>
      <c r="E74" s="41"/>
      <c r="F74" s="42"/>
      <c r="G74" s="43"/>
      <c r="H74" s="44" t="str">
        <f t="shared" si="2"/>
        <v/>
      </c>
      <c r="I74" s="45"/>
      <c r="J74" s="41"/>
    </row>
    <row r="75" spans="1:10" ht="16.05" customHeight="1">
      <c r="A75" s="41"/>
      <c r="B75" s="41"/>
      <c r="C75" s="41"/>
      <c r="D75" s="41"/>
      <c r="E75" s="41"/>
      <c r="F75" s="42"/>
      <c r="G75" s="43"/>
      <c r="H75" s="44" t="str">
        <f t="shared" si="2"/>
        <v/>
      </c>
      <c r="I75" s="45"/>
      <c r="J75" s="41"/>
    </row>
    <row r="76" spans="1:10" ht="16.05" customHeight="1">
      <c r="A76" s="41"/>
      <c r="B76" s="41"/>
      <c r="C76" s="41"/>
      <c r="D76" s="41"/>
      <c r="E76" s="41"/>
      <c r="F76" s="42"/>
      <c r="G76" s="43"/>
      <c r="H76" s="44" t="str">
        <f t="shared" si="2"/>
        <v/>
      </c>
      <c r="I76" s="45"/>
      <c r="J76" s="41"/>
    </row>
    <row r="77" spans="1:10" ht="16.05" customHeight="1">
      <c r="A77" s="41"/>
      <c r="B77" s="41"/>
      <c r="C77" s="41"/>
      <c r="D77" s="41"/>
      <c r="E77" s="41"/>
      <c r="F77" s="42"/>
      <c r="G77" s="43"/>
      <c r="H77" s="44" t="str">
        <f t="shared" si="2"/>
        <v/>
      </c>
      <c r="I77" s="45"/>
      <c r="J77" s="41"/>
    </row>
    <row r="78" spans="1:10" ht="16.05" customHeight="1">
      <c r="A78" s="41"/>
      <c r="B78" s="41"/>
      <c r="C78" s="41"/>
      <c r="D78" s="41"/>
      <c r="E78" s="41"/>
      <c r="F78" s="42"/>
      <c r="G78" s="43"/>
      <c r="H78" s="44" t="str">
        <f t="shared" si="2"/>
        <v/>
      </c>
      <c r="I78" s="45"/>
      <c r="J78" s="41"/>
    </row>
    <row r="79" spans="1:10" ht="16.05" customHeight="1">
      <c r="A79" s="41"/>
      <c r="B79" s="41"/>
      <c r="C79" s="41"/>
      <c r="D79" s="41"/>
      <c r="E79" s="41"/>
      <c r="F79" s="42"/>
      <c r="G79" s="43"/>
      <c r="H79" s="44" t="str">
        <f t="shared" si="2"/>
        <v/>
      </c>
      <c r="I79" s="45"/>
      <c r="J79" s="41"/>
    </row>
    <row r="80" spans="1:10" ht="16.05" customHeight="1">
      <c r="A80" s="41"/>
      <c r="B80" s="41"/>
      <c r="C80" s="41"/>
      <c r="D80" s="41"/>
      <c r="E80" s="41"/>
      <c r="F80" s="42"/>
      <c r="G80" s="43"/>
      <c r="H80" s="44" t="str">
        <f t="shared" si="2"/>
        <v/>
      </c>
      <c r="I80" s="45"/>
      <c r="J80" s="41"/>
    </row>
    <row r="81" spans="1:10" ht="16.05" customHeight="1">
      <c r="A81" s="41"/>
      <c r="B81" s="41"/>
      <c r="C81" s="41"/>
      <c r="D81" s="41"/>
      <c r="E81" s="41"/>
      <c r="F81" s="42"/>
      <c r="G81" s="43"/>
      <c r="H81" s="44" t="str">
        <f t="shared" si="2"/>
        <v/>
      </c>
      <c r="I81" s="45"/>
      <c r="J81" s="41"/>
    </row>
    <row r="82" spans="1:10" ht="16.05" customHeight="1">
      <c r="A82" s="41"/>
      <c r="B82" s="41"/>
      <c r="C82" s="41"/>
      <c r="D82" s="41"/>
      <c r="E82" s="41"/>
      <c r="F82" s="42"/>
      <c r="G82" s="43"/>
      <c r="H82" s="44" t="str">
        <f t="shared" si="2"/>
        <v/>
      </c>
      <c r="I82" s="45"/>
      <c r="J82" s="41"/>
    </row>
    <row r="83" spans="1:10" ht="16.05" customHeight="1">
      <c r="A83" s="41"/>
      <c r="B83" s="41"/>
      <c r="C83" s="41"/>
      <c r="D83" s="41"/>
      <c r="E83" s="41"/>
      <c r="F83" s="42"/>
      <c r="G83" s="43"/>
      <c r="H83" s="44" t="str">
        <f t="shared" si="2"/>
        <v/>
      </c>
      <c r="I83" s="45"/>
      <c r="J83" s="41"/>
    </row>
    <row r="84" spans="1:10" ht="16.05" customHeight="1">
      <c r="A84" s="41"/>
      <c r="B84" s="41"/>
      <c r="C84" s="41"/>
      <c r="D84" s="41"/>
      <c r="E84" s="41"/>
      <c r="F84" s="42"/>
      <c r="G84" s="43"/>
      <c r="H84" s="44" t="str">
        <f t="shared" si="2"/>
        <v/>
      </c>
      <c r="I84" s="45"/>
      <c r="J84" s="41"/>
    </row>
    <row r="85" spans="1:10" ht="16.05" customHeight="1">
      <c r="A85" s="41"/>
      <c r="B85" s="41"/>
      <c r="C85" s="41"/>
      <c r="D85" s="41"/>
      <c r="E85" s="41"/>
      <c r="F85" s="42"/>
      <c r="G85" s="43"/>
      <c r="H85" s="44" t="str">
        <f t="shared" si="2"/>
        <v/>
      </c>
      <c r="I85" s="45"/>
      <c r="J85" s="41"/>
    </row>
    <row r="86" spans="1:10" ht="16.05" customHeight="1">
      <c r="A86" s="41"/>
      <c r="B86" s="41"/>
      <c r="C86" s="41"/>
      <c r="D86" s="41"/>
      <c r="E86" s="41"/>
      <c r="F86" s="42"/>
      <c r="G86" s="43"/>
      <c r="H86" s="44" t="str">
        <f t="shared" si="2"/>
        <v/>
      </c>
      <c r="I86" s="45"/>
      <c r="J86" s="41"/>
    </row>
    <row r="87" spans="1:10" ht="16.05" customHeight="1">
      <c r="A87" s="41"/>
      <c r="B87" s="41"/>
      <c r="C87" s="41"/>
      <c r="D87" s="41"/>
      <c r="E87" s="41"/>
      <c r="F87" s="42"/>
      <c r="G87" s="43"/>
      <c r="H87" s="44" t="str">
        <f t="shared" si="2"/>
        <v/>
      </c>
      <c r="I87" s="45"/>
      <c r="J87" s="41"/>
    </row>
    <row r="88" spans="1:10" ht="16.05" customHeight="1">
      <c r="A88" s="41"/>
      <c r="B88" s="41"/>
      <c r="C88" s="41"/>
      <c r="D88" s="41"/>
      <c r="E88" s="41"/>
      <c r="F88" s="42"/>
      <c r="G88" s="43"/>
      <c r="H88" s="44" t="str">
        <f t="shared" si="2"/>
        <v/>
      </c>
      <c r="I88" s="45"/>
      <c r="J88" s="41"/>
    </row>
    <row r="89" spans="1:10" ht="16.05" customHeight="1">
      <c r="A89" s="41"/>
      <c r="B89" s="41"/>
      <c r="C89" s="41"/>
      <c r="D89" s="41"/>
      <c r="E89" s="41"/>
      <c r="F89" s="42"/>
      <c r="G89" s="43"/>
      <c r="H89" s="44" t="str">
        <f t="shared" si="2"/>
        <v/>
      </c>
      <c r="I89" s="45"/>
      <c r="J89" s="41"/>
    </row>
    <row r="90" spans="1:10" ht="16.05" customHeight="1">
      <c r="A90" s="41"/>
      <c r="B90" s="41"/>
      <c r="C90" s="41"/>
      <c r="D90" s="41"/>
      <c r="E90" s="41"/>
      <c r="F90" s="42"/>
      <c r="G90" s="43"/>
      <c r="H90" s="44" t="str">
        <f t="shared" si="2"/>
        <v/>
      </c>
      <c r="I90" s="45"/>
      <c r="J90" s="41"/>
    </row>
    <row r="91" spans="1:10" ht="16.05" customHeight="1">
      <c r="A91" s="41"/>
      <c r="B91" s="41"/>
      <c r="C91" s="41"/>
      <c r="D91" s="41"/>
      <c r="E91" s="41"/>
      <c r="F91" s="42"/>
      <c r="G91" s="43"/>
      <c r="H91" s="44" t="str">
        <f t="shared" si="2"/>
        <v/>
      </c>
      <c r="I91" s="45"/>
      <c r="J91" s="41"/>
    </row>
    <row r="92" spans="1:10" ht="16.05" customHeight="1">
      <c r="A92" s="41"/>
      <c r="B92" s="41"/>
      <c r="C92" s="41"/>
      <c r="D92" s="41"/>
      <c r="E92" s="41"/>
      <c r="F92" s="42"/>
      <c r="G92" s="43"/>
      <c r="H92" s="44" t="str">
        <f t="shared" si="2"/>
        <v/>
      </c>
      <c r="I92" s="45"/>
      <c r="J92" s="41"/>
    </row>
    <row r="93" spans="1:10" ht="16.05" customHeight="1">
      <c r="A93" s="41"/>
      <c r="B93" s="41"/>
      <c r="C93" s="41"/>
      <c r="D93" s="41"/>
      <c r="E93" s="41"/>
      <c r="F93" s="42"/>
      <c r="G93" s="43"/>
      <c r="H93" s="44" t="str">
        <f t="shared" si="2"/>
        <v/>
      </c>
      <c r="I93" s="45"/>
      <c r="J93" s="41"/>
    </row>
    <row r="94" spans="1:10" ht="16.05" customHeight="1">
      <c r="A94" s="41"/>
      <c r="B94" s="41"/>
      <c r="C94" s="41"/>
      <c r="D94" s="41"/>
      <c r="E94" s="41"/>
      <c r="F94" s="42"/>
      <c r="G94" s="43"/>
      <c r="H94" s="44" t="str">
        <f t="shared" si="2"/>
        <v/>
      </c>
      <c r="I94" s="45"/>
      <c r="J94" s="41"/>
    </row>
    <row r="95" spans="1:10" ht="16.05" customHeight="1">
      <c r="A95" s="41"/>
      <c r="B95" s="41"/>
      <c r="C95" s="41"/>
      <c r="D95" s="41"/>
      <c r="E95" s="41"/>
      <c r="F95" s="42"/>
      <c r="G95" s="43"/>
      <c r="H95" s="44" t="str">
        <f t="shared" si="2"/>
        <v/>
      </c>
      <c r="I95" s="45"/>
      <c r="J95" s="41"/>
    </row>
    <row r="96" spans="1:10" ht="16.05" customHeight="1">
      <c r="A96" s="41"/>
      <c r="B96" s="41"/>
      <c r="C96" s="41"/>
      <c r="D96" s="41"/>
      <c r="E96" s="41"/>
      <c r="F96" s="42"/>
      <c r="G96" s="43"/>
      <c r="H96" s="44" t="str">
        <f t="shared" si="2"/>
        <v/>
      </c>
      <c r="I96" s="45"/>
      <c r="J96" s="41"/>
    </row>
    <row r="97" spans="1:10" ht="16.05" customHeight="1">
      <c r="A97" s="41"/>
      <c r="B97" s="41"/>
      <c r="C97" s="41"/>
      <c r="D97" s="41"/>
      <c r="E97" s="41"/>
      <c r="F97" s="42"/>
      <c r="G97" s="43"/>
      <c r="H97" s="44" t="str">
        <f t="shared" si="2"/>
        <v/>
      </c>
      <c r="I97" s="45"/>
      <c r="J97" s="41"/>
    </row>
    <row r="98" spans="1:10" ht="16.05" customHeight="1">
      <c r="A98" s="41"/>
      <c r="B98" s="41"/>
      <c r="C98" s="41"/>
      <c r="D98" s="41"/>
      <c r="E98" s="41"/>
      <c r="F98" s="42"/>
      <c r="G98" s="43"/>
      <c r="H98" s="44" t="str">
        <f t="shared" si="2"/>
        <v/>
      </c>
      <c r="I98" s="45"/>
      <c r="J98" s="41"/>
    </row>
    <row r="99" spans="1:10" ht="16.05" customHeight="1">
      <c r="A99" s="41"/>
      <c r="B99" s="41"/>
      <c r="C99" s="41"/>
      <c r="D99" s="41"/>
      <c r="E99" s="41"/>
      <c r="F99" s="42"/>
      <c r="G99" s="43"/>
      <c r="H99" s="44" t="str">
        <f t="shared" si="2"/>
        <v/>
      </c>
      <c r="I99" s="45"/>
      <c r="J99" s="41"/>
    </row>
    <row r="100" spans="1:10" ht="16.05" customHeight="1">
      <c r="A100" s="41"/>
      <c r="B100" s="41"/>
      <c r="C100" s="41"/>
      <c r="D100" s="41"/>
      <c r="E100" s="41"/>
      <c r="F100" s="42"/>
      <c r="G100" s="43"/>
      <c r="H100" s="44" t="str">
        <f t="shared" si="2"/>
        <v/>
      </c>
      <c r="I100" s="45"/>
      <c r="J100" s="41"/>
    </row>
    <row r="101" spans="1:10" ht="16.05" customHeight="1">
      <c r="A101" s="41"/>
      <c r="B101" s="41"/>
      <c r="C101" s="41"/>
      <c r="D101" s="41"/>
      <c r="E101" s="41"/>
      <c r="F101" s="42"/>
      <c r="G101" s="43"/>
      <c r="H101" s="44" t="str">
        <f t="shared" si="2"/>
        <v/>
      </c>
      <c r="I101" s="45"/>
      <c r="J101" s="41"/>
    </row>
    <row r="102" spans="1:10" ht="16.05" customHeight="1">
      <c r="A102" s="41"/>
      <c r="B102" s="41"/>
      <c r="C102" s="41"/>
      <c r="D102" s="41"/>
      <c r="E102" s="41"/>
      <c r="F102" s="42"/>
      <c r="G102" s="43"/>
      <c r="H102" s="44" t="str">
        <f t="shared" si="2"/>
        <v/>
      </c>
      <c r="I102" s="45"/>
      <c r="J102" s="41"/>
    </row>
    <row r="103" spans="1:10" ht="16.05" customHeight="1">
      <c r="A103" s="41"/>
      <c r="B103" s="41"/>
      <c r="C103" s="41"/>
      <c r="D103" s="41"/>
      <c r="E103" s="41"/>
      <c r="F103" s="42"/>
      <c r="G103" s="43"/>
      <c r="H103" s="44" t="str">
        <f t="shared" si="2"/>
        <v/>
      </c>
      <c r="I103" s="45"/>
      <c r="J103" s="41"/>
    </row>
    <row r="104" spans="1:10" ht="16.05" customHeight="1">
      <c r="A104" s="41"/>
      <c r="B104" s="41"/>
      <c r="C104" s="41"/>
      <c r="D104" s="41"/>
      <c r="E104" s="41"/>
      <c r="F104" s="42"/>
      <c r="G104" s="43"/>
      <c r="H104" s="44" t="str">
        <f t="shared" ref="H104:H135" si="3">IF(OR(F104="",G104="",F104&lt;=0,G104&lt;0),"",G104/F104)</f>
        <v/>
      </c>
      <c r="I104" s="45"/>
      <c r="J104" s="41"/>
    </row>
    <row r="105" spans="1:10" ht="16.05" customHeight="1">
      <c r="A105" s="41"/>
      <c r="B105" s="41"/>
      <c r="C105" s="41"/>
      <c r="D105" s="41"/>
      <c r="E105" s="41"/>
      <c r="F105" s="42"/>
      <c r="G105" s="43"/>
      <c r="H105" s="44" t="str">
        <f t="shared" si="3"/>
        <v/>
      </c>
      <c r="I105" s="45"/>
      <c r="J105" s="41"/>
    </row>
    <row r="106" spans="1:10" ht="16.05" customHeight="1">
      <c r="A106" s="41"/>
      <c r="B106" s="41"/>
      <c r="C106" s="41"/>
      <c r="D106" s="41"/>
      <c r="E106" s="41"/>
      <c r="F106" s="42"/>
      <c r="G106" s="43"/>
      <c r="H106" s="44" t="str">
        <f t="shared" si="3"/>
        <v/>
      </c>
      <c r="I106" s="45"/>
      <c r="J106" s="41"/>
    </row>
    <row r="107" spans="1:10" ht="16.05" customHeight="1">
      <c r="A107" s="41"/>
      <c r="B107" s="41"/>
      <c r="C107" s="41"/>
      <c r="D107" s="41"/>
      <c r="E107" s="41"/>
      <c r="F107" s="42"/>
      <c r="G107" s="43"/>
      <c r="H107" s="44" t="str">
        <f t="shared" si="3"/>
        <v/>
      </c>
      <c r="I107" s="45"/>
      <c r="J107" s="41"/>
    </row>
  </sheetData>
  <sheetProtection algorithmName="SHA-512" hashValue="iwecIbL3jhUpxj1nHHYTMYJlSdBqYpG6w1r+KB+diV8cKH2BnIolYJKx4NYDe3lyFeRgjPb2cNnNaFx55Gkn2Q==" saltValue="rJWE2cQO0MF9DZEz7UMFbg==" spinCount="100000" sheet="1" objects="1" scenarios="1" formatCells="0" formatColumns="0" formatRows="0" insertColumns="0" insertRows="0" sort="0" autoFilter="0" pivotTables="0"/>
  <mergeCells count="3">
    <mergeCell ref="A1:J2"/>
    <mergeCell ref="A3:J3"/>
    <mergeCell ref="A5:J5"/>
  </mergeCells>
  <conditionalFormatting sqref="A8:A107">
    <cfRule type="expression" dxfId="24" priority="1">
      <formula>AND(A8&lt;&gt;"",COUNTIF($A$8:$A$107,A8)&gt;1)</formula>
    </cfRule>
    <cfRule type="expression" dxfId="23" priority="2">
      <formula>AND(A8&lt;&gt;"",COUNTIF($A$8:$A$107,A8)&gt;1)</formula>
    </cfRule>
  </conditionalFormatting>
  <conditionalFormatting sqref="F8:G107">
    <cfRule type="expression" dxfId="22" priority="3">
      <formula>OR(F8&lt;0,G8&lt;0)</formula>
    </cfRule>
  </conditionalFormatting>
  <dataValidations count="5">
    <dataValidation type="list" showErrorMessage="1" errorTitle="Categoría no válida" error="Selecciona una categoría de la lista." sqref="B8:B107" xr:uid="{00000000-0002-0000-0200-000000000000}">
      <formula1>"Tinte,Oxidante,Decolorante,Aditivo,Desechable"</formula1>
    </dataValidation>
    <dataValidation type="list" showErrorMessage="1" errorTitle="Unidad no válida" error="Selecciona una unidad de la lista." sqref="E8:E107" xr:uid="{00000000-0002-0000-0200-000001000000}">
      <formula1>"g,ml,unidad,par,hoja,servicio"</formula1>
    </dataValidation>
    <dataValidation type="custom" allowBlank="1" showErrorMessage="1" errorTitle="Código duplicado" error="Este código ya existe. Usa un código único o crea una nueva versión, por ejemplo TIN-70-V2." sqref="A8:A107" xr:uid="{00000000-0002-0000-0200-000002000000}">
      <formula1>OR(A8="",COUNTIF($A$8:$A$107,A8)=1)</formula1>
    </dataValidation>
    <dataValidation type="date" allowBlank="1" showErrorMessage="1" errorTitle="Fecha no válida" error="Ingresa una fecha válida." sqref="I8:I107" xr:uid="{00000000-0002-0000-0200-000005000000}">
      <formula1>DATE(2020,1,1)</formula1>
      <formula2>DATE(2100,12,31)</formula2>
    </dataValidation>
    <dataValidation type="custom" showErrorMessage="1" errorTitle="Celda automática" error="Esta celda contiene un cálculo automático. Edita únicamente las celdas azules." sqref="H8:H107" xr:uid="{00000000-0002-0000-0200-000006000000}">
      <formula1>FALSE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000000-000E-0000-0200-000004000000}">
            <xm:f>AND($A8&lt;&gt;"",COUNTIF('04 Fórmulas'!$F$12:$F$111,$A8)&gt;0)</xm:f>
            <x14:dxf/>
          </x14:cfRule>
          <xm:sqref>A8:J107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custom" showErrorMessage="1" errorTitle="Registro histórico protegido" error="Este producto ya fue utilizado. Conserva la fila y crea una nueva versión del código para cambiar contenido o precio." xr:uid="{00000000-0002-0000-0200-000003000000}">
          <x14:formula1>
            <xm:f>AND(OR(F8="",AND(ISNUMBER(F8),F8&gt;0)),OR($A8="",COUNTIF('04 Fórmulas'!$F$12:$F$111,$A8)=0))</xm:f>
          </x14:formula1>
          <xm:sqref>F8:F107</xm:sqref>
        </x14:dataValidation>
        <x14:dataValidation type="custom" showErrorMessage="1" errorTitle="Registro histórico protegido" error="Este producto ya fue utilizado. Crea una nueva versión del código para registrar el nuevo precio." xr:uid="{00000000-0002-0000-0200-000004000000}">
          <x14:formula1>
            <xm:f>AND(OR(G8="",AND(ISNUMBER(G8),G8&gt;=0)),OR($A8="",COUNTIF('04 Fórmulas'!$F$12:$F$111,$A8)=0))</xm:f>
          </x14:formula1>
          <xm:sqref>G8:G107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1"/>
  <sheetViews>
    <sheetView workbookViewId="0">
      <selection sqref="A1:O2"/>
    </sheetView>
  </sheetViews>
  <sheetFormatPr baseColWidth="10" defaultColWidth="8.796875" defaultRowHeight="13.8"/>
  <cols>
    <col min="1" max="1" width="15" customWidth="1"/>
    <col min="2" max="2" width="14" customWidth="1"/>
    <col min="3" max="3" width="15" customWidth="1"/>
    <col min="4" max="4" width="23" customWidth="1"/>
    <col min="5" max="5" width="15" customWidth="1"/>
    <col min="6" max="6" width="16" customWidth="1"/>
    <col min="7" max="7" width="15" customWidth="1"/>
    <col min="8" max="8" width="26" customWidth="1"/>
    <col min="9" max="9" width="10" customWidth="1"/>
    <col min="10" max="10" width="18" customWidth="1"/>
    <col min="11" max="12" width="16" customWidth="1"/>
    <col min="13" max="13" width="17" customWidth="1"/>
    <col min="14" max="14" width="14" customWidth="1"/>
    <col min="15" max="15" width="30" customWidth="1"/>
  </cols>
  <sheetData>
    <row r="1" spans="1:15">
      <c r="A1" s="11" t="s">
        <v>191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 t="s">
        <v>192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4" customHeight="1">
      <c r="A4" s="10" t="s">
        <v>193</v>
      </c>
      <c r="B4" s="2" t="s">
        <v>114</v>
      </c>
      <c r="J4" s="16" t="str">
        <f>IF($B$4="","ESCRIBE UN ID EN B4",IF(COUNTIF($B$12:$B$111,$B$4)=0,"ID NO ENCONTRADO","FÓRMULA ENCONTRADA"))</f>
        <v>FÓRMULA ENCONTRADA</v>
      </c>
      <c r="K4" s="16"/>
      <c r="L4" s="16"/>
      <c r="M4" s="16"/>
      <c r="N4" s="16"/>
      <c r="O4" s="16"/>
    </row>
    <row r="5" spans="1:15">
      <c r="J5" s="17"/>
      <c r="K5" s="17"/>
      <c r="L5" s="17"/>
      <c r="M5" s="17"/>
      <c r="N5" s="17"/>
      <c r="O5" s="17"/>
    </row>
    <row r="6" spans="1:15">
      <c r="A6" s="13" t="s">
        <v>90</v>
      </c>
      <c r="B6" s="13"/>
      <c r="C6" s="13" t="s">
        <v>194</v>
      </c>
      <c r="D6" s="13"/>
      <c r="E6" s="13" t="s">
        <v>195</v>
      </c>
      <c r="F6" s="13"/>
      <c r="G6" s="13" t="s">
        <v>196</v>
      </c>
      <c r="H6" s="13"/>
      <c r="J6" s="17"/>
      <c r="K6" s="17"/>
      <c r="L6" s="17"/>
      <c r="M6" s="17"/>
      <c r="N6" s="17"/>
      <c r="O6" s="17"/>
    </row>
    <row r="7" spans="1:15">
      <c r="A7" s="14">
        <f>IF($B$4="",0,SUMIF($B$12:$B$111,$B$4,$L$12:$L$111))</f>
        <v>11.42</v>
      </c>
      <c r="B7" s="14"/>
      <c r="C7" s="14">
        <f>IF($B$4="",0,SUMIFS($L$12:$L$111,$B$12:$B$111,$B$4,$G$12:$G$111,"&lt;&gt;Desechable"))</f>
        <v>10.62</v>
      </c>
      <c r="D7" s="14"/>
      <c r="E7" s="14">
        <f>IF($B$4="",0,SUMIFS($L$12:$L$111,$B$12:$B$111,$B$4,$G$12:$G$111,"Desechable"))</f>
        <v>0.8</v>
      </c>
      <c r="F7" s="14"/>
      <c r="G7" s="15">
        <f>IF($B$4="",0,COUNTIFS($B$12:$B$111,$B$4,$F$12:$F$111,"&lt;&gt;"))</f>
        <v>6</v>
      </c>
      <c r="H7" s="15"/>
      <c r="J7" s="17"/>
      <c r="K7" s="17"/>
      <c r="L7" s="17"/>
      <c r="M7" s="17"/>
      <c r="N7" s="17"/>
      <c r="O7" s="17"/>
    </row>
    <row r="8" spans="1:15">
      <c r="A8" s="14"/>
      <c r="B8" s="14"/>
      <c r="C8" s="14"/>
      <c r="D8" s="14"/>
      <c r="E8" s="14"/>
      <c r="F8" s="14"/>
      <c r="G8" s="15"/>
      <c r="H8" s="15"/>
      <c r="J8" s="17"/>
      <c r="K8" s="17"/>
      <c r="L8" s="17"/>
      <c r="M8" s="17"/>
      <c r="N8" s="17"/>
      <c r="O8" s="17"/>
    </row>
    <row r="11" spans="1:15">
      <c r="A11" s="1" t="s">
        <v>197</v>
      </c>
      <c r="B11" s="1" t="s">
        <v>198</v>
      </c>
      <c r="C11" s="1" t="s">
        <v>199</v>
      </c>
      <c r="D11" s="1" t="s">
        <v>200</v>
      </c>
      <c r="E11" s="1" t="s">
        <v>201</v>
      </c>
      <c r="F11" s="1" t="s">
        <v>202</v>
      </c>
      <c r="G11" s="1" t="s">
        <v>75</v>
      </c>
      <c r="H11" s="1" t="s">
        <v>158</v>
      </c>
      <c r="I11" s="1" t="s">
        <v>203</v>
      </c>
      <c r="J11" s="1" t="s">
        <v>72</v>
      </c>
      <c r="K11" s="1" t="s">
        <v>94</v>
      </c>
      <c r="L11" s="1" t="s">
        <v>84</v>
      </c>
      <c r="M11" s="1" t="s">
        <v>69</v>
      </c>
      <c r="N11" s="1" t="s">
        <v>103</v>
      </c>
      <c r="O11" s="1" t="s">
        <v>161</v>
      </c>
    </row>
    <row r="12" spans="1:15" ht="16.05" customHeight="1">
      <c r="A12" s="6">
        <v>46204</v>
      </c>
      <c r="B12" s="3" t="s">
        <v>114</v>
      </c>
      <c r="C12" s="3" t="s">
        <v>204</v>
      </c>
      <c r="D12" s="3" t="s">
        <v>111</v>
      </c>
      <c r="E12" s="3" t="s">
        <v>205</v>
      </c>
      <c r="F12" s="3" t="s">
        <v>80</v>
      </c>
      <c r="G12" s="7" t="str">
        <f>IF($F12="","",IF(COUNTIF('03 Productos'!$A$8:$A$107,$F12)=1,VLOOKUP($F12,'03 Productos'!$A$8:$J$107,2,FALSE),""))</f>
        <v>Tinte</v>
      </c>
      <c r="H12" s="7" t="str">
        <f>IF($F12="","",IF(COUNTIF('03 Productos'!$A$8:$A$107,$F12)=1,VLOOKUP($F12,'03 Productos'!$A$8:$J$107,3,FALSE),""))</f>
        <v>Tinte tono 7.0</v>
      </c>
      <c r="I12" s="7" t="str">
        <f>IF($F12="","",IF(COUNTIF('03 Productos'!$A$8:$A$107,$F12)=1,VLOOKUP($F12,'03 Productos'!$A$8:$J$107,5,FALSE),""))</f>
        <v>g</v>
      </c>
      <c r="J12" s="4">
        <v>30</v>
      </c>
      <c r="K12" s="5">
        <f>IF($F12="","",IF(COUNTIF('03 Productos'!$A$8:$A$107,$F12)=1,VLOOKUP($F12,'03 Productos'!$A$8:$J$107,8,FALSE),""))</f>
        <v>0.21</v>
      </c>
      <c r="L12" s="8">
        <f>IF(OR($F12="",$J12=""),"",IF(COUNTIF('03 Productos'!$A$8:$A$107,$F12)&lt;&gt;1,"",ROUND($J12*$K12,2)))</f>
        <v>6.3</v>
      </c>
      <c r="M12" s="4">
        <v>29</v>
      </c>
      <c r="N12" s="9">
        <f t="shared" ref="N12:N43" si="0">IF(OR($J12="",$M12=""),"",IF($M12&gt;$J12,"REVISAR",$J12-$M12))</f>
        <v>1</v>
      </c>
      <c r="O12" s="3" t="s">
        <v>206</v>
      </c>
    </row>
    <row r="13" spans="1:15" ht="16.05" customHeight="1">
      <c r="A13" s="6">
        <v>46204</v>
      </c>
      <c r="B13" s="3" t="s">
        <v>114</v>
      </c>
      <c r="C13" s="3" t="s">
        <v>204</v>
      </c>
      <c r="D13" s="3" t="s">
        <v>111</v>
      </c>
      <c r="E13" s="3" t="s">
        <v>205</v>
      </c>
      <c r="F13" s="3" t="s">
        <v>167</v>
      </c>
      <c r="G13" s="7" t="str">
        <f>IF($F13="","",IF(COUNTIF('03 Productos'!$A$8:$A$107,$F13)=1,VLOOKUP($F13,'03 Productos'!$A$8:$J$107,2,FALSE),""))</f>
        <v>Tinte</v>
      </c>
      <c r="H13" s="7" t="str">
        <f>IF($F13="","",IF(COUNTIF('03 Productos'!$A$8:$A$107,$F13)=1,VLOOKUP($F13,'03 Productos'!$A$8:$J$107,3,FALSE),""))</f>
        <v>Tinte tono 7.3</v>
      </c>
      <c r="I13" s="7" t="str">
        <f>IF($F13="","",IF(COUNTIF('03 Productos'!$A$8:$A$107,$F13)=1,VLOOKUP($F13,'03 Productos'!$A$8:$J$107,5,FALSE),""))</f>
        <v>g</v>
      </c>
      <c r="J13" s="4">
        <v>15</v>
      </c>
      <c r="K13" s="5">
        <f>IF($F13="","",IF(COUNTIF('03 Productos'!$A$8:$A$107,$F13)=1,VLOOKUP($F13,'03 Productos'!$A$8:$J$107,8,FALSE),""))</f>
        <v>0.22</v>
      </c>
      <c r="L13" s="8">
        <f>IF(OR($F13="",$J13=""),"",IF(COUNTIF('03 Productos'!$A$8:$A$107,$F13)&lt;&gt;1,"",ROUND($J13*$K13,2)))</f>
        <v>3.3</v>
      </c>
      <c r="M13" s="4">
        <v>14.5</v>
      </c>
      <c r="N13" s="9">
        <f t="shared" si="0"/>
        <v>0.5</v>
      </c>
      <c r="O13" s="3" t="s">
        <v>206</v>
      </c>
    </row>
    <row r="14" spans="1:15" ht="16.05" customHeight="1">
      <c r="A14" s="6">
        <v>46204</v>
      </c>
      <c r="B14" s="3" t="s">
        <v>114</v>
      </c>
      <c r="C14" s="3" t="s">
        <v>204</v>
      </c>
      <c r="D14" s="3" t="s">
        <v>111</v>
      </c>
      <c r="E14" s="3" t="s">
        <v>205</v>
      </c>
      <c r="F14" s="3" t="s">
        <v>169</v>
      </c>
      <c r="G14" s="7" t="str">
        <f>IF($F14="","",IF(COUNTIF('03 Productos'!$A$8:$A$107,$F14)=1,VLOOKUP($F14,'03 Productos'!$A$8:$J$107,2,FALSE),""))</f>
        <v>Oxidante</v>
      </c>
      <c r="H14" s="7" t="str">
        <f>IF($F14="","",IF(COUNTIF('03 Productos'!$A$8:$A$107,$F14)=1,VLOOKUP($F14,'03 Productos'!$A$8:$J$107,3,FALSE),""))</f>
        <v>Oxidante 20 vol.</v>
      </c>
      <c r="I14" s="7" t="str">
        <f>IF($F14="","",IF(COUNTIF('03 Productos'!$A$8:$A$107,$F14)=1,VLOOKUP($F14,'03 Productos'!$A$8:$J$107,5,FALSE),""))</f>
        <v>g</v>
      </c>
      <c r="J14" s="4">
        <v>67.5</v>
      </c>
      <c r="K14" s="5">
        <f>IF($F14="","",IF(COUNTIF('03 Productos'!$A$8:$A$107,$F14)=1,VLOOKUP($F14,'03 Productos'!$A$8:$J$107,8,FALSE),""))</f>
        <v>8.5000000000000006E-3</v>
      </c>
      <c r="L14" s="8">
        <f>IF(OR($F14="",$J14=""),"",IF(COUNTIF('03 Productos'!$A$8:$A$107,$F14)&lt;&gt;1,"",ROUND($J14*$K14,2)))</f>
        <v>0.56999999999999995</v>
      </c>
      <c r="M14" s="4">
        <v>64.5</v>
      </c>
      <c r="N14" s="9">
        <f t="shared" si="0"/>
        <v>3</v>
      </c>
      <c r="O14" s="3" t="s">
        <v>206</v>
      </c>
    </row>
    <row r="15" spans="1:15" ht="16.05" customHeight="1">
      <c r="A15" s="6">
        <v>46204</v>
      </c>
      <c r="B15" s="3" t="s">
        <v>114</v>
      </c>
      <c r="C15" s="3" t="s">
        <v>204</v>
      </c>
      <c r="D15" s="3" t="s">
        <v>111</v>
      </c>
      <c r="E15" s="3" t="s">
        <v>205</v>
      </c>
      <c r="F15" s="3" t="s">
        <v>172</v>
      </c>
      <c r="G15" s="7" t="str">
        <f>IF($F15="","",IF(COUNTIF('03 Productos'!$A$8:$A$107,$F15)=1,VLOOKUP($F15,'03 Productos'!$A$8:$J$107,2,FALSE),""))</f>
        <v>Aditivo</v>
      </c>
      <c r="H15" s="7" t="str">
        <f>IF($F15="","",IF(COUNTIF('03 Productos'!$A$8:$A$107,$F15)=1,VLOOKUP($F15,'03 Productos'!$A$8:$J$107,3,FALSE),""))</f>
        <v>Protector técnico</v>
      </c>
      <c r="I15" s="7" t="str">
        <f>IF($F15="","",IF(COUNTIF('03 Productos'!$A$8:$A$107,$F15)=1,VLOOKUP($F15,'03 Productos'!$A$8:$J$107,5,FALSE),""))</f>
        <v>g</v>
      </c>
      <c r="J15" s="4">
        <v>3</v>
      </c>
      <c r="K15" s="5">
        <f>IF($F15="","",IF(COUNTIF('03 Productos'!$A$8:$A$107,$F15)=1,VLOOKUP($F15,'03 Productos'!$A$8:$J$107,8,FALSE),""))</f>
        <v>0.15</v>
      </c>
      <c r="L15" s="8">
        <f>IF(OR($F15="",$J15=""),"",IF(COUNTIF('03 Productos'!$A$8:$A$107,$F15)&lt;&gt;1,"",ROUND($J15*$K15,2)))</f>
        <v>0.45</v>
      </c>
      <c r="M15" s="4">
        <v>3</v>
      </c>
      <c r="N15" s="9">
        <f t="shared" si="0"/>
        <v>0</v>
      </c>
      <c r="O15" s="3" t="s">
        <v>206</v>
      </c>
    </row>
    <row r="16" spans="1:15" ht="16.05" customHeight="1">
      <c r="A16" s="6">
        <v>46204</v>
      </c>
      <c r="B16" s="3" t="s">
        <v>114</v>
      </c>
      <c r="C16" s="3" t="s">
        <v>204</v>
      </c>
      <c r="D16" s="3" t="s">
        <v>111</v>
      </c>
      <c r="E16" s="3" t="s">
        <v>205</v>
      </c>
      <c r="F16" s="3" t="s">
        <v>177</v>
      </c>
      <c r="G16" s="7" t="str">
        <f>IF($F16="","",IF(COUNTIF('03 Productos'!$A$8:$A$107,$F16)=1,VLOOKUP($F16,'03 Productos'!$A$8:$J$107,2,FALSE),""))</f>
        <v>Desechable</v>
      </c>
      <c r="H16" s="7" t="str">
        <f>IF($F16="","",IF(COUNTIF('03 Productos'!$A$8:$A$107,$F16)=1,VLOOKUP($F16,'03 Productos'!$A$8:$J$107,3,FALSE),""))</f>
        <v>Guantes</v>
      </c>
      <c r="I16" s="7" t="str">
        <f>IF($F16="","",IF(COUNTIF('03 Productos'!$A$8:$A$107,$F16)=1,VLOOKUP($F16,'03 Productos'!$A$8:$J$107,5,FALSE),""))</f>
        <v>par</v>
      </c>
      <c r="J16" s="4">
        <v>1</v>
      </c>
      <c r="K16" s="5">
        <f>IF($F16="","",IF(COUNTIF('03 Productos'!$A$8:$A$107,$F16)=1,VLOOKUP($F16,'03 Productos'!$A$8:$J$107,8,FALSE),""))</f>
        <v>0.3</v>
      </c>
      <c r="L16" s="8">
        <f>IF(OR($F16="",$J16=""),"",IF(COUNTIF('03 Productos'!$A$8:$A$107,$F16)&lt;&gt;1,"",ROUND($J16*$K16,2)))</f>
        <v>0.3</v>
      </c>
      <c r="M16" s="4">
        <v>1</v>
      </c>
      <c r="N16" s="9">
        <f t="shared" si="0"/>
        <v>0</v>
      </c>
      <c r="O16" s="3" t="s">
        <v>206</v>
      </c>
    </row>
    <row r="17" spans="1:15" ht="16.05" customHeight="1">
      <c r="A17" s="6">
        <v>46204</v>
      </c>
      <c r="B17" s="3" t="s">
        <v>114</v>
      </c>
      <c r="C17" s="3" t="s">
        <v>204</v>
      </c>
      <c r="D17" s="3" t="s">
        <v>111</v>
      </c>
      <c r="E17" s="3" t="s">
        <v>205</v>
      </c>
      <c r="F17" s="3" t="s">
        <v>186</v>
      </c>
      <c r="G17" s="7" t="str">
        <f>IF($F17="","",IF(COUNTIF('03 Productos'!$A$8:$A$107,$F17)=1,VLOOKUP($F17,'03 Productos'!$A$8:$J$107,2,FALSE),""))</f>
        <v>Desechable</v>
      </c>
      <c r="H17" s="7" t="str">
        <f>IF($F17="","",IF(COUNTIF('03 Productos'!$A$8:$A$107,$F17)=1,VLOOKUP($F17,'03 Productos'!$A$8:$J$107,3,FALSE),""))</f>
        <v>Kit desechables retoque de raíz</v>
      </c>
      <c r="I17" s="7" t="str">
        <f>IF($F17="","",IF(COUNTIF('03 Productos'!$A$8:$A$107,$F17)=1,VLOOKUP($F17,'03 Productos'!$A$8:$J$107,5,FALSE),""))</f>
        <v>servicio</v>
      </c>
      <c r="J17" s="4">
        <v>1</v>
      </c>
      <c r="K17" s="5">
        <f>IF($F17="","",IF(COUNTIF('03 Productos'!$A$8:$A$107,$F17)=1,VLOOKUP($F17,'03 Productos'!$A$8:$J$107,8,FALSE),""))</f>
        <v>0.5</v>
      </c>
      <c r="L17" s="8">
        <f>IF(OR($F17="",$J17=""),"",IF(COUNTIF('03 Productos'!$A$8:$A$107,$F17)&lt;&gt;1,"",ROUND($J17*$K17,2)))</f>
        <v>0.5</v>
      </c>
      <c r="M17" s="4">
        <v>1</v>
      </c>
      <c r="N17" s="9">
        <f t="shared" si="0"/>
        <v>0</v>
      </c>
      <c r="O17" s="3" t="s">
        <v>206</v>
      </c>
    </row>
    <row r="18" spans="1:15" ht="16.05" customHeight="1">
      <c r="A18" s="6"/>
      <c r="B18" s="3"/>
      <c r="C18" s="3"/>
      <c r="D18" s="3"/>
      <c r="E18" s="3"/>
      <c r="F18" s="3"/>
      <c r="G18" s="7" t="str">
        <f>IF($F18="","",IF(COUNTIF('03 Productos'!$A$8:$A$107,$F18)=1,VLOOKUP($F18,'03 Productos'!$A$8:$J$107,2,FALSE),""))</f>
        <v/>
      </c>
      <c r="H18" s="7" t="str">
        <f>IF($F18="","",IF(COUNTIF('03 Productos'!$A$8:$A$107,$F18)=1,VLOOKUP($F18,'03 Productos'!$A$8:$J$107,3,FALSE),""))</f>
        <v/>
      </c>
      <c r="I18" s="7" t="str">
        <f>IF($F18="","",IF(COUNTIF('03 Productos'!$A$8:$A$107,$F18)=1,VLOOKUP($F18,'03 Productos'!$A$8:$J$107,5,FALSE),""))</f>
        <v/>
      </c>
      <c r="J18" s="4"/>
      <c r="K18" s="5" t="str">
        <f>IF($F18="","",IF(COUNTIF('03 Productos'!$A$8:$A$107,$F18)=1,VLOOKUP($F18,'03 Productos'!$A$8:$J$107,8,FALSE),""))</f>
        <v/>
      </c>
      <c r="L18" s="8" t="str">
        <f>IF(OR($F18="",$J18=""),"",IF(COUNTIF('03 Productos'!$A$8:$A$107,$F18)&lt;&gt;1,"",ROUND($J18*$K18,2)))</f>
        <v/>
      </c>
      <c r="M18" s="4"/>
      <c r="N18" s="9" t="str">
        <f t="shared" si="0"/>
        <v/>
      </c>
      <c r="O18" s="3"/>
    </row>
    <row r="19" spans="1:15" ht="16.05" customHeight="1">
      <c r="A19" s="6"/>
      <c r="B19" s="3"/>
      <c r="C19" s="3"/>
      <c r="D19" s="3"/>
      <c r="E19" s="3"/>
      <c r="F19" s="3"/>
      <c r="G19" s="7" t="str">
        <f>IF($F19="","",IF(COUNTIF('03 Productos'!$A$8:$A$107,$F19)=1,VLOOKUP($F19,'03 Productos'!$A$8:$J$107,2,FALSE),""))</f>
        <v/>
      </c>
      <c r="H19" s="7" t="str">
        <f>IF($F19="","",IF(COUNTIF('03 Productos'!$A$8:$A$107,$F19)=1,VLOOKUP($F19,'03 Productos'!$A$8:$J$107,3,FALSE),""))</f>
        <v/>
      </c>
      <c r="I19" s="7" t="str">
        <f>IF($F19="","",IF(COUNTIF('03 Productos'!$A$8:$A$107,$F19)=1,VLOOKUP($F19,'03 Productos'!$A$8:$J$107,5,FALSE),""))</f>
        <v/>
      </c>
      <c r="J19" s="4"/>
      <c r="K19" s="5" t="str">
        <f>IF($F19="","",IF(COUNTIF('03 Productos'!$A$8:$A$107,$F19)=1,VLOOKUP($F19,'03 Productos'!$A$8:$J$107,8,FALSE),""))</f>
        <v/>
      </c>
      <c r="L19" s="8" t="str">
        <f>IF(OR($F19="",$J19=""),"",IF(COUNTIF('03 Productos'!$A$8:$A$107,$F19)&lt;&gt;1,"",ROUND($J19*$K19,2)))</f>
        <v/>
      </c>
      <c r="M19" s="4"/>
      <c r="N19" s="9" t="str">
        <f t="shared" si="0"/>
        <v/>
      </c>
      <c r="O19" s="3"/>
    </row>
    <row r="20" spans="1:15" ht="16.05" customHeight="1">
      <c r="A20" s="6"/>
      <c r="B20" s="3"/>
      <c r="C20" s="3"/>
      <c r="D20" s="3"/>
      <c r="E20" s="3"/>
      <c r="F20" s="3"/>
      <c r="G20" s="7" t="str">
        <f>IF($F20="","",IF(COUNTIF('03 Productos'!$A$8:$A$107,$F20)=1,VLOOKUP($F20,'03 Productos'!$A$8:$J$107,2,FALSE),""))</f>
        <v/>
      </c>
      <c r="H20" s="7" t="str">
        <f>IF($F20="","",IF(COUNTIF('03 Productos'!$A$8:$A$107,$F20)=1,VLOOKUP($F20,'03 Productos'!$A$8:$J$107,3,FALSE),""))</f>
        <v/>
      </c>
      <c r="I20" s="7" t="str">
        <f>IF($F20="","",IF(COUNTIF('03 Productos'!$A$8:$A$107,$F20)=1,VLOOKUP($F20,'03 Productos'!$A$8:$J$107,5,FALSE),""))</f>
        <v/>
      </c>
      <c r="J20" s="4"/>
      <c r="K20" s="5" t="str">
        <f>IF($F20="","",IF(COUNTIF('03 Productos'!$A$8:$A$107,$F20)=1,VLOOKUP($F20,'03 Productos'!$A$8:$J$107,8,FALSE),""))</f>
        <v/>
      </c>
      <c r="L20" s="8" t="str">
        <f>IF(OR($F20="",$J20=""),"",IF(COUNTIF('03 Productos'!$A$8:$A$107,$F20)&lt;&gt;1,"",ROUND($J20*$K20,2)))</f>
        <v/>
      </c>
      <c r="M20" s="4"/>
      <c r="N20" s="9" t="str">
        <f t="shared" si="0"/>
        <v/>
      </c>
      <c r="O20" s="3"/>
    </row>
    <row r="21" spans="1:15" ht="16.05" customHeight="1">
      <c r="A21" s="6"/>
      <c r="B21" s="3"/>
      <c r="C21" s="3"/>
      <c r="D21" s="3"/>
      <c r="E21" s="3"/>
      <c r="F21" s="3"/>
      <c r="G21" s="7" t="str">
        <f>IF($F21="","",IF(COUNTIF('03 Productos'!$A$8:$A$107,$F21)=1,VLOOKUP($F21,'03 Productos'!$A$8:$J$107,2,FALSE),""))</f>
        <v/>
      </c>
      <c r="H21" s="7" t="str">
        <f>IF($F21="","",IF(COUNTIF('03 Productos'!$A$8:$A$107,$F21)=1,VLOOKUP($F21,'03 Productos'!$A$8:$J$107,3,FALSE),""))</f>
        <v/>
      </c>
      <c r="I21" s="7" t="str">
        <f>IF($F21="","",IF(COUNTIF('03 Productos'!$A$8:$A$107,$F21)=1,VLOOKUP($F21,'03 Productos'!$A$8:$J$107,5,FALSE),""))</f>
        <v/>
      </c>
      <c r="J21" s="4"/>
      <c r="K21" s="5" t="str">
        <f>IF($F21="","",IF(COUNTIF('03 Productos'!$A$8:$A$107,$F21)=1,VLOOKUP($F21,'03 Productos'!$A$8:$J$107,8,FALSE),""))</f>
        <v/>
      </c>
      <c r="L21" s="8" t="str">
        <f>IF(OR($F21="",$J21=""),"",IF(COUNTIF('03 Productos'!$A$8:$A$107,$F21)&lt;&gt;1,"",ROUND($J21*$K21,2)))</f>
        <v/>
      </c>
      <c r="M21" s="4"/>
      <c r="N21" s="9" t="str">
        <f t="shared" si="0"/>
        <v/>
      </c>
      <c r="O21" s="3"/>
    </row>
    <row r="22" spans="1:15" ht="16.05" customHeight="1">
      <c r="A22" s="6"/>
      <c r="B22" s="3"/>
      <c r="C22" s="3"/>
      <c r="D22" s="3"/>
      <c r="E22" s="3"/>
      <c r="F22" s="3"/>
      <c r="G22" s="7" t="str">
        <f>IF($F22="","",IF(COUNTIF('03 Productos'!$A$8:$A$107,$F22)=1,VLOOKUP($F22,'03 Productos'!$A$8:$J$107,2,FALSE),""))</f>
        <v/>
      </c>
      <c r="H22" s="7" t="str">
        <f>IF($F22="","",IF(COUNTIF('03 Productos'!$A$8:$A$107,$F22)=1,VLOOKUP($F22,'03 Productos'!$A$8:$J$107,3,FALSE),""))</f>
        <v/>
      </c>
      <c r="I22" s="7" t="str">
        <f>IF($F22="","",IF(COUNTIF('03 Productos'!$A$8:$A$107,$F22)=1,VLOOKUP($F22,'03 Productos'!$A$8:$J$107,5,FALSE),""))</f>
        <v/>
      </c>
      <c r="J22" s="4"/>
      <c r="K22" s="5" t="str">
        <f>IF($F22="","",IF(COUNTIF('03 Productos'!$A$8:$A$107,$F22)=1,VLOOKUP($F22,'03 Productos'!$A$8:$J$107,8,FALSE),""))</f>
        <v/>
      </c>
      <c r="L22" s="8" t="str">
        <f>IF(OR($F22="",$J22=""),"",IF(COUNTIF('03 Productos'!$A$8:$A$107,$F22)&lt;&gt;1,"",ROUND($J22*$K22,2)))</f>
        <v/>
      </c>
      <c r="M22" s="4"/>
      <c r="N22" s="9" t="str">
        <f t="shared" si="0"/>
        <v/>
      </c>
      <c r="O22" s="3"/>
    </row>
    <row r="23" spans="1:15" ht="16.05" customHeight="1">
      <c r="A23" s="6"/>
      <c r="B23" s="3"/>
      <c r="C23" s="3"/>
      <c r="D23" s="3"/>
      <c r="E23" s="3"/>
      <c r="F23" s="3"/>
      <c r="G23" s="7" t="str">
        <f>IF($F23="","",IF(COUNTIF('03 Productos'!$A$8:$A$107,$F23)=1,VLOOKUP($F23,'03 Productos'!$A$8:$J$107,2,FALSE),""))</f>
        <v/>
      </c>
      <c r="H23" s="7" t="str">
        <f>IF($F23="","",IF(COUNTIF('03 Productos'!$A$8:$A$107,$F23)=1,VLOOKUP($F23,'03 Productos'!$A$8:$J$107,3,FALSE),""))</f>
        <v/>
      </c>
      <c r="I23" s="7" t="str">
        <f>IF($F23="","",IF(COUNTIF('03 Productos'!$A$8:$A$107,$F23)=1,VLOOKUP($F23,'03 Productos'!$A$8:$J$107,5,FALSE),""))</f>
        <v/>
      </c>
      <c r="J23" s="4"/>
      <c r="K23" s="5" t="str">
        <f>IF($F23="","",IF(COUNTIF('03 Productos'!$A$8:$A$107,$F23)=1,VLOOKUP($F23,'03 Productos'!$A$8:$J$107,8,FALSE),""))</f>
        <v/>
      </c>
      <c r="L23" s="8" t="str">
        <f>IF(OR($F23="",$J23=""),"",IF(COUNTIF('03 Productos'!$A$8:$A$107,$F23)&lt;&gt;1,"",ROUND($J23*$K23,2)))</f>
        <v/>
      </c>
      <c r="M23" s="4"/>
      <c r="N23" s="9" t="str">
        <f t="shared" si="0"/>
        <v/>
      </c>
      <c r="O23" s="3"/>
    </row>
    <row r="24" spans="1:15" ht="16.05" customHeight="1">
      <c r="A24" s="6"/>
      <c r="B24" s="3"/>
      <c r="C24" s="3"/>
      <c r="D24" s="3"/>
      <c r="E24" s="3"/>
      <c r="F24" s="3"/>
      <c r="G24" s="7" t="str">
        <f>IF($F24="","",IF(COUNTIF('03 Productos'!$A$8:$A$107,$F24)=1,VLOOKUP($F24,'03 Productos'!$A$8:$J$107,2,FALSE),""))</f>
        <v/>
      </c>
      <c r="H24" s="7" t="str">
        <f>IF($F24="","",IF(COUNTIF('03 Productos'!$A$8:$A$107,$F24)=1,VLOOKUP($F24,'03 Productos'!$A$8:$J$107,3,FALSE),""))</f>
        <v/>
      </c>
      <c r="I24" s="7" t="str">
        <f>IF($F24="","",IF(COUNTIF('03 Productos'!$A$8:$A$107,$F24)=1,VLOOKUP($F24,'03 Productos'!$A$8:$J$107,5,FALSE),""))</f>
        <v/>
      </c>
      <c r="J24" s="4"/>
      <c r="K24" s="5" t="str">
        <f>IF($F24="","",IF(COUNTIF('03 Productos'!$A$8:$A$107,$F24)=1,VLOOKUP($F24,'03 Productos'!$A$8:$J$107,8,FALSE),""))</f>
        <v/>
      </c>
      <c r="L24" s="8" t="str">
        <f>IF(OR($F24="",$J24=""),"",IF(COUNTIF('03 Productos'!$A$8:$A$107,$F24)&lt;&gt;1,"",ROUND($J24*$K24,2)))</f>
        <v/>
      </c>
      <c r="M24" s="4"/>
      <c r="N24" s="9" t="str">
        <f t="shared" si="0"/>
        <v/>
      </c>
      <c r="O24" s="3"/>
    </row>
    <row r="25" spans="1:15" ht="16.05" customHeight="1">
      <c r="A25" s="6"/>
      <c r="B25" s="3"/>
      <c r="C25" s="3"/>
      <c r="D25" s="3"/>
      <c r="E25" s="3"/>
      <c r="F25" s="3"/>
      <c r="G25" s="7" t="str">
        <f>IF($F25="","",IF(COUNTIF('03 Productos'!$A$8:$A$107,$F25)=1,VLOOKUP($F25,'03 Productos'!$A$8:$J$107,2,FALSE),""))</f>
        <v/>
      </c>
      <c r="H25" s="7" t="str">
        <f>IF($F25="","",IF(COUNTIF('03 Productos'!$A$8:$A$107,$F25)=1,VLOOKUP($F25,'03 Productos'!$A$8:$J$107,3,FALSE),""))</f>
        <v/>
      </c>
      <c r="I25" s="7" t="str">
        <f>IF($F25="","",IF(COUNTIF('03 Productos'!$A$8:$A$107,$F25)=1,VLOOKUP($F25,'03 Productos'!$A$8:$J$107,5,FALSE),""))</f>
        <v/>
      </c>
      <c r="J25" s="4"/>
      <c r="K25" s="5" t="str">
        <f>IF($F25="","",IF(COUNTIF('03 Productos'!$A$8:$A$107,$F25)=1,VLOOKUP($F25,'03 Productos'!$A$8:$J$107,8,FALSE),""))</f>
        <v/>
      </c>
      <c r="L25" s="8" t="str">
        <f>IF(OR($F25="",$J25=""),"",IF(COUNTIF('03 Productos'!$A$8:$A$107,$F25)&lt;&gt;1,"",ROUND($J25*$K25,2)))</f>
        <v/>
      </c>
      <c r="M25" s="4"/>
      <c r="N25" s="9" t="str">
        <f t="shared" si="0"/>
        <v/>
      </c>
      <c r="O25" s="3"/>
    </row>
    <row r="26" spans="1:15" ht="16.05" customHeight="1">
      <c r="A26" s="6"/>
      <c r="B26" s="3"/>
      <c r="C26" s="3"/>
      <c r="D26" s="3"/>
      <c r="E26" s="3"/>
      <c r="F26" s="3"/>
      <c r="G26" s="7" t="str">
        <f>IF($F26="","",IF(COUNTIF('03 Productos'!$A$8:$A$107,$F26)=1,VLOOKUP($F26,'03 Productos'!$A$8:$J$107,2,FALSE),""))</f>
        <v/>
      </c>
      <c r="H26" s="7" t="str">
        <f>IF($F26="","",IF(COUNTIF('03 Productos'!$A$8:$A$107,$F26)=1,VLOOKUP($F26,'03 Productos'!$A$8:$J$107,3,FALSE),""))</f>
        <v/>
      </c>
      <c r="I26" s="7" t="str">
        <f>IF($F26="","",IF(COUNTIF('03 Productos'!$A$8:$A$107,$F26)=1,VLOOKUP($F26,'03 Productos'!$A$8:$J$107,5,FALSE),""))</f>
        <v/>
      </c>
      <c r="J26" s="4"/>
      <c r="K26" s="5" t="str">
        <f>IF($F26="","",IF(COUNTIF('03 Productos'!$A$8:$A$107,$F26)=1,VLOOKUP($F26,'03 Productos'!$A$8:$J$107,8,FALSE),""))</f>
        <v/>
      </c>
      <c r="L26" s="8" t="str">
        <f>IF(OR($F26="",$J26=""),"",IF(COUNTIF('03 Productos'!$A$8:$A$107,$F26)&lt;&gt;1,"",ROUND($J26*$K26,2)))</f>
        <v/>
      </c>
      <c r="M26" s="4"/>
      <c r="N26" s="9" t="str">
        <f t="shared" si="0"/>
        <v/>
      </c>
      <c r="O26" s="3"/>
    </row>
    <row r="27" spans="1:15" ht="16.05" customHeight="1">
      <c r="A27" s="6"/>
      <c r="B27" s="3"/>
      <c r="C27" s="3"/>
      <c r="D27" s="3"/>
      <c r="E27" s="3"/>
      <c r="F27" s="3"/>
      <c r="G27" s="7" t="str">
        <f>IF($F27="","",IF(COUNTIF('03 Productos'!$A$8:$A$107,$F27)=1,VLOOKUP($F27,'03 Productos'!$A$8:$J$107,2,FALSE),""))</f>
        <v/>
      </c>
      <c r="H27" s="7" t="str">
        <f>IF($F27="","",IF(COUNTIF('03 Productos'!$A$8:$A$107,$F27)=1,VLOOKUP($F27,'03 Productos'!$A$8:$J$107,3,FALSE),""))</f>
        <v/>
      </c>
      <c r="I27" s="7" t="str">
        <f>IF($F27="","",IF(COUNTIF('03 Productos'!$A$8:$A$107,$F27)=1,VLOOKUP($F27,'03 Productos'!$A$8:$J$107,5,FALSE),""))</f>
        <v/>
      </c>
      <c r="J27" s="4"/>
      <c r="K27" s="5" t="str">
        <f>IF($F27="","",IF(COUNTIF('03 Productos'!$A$8:$A$107,$F27)=1,VLOOKUP($F27,'03 Productos'!$A$8:$J$107,8,FALSE),""))</f>
        <v/>
      </c>
      <c r="L27" s="8" t="str">
        <f>IF(OR($F27="",$J27=""),"",IF(COUNTIF('03 Productos'!$A$8:$A$107,$F27)&lt;&gt;1,"",ROUND($J27*$K27,2)))</f>
        <v/>
      </c>
      <c r="M27" s="4"/>
      <c r="N27" s="9" t="str">
        <f t="shared" si="0"/>
        <v/>
      </c>
      <c r="O27" s="3"/>
    </row>
    <row r="28" spans="1:15" ht="16.05" customHeight="1">
      <c r="A28" s="6"/>
      <c r="B28" s="3"/>
      <c r="C28" s="3"/>
      <c r="D28" s="3"/>
      <c r="E28" s="3"/>
      <c r="F28" s="3"/>
      <c r="G28" s="7" t="str">
        <f>IF($F28="","",IF(COUNTIF('03 Productos'!$A$8:$A$107,$F28)=1,VLOOKUP($F28,'03 Productos'!$A$8:$J$107,2,FALSE),""))</f>
        <v/>
      </c>
      <c r="H28" s="7" t="str">
        <f>IF($F28="","",IF(COUNTIF('03 Productos'!$A$8:$A$107,$F28)=1,VLOOKUP($F28,'03 Productos'!$A$8:$J$107,3,FALSE),""))</f>
        <v/>
      </c>
      <c r="I28" s="7" t="str">
        <f>IF($F28="","",IF(COUNTIF('03 Productos'!$A$8:$A$107,$F28)=1,VLOOKUP($F28,'03 Productos'!$A$8:$J$107,5,FALSE),""))</f>
        <v/>
      </c>
      <c r="J28" s="4"/>
      <c r="K28" s="5" t="str">
        <f>IF($F28="","",IF(COUNTIF('03 Productos'!$A$8:$A$107,$F28)=1,VLOOKUP($F28,'03 Productos'!$A$8:$J$107,8,FALSE),""))</f>
        <v/>
      </c>
      <c r="L28" s="8" t="str">
        <f>IF(OR($F28="",$J28=""),"",IF(COUNTIF('03 Productos'!$A$8:$A$107,$F28)&lt;&gt;1,"",ROUND($J28*$K28,2)))</f>
        <v/>
      </c>
      <c r="M28" s="4"/>
      <c r="N28" s="9" t="str">
        <f t="shared" si="0"/>
        <v/>
      </c>
      <c r="O28" s="3"/>
    </row>
    <row r="29" spans="1:15" ht="16.05" customHeight="1">
      <c r="A29" s="6"/>
      <c r="B29" s="3"/>
      <c r="C29" s="3"/>
      <c r="D29" s="3"/>
      <c r="E29" s="3"/>
      <c r="F29" s="3"/>
      <c r="G29" s="7" t="str">
        <f>IF($F29="","",IF(COUNTIF('03 Productos'!$A$8:$A$107,$F29)=1,VLOOKUP($F29,'03 Productos'!$A$8:$J$107,2,FALSE),""))</f>
        <v/>
      </c>
      <c r="H29" s="7" t="str">
        <f>IF($F29="","",IF(COUNTIF('03 Productos'!$A$8:$A$107,$F29)=1,VLOOKUP($F29,'03 Productos'!$A$8:$J$107,3,FALSE),""))</f>
        <v/>
      </c>
      <c r="I29" s="7" t="str">
        <f>IF($F29="","",IF(COUNTIF('03 Productos'!$A$8:$A$107,$F29)=1,VLOOKUP($F29,'03 Productos'!$A$8:$J$107,5,FALSE),""))</f>
        <v/>
      </c>
      <c r="J29" s="4"/>
      <c r="K29" s="5" t="str">
        <f>IF($F29="","",IF(COUNTIF('03 Productos'!$A$8:$A$107,$F29)=1,VLOOKUP($F29,'03 Productos'!$A$8:$J$107,8,FALSE),""))</f>
        <v/>
      </c>
      <c r="L29" s="8" t="str">
        <f>IF(OR($F29="",$J29=""),"",IF(COUNTIF('03 Productos'!$A$8:$A$107,$F29)&lt;&gt;1,"",ROUND($J29*$K29,2)))</f>
        <v/>
      </c>
      <c r="M29" s="4"/>
      <c r="N29" s="9" t="str">
        <f t="shared" si="0"/>
        <v/>
      </c>
      <c r="O29" s="3"/>
    </row>
    <row r="30" spans="1:15" ht="16.05" customHeight="1">
      <c r="A30" s="6"/>
      <c r="B30" s="3"/>
      <c r="C30" s="3"/>
      <c r="D30" s="3"/>
      <c r="E30" s="3"/>
      <c r="F30" s="3"/>
      <c r="G30" s="7" t="str">
        <f>IF($F30="","",IF(COUNTIF('03 Productos'!$A$8:$A$107,$F30)=1,VLOOKUP($F30,'03 Productos'!$A$8:$J$107,2,FALSE),""))</f>
        <v/>
      </c>
      <c r="H30" s="7" t="str">
        <f>IF($F30="","",IF(COUNTIF('03 Productos'!$A$8:$A$107,$F30)=1,VLOOKUP($F30,'03 Productos'!$A$8:$J$107,3,FALSE),""))</f>
        <v/>
      </c>
      <c r="I30" s="7" t="str">
        <f>IF($F30="","",IF(COUNTIF('03 Productos'!$A$8:$A$107,$F30)=1,VLOOKUP($F30,'03 Productos'!$A$8:$J$107,5,FALSE),""))</f>
        <v/>
      </c>
      <c r="J30" s="4"/>
      <c r="K30" s="5" t="str">
        <f>IF($F30="","",IF(COUNTIF('03 Productos'!$A$8:$A$107,$F30)=1,VLOOKUP($F30,'03 Productos'!$A$8:$J$107,8,FALSE),""))</f>
        <v/>
      </c>
      <c r="L30" s="8" t="str">
        <f>IF(OR($F30="",$J30=""),"",IF(COUNTIF('03 Productos'!$A$8:$A$107,$F30)&lt;&gt;1,"",ROUND($J30*$K30,2)))</f>
        <v/>
      </c>
      <c r="M30" s="4"/>
      <c r="N30" s="9" t="str">
        <f t="shared" si="0"/>
        <v/>
      </c>
      <c r="O30" s="3"/>
    </row>
    <row r="31" spans="1:15" ht="16.05" customHeight="1">
      <c r="A31" s="6"/>
      <c r="B31" s="3"/>
      <c r="C31" s="3"/>
      <c r="D31" s="3"/>
      <c r="E31" s="3"/>
      <c r="F31" s="3"/>
      <c r="G31" s="7" t="str">
        <f>IF($F31="","",IF(COUNTIF('03 Productos'!$A$8:$A$107,$F31)=1,VLOOKUP($F31,'03 Productos'!$A$8:$J$107,2,FALSE),""))</f>
        <v/>
      </c>
      <c r="H31" s="7" t="str">
        <f>IF($F31="","",IF(COUNTIF('03 Productos'!$A$8:$A$107,$F31)=1,VLOOKUP($F31,'03 Productos'!$A$8:$J$107,3,FALSE),""))</f>
        <v/>
      </c>
      <c r="I31" s="7" t="str">
        <f>IF($F31="","",IF(COUNTIF('03 Productos'!$A$8:$A$107,$F31)=1,VLOOKUP($F31,'03 Productos'!$A$8:$J$107,5,FALSE),""))</f>
        <v/>
      </c>
      <c r="J31" s="4"/>
      <c r="K31" s="5" t="str">
        <f>IF($F31="","",IF(COUNTIF('03 Productos'!$A$8:$A$107,$F31)=1,VLOOKUP($F31,'03 Productos'!$A$8:$J$107,8,FALSE),""))</f>
        <v/>
      </c>
      <c r="L31" s="8" t="str">
        <f>IF(OR($F31="",$J31=""),"",IF(COUNTIF('03 Productos'!$A$8:$A$107,$F31)&lt;&gt;1,"",ROUND($J31*$K31,2)))</f>
        <v/>
      </c>
      <c r="M31" s="4"/>
      <c r="N31" s="9" t="str">
        <f t="shared" si="0"/>
        <v/>
      </c>
      <c r="O31" s="3"/>
    </row>
    <row r="32" spans="1:15" ht="16.05" customHeight="1">
      <c r="A32" s="6"/>
      <c r="B32" s="3"/>
      <c r="C32" s="3"/>
      <c r="D32" s="3"/>
      <c r="E32" s="3"/>
      <c r="F32" s="3"/>
      <c r="G32" s="7" t="str">
        <f>IF($F32="","",IF(COUNTIF('03 Productos'!$A$8:$A$107,$F32)=1,VLOOKUP($F32,'03 Productos'!$A$8:$J$107,2,FALSE),""))</f>
        <v/>
      </c>
      <c r="H32" s="7" t="str">
        <f>IF($F32="","",IF(COUNTIF('03 Productos'!$A$8:$A$107,$F32)=1,VLOOKUP($F32,'03 Productos'!$A$8:$J$107,3,FALSE),""))</f>
        <v/>
      </c>
      <c r="I32" s="7" t="str">
        <f>IF($F32="","",IF(COUNTIF('03 Productos'!$A$8:$A$107,$F32)=1,VLOOKUP($F32,'03 Productos'!$A$8:$J$107,5,FALSE),""))</f>
        <v/>
      </c>
      <c r="J32" s="4"/>
      <c r="K32" s="5" t="str">
        <f>IF($F32="","",IF(COUNTIF('03 Productos'!$A$8:$A$107,$F32)=1,VLOOKUP($F32,'03 Productos'!$A$8:$J$107,8,FALSE),""))</f>
        <v/>
      </c>
      <c r="L32" s="8" t="str">
        <f>IF(OR($F32="",$J32=""),"",IF(COUNTIF('03 Productos'!$A$8:$A$107,$F32)&lt;&gt;1,"",ROUND($J32*$K32,2)))</f>
        <v/>
      </c>
      <c r="M32" s="4"/>
      <c r="N32" s="9" t="str">
        <f t="shared" si="0"/>
        <v/>
      </c>
      <c r="O32" s="3"/>
    </row>
    <row r="33" spans="1:15" ht="16.05" customHeight="1">
      <c r="A33" s="6"/>
      <c r="B33" s="3"/>
      <c r="C33" s="3"/>
      <c r="D33" s="3"/>
      <c r="E33" s="3"/>
      <c r="F33" s="3"/>
      <c r="G33" s="7" t="str">
        <f>IF($F33="","",IF(COUNTIF('03 Productos'!$A$8:$A$107,$F33)=1,VLOOKUP($F33,'03 Productos'!$A$8:$J$107,2,FALSE),""))</f>
        <v/>
      </c>
      <c r="H33" s="7" t="str">
        <f>IF($F33="","",IF(COUNTIF('03 Productos'!$A$8:$A$107,$F33)=1,VLOOKUP($F33,'03 Productos'!$A$8:$J$107,3,FALSE),""))</f>
        <v/>
      </c>
      <c r="I33" s="7" t="str">
        <f>IF($F33="","",IF(COUNTIF('03 Productos'!$A$8:$A$107,$F33)=1,VLOOKUP($F33,'03 Productos'!$A$8:$J$107,5,FALSE),""))</f>
        <v/>
      </c>
      <c r="J33" s="4"/>
      <c r="K33" s="5" t="str">
        <f>IF($F33="","",IF(COUNTIF('03 Productos'!$A$8:$A$107,$F33)=1,VLOOKUP($F33,'03 Productos'!$A$8:$J$107,8,FALSE),""))</f>
        <v/>
      </c>
      <c r="L33" s="8" t="str">
        <f>IF(OR($F33="",$J33=""),"",IF(COUNTIF('03 Productos'!$A$8:$A$107,$F33)&lt;&gt;1,"",ROUND($J33*$K33,2)))</f>
        <v/>
      </c>
      <c r="M33" s="4"/>
      <c r="N33" s="9" t="str">
        <f t="shared" si="0"/>
        <v/>
      </c>
      <c r="O33" s="3"/>
    </row>
    <row r="34" spans="1:15" ht="16.05" customHeight="1">
      <c r="A34" s="6"/>
      <c r="B34" s="3"/>
      <c r="C34" s="3"/>
      <c r="D34" s="3"/>
      <c r="E34" s="3"/>
      <c r="F34" s="3"/>
      <c r="G34" s="7" t="str">
        <f>IF($F34="","",IF(COUNTIF('03 Productos'!$A$8:$A$107,$F34)=1,VLOOKUP($F34,'03 Productos'!$A$8:$J$107,2,FALSE),""))</f>
        <v/>
      </c>
      <c r="H34" s="7" t="str">
        <f>IF($F34="","",IF(COUNTIF('03 Productos'!$A$8:$A$107,$F34)=1,VLOOKUP($F34,'03 Productos'!$A$8:$J$107,3,FALSE),""))</f>
        <v/>
      </c>
      <c r="I34" s="7" t="str">
        <f>IF($F34="","",IF(COUNTIF('03 Productos'!$A$8:$A$107,$F34)=1,VLOOKUP($F34,'03 Productos'!$A$8:$J$107,5,FALSE),""))</f>
        <v/>
      </c>
      <c r="J34" s="4"/>
      <c r="K34" s="5" t="str">
        <f>IF($F34="","",IF(COUNTIF('03 Productos'!$A$8:$A$107,$F34)=1,VLOOKUP($F34,'03 Productos'!$A$8:$J$107,8,FALSE),""))</f>
        <v/>
      </c>
      <c r="L34" s="8" t="str">
        <f>IF(OR($F34="",$J34=""),"",IF(COUNTIF('03 Productos'!$A$8:$A$107,$F34)&lt;&gt;1,"",ROUND($J34*$K34,2)))</f>
        <v/>
      </c>
      <c r="M34" s="4"/>
      <c r="N34" s="9" t="str">
        <f t="shared" si="0"/>
        <v/>
      </c>
      <c r="O34" s="3"/>
    </row>
    <row r="35" spans="1:15" ht="16.05" customHeight="1">
      <c r="A35" s="6"/>
      <c r="B35" s="3"/>
      <c r="C35" s="3"/>
      <c r="D35" s="3"/>
      <c r="E35" s="3"/>
      <c r="F35" s="3"/>
      <c r="G35" s="7" t="str">
        <f>IF($F35="","",IF(COUNTIF('03 Productos'!$A$8:$A$107,$F35)=1,VLOOKUP($F35,'03 Productos'!$A$8:$J$107,2,FALSE),""))</f>
        <v/>
      </c>
      <c r="H35" s="7" t="str">
        <f>IF($F35="","",IF(COUNTIF('03 Productos'!$A$8:$A$107,$F35)=1,VLOOKUP($F35,'03 Productos'!$A$8:$J$107,3,FALSE),""))</f>
        <v/>
      </c>
      <c r="I35" s="7" t="str">
        <f>IF($F35="","",IF(COUNTIF('03 Productos'!$A$8:$A$107,$F35)=1,VLOOKUP($F35,'03 Productos'!$A$8:$J$107,5,FALSE),""))</f>
        <v/>
      </c>
      <c r="J35" s="4"/>
      <c r="K35" s="5" t="str">
        <f>IF($F35="","",IF(COUNTIF('03 Productos'!$A$8:$A$107,$F35)=1,VLOOKUP($F35,'03 Productos'!$A$8:$J$107,8,FALSE),""))</f>
        <v/>
      </c>
      <c r="L35" s="8" t="str">
        <f>IF(OR($F35="",$J35=""),"",IF(COUNTIF('03 Productos'!$A$8:$A$107,$F35)&lt;&gt;1,"",ROUND($J35*$K35,2)))</f>
        <v/>
      </c>
      <c r="M35" s="4"/>
      <c r="N35" s="9" t="str">
        <f t="shared" si="0"/>
        <v/>
      </c>
      <c r="O35" s="3"/>
    </row>
    <row r="36" spans="1:15" ht="16.05" customHeight="1">
      <c r="A36" s="6"/>
      <c r="B36" s="3"/>
      <c r="C36" s="3"/>
      <c r="D36" s="3"/>
      <c r="E36" s="3"/>
      <c r="F36" s="3"/>
      <c r="G36" s="7" t="str">
        <f>IF($F36="","",IF(COUNTIF('03 Productos'!$A$8:$A$107,$F36)=1,VLOOKUP($F36,'03 Productos'!$A$8:$J$107,2,FALSE),""))</f>
        <v/>
      </c>
      <c r="H36" s="7" t="str">
        <f>IF($F36="","",IF(COUNTIF('03 Productos'!$A$8:$A$107,$F36)=1,VLOOKUP($F36,'03 Productos'!$A$8:$J$107,3,FALSE),""))</f>
        <v/>
      </c>
      <c r="I36" s="7" t="str">
        <f>IF($F36="","",IF(COUNTIF('03 Productos'!$A$8:$A$107,$F36)=1,VLOOKUP($F36,'03 Productos'!$A$8:$J$107,5,FALSE),""))</f>
        <v/>
      </c>
      <c r="J36" s="4"/>
      <c r="K36" s="5" t="str">
        <f>IF($F36="","",IF(COUNTIF('03 Productos'!$A$8:$A$107,$F36)=1,VLOOKUP($F36,'03 Productos'!$A$8:$J$107,8,FALSE),""))</f>
        <v/>
      </c>
      <c r="L36" s="8" t="str">
        <f>IF(OR($F36="",$J36=""),"",IF(COUNTIF('03 Productos'!$A$8:$A$107,$F36)&lt;&gt;1,"",ROUND($J36*$K36,2)))</f>
        <v/>
      </c>
      <c r="M36" s="4"/>
      <c r="N36" s="9" t="str">
        <f t="shared" si="0"/>
        <v/>
      </c>
      <c r="O36" s="3"/>
    </row>
    <row r="37" spans="1:15" ht="16.05" customHeight="1">
      <c r="A37" s="6"/>
      <c r="B37" s="3"/>
      <c r="C37" s="3"/>
      <c r="D37" s="3"/>
      <c r="E37" s="3"/>
      <c r="F37" s="3"/>
      <c r="G37" s="7" t="str">
        <f>IF($F37="","",IF(COUNTIF('03 Productos'!$A$8:$A$107,$F37)=1,VLOOKUP($F37,'03 Productos'!$A$8:$J$107,2,FALSE),""))</f>
        <v/>
      </c>
      <c r="H37" s="7" t="str">
        <f>IF($F37="","",IF(COUNTIF('03 Productos'!$A$8:$A$107,$F37)=1,VLOOKUP($F37,'03 Productos'!$A$8:$J$107,3,FALSE),""))</f>
        <v/>
      </c>
      <c r="I37" s="7" t="str">
        <f>IF($F37="","",IF(COUNTIF('03 Productos'!$A$8:$A$107,$F37)=1,VLOOKUP($F37,'03 Productos'!$A$8:$J$107,5,FALSE),""))</f>
        <v/>
      </c>
      <c r="J37" s="4"/>
      <c r="K37" s="5" t="str">
        <f>IF($F37="","",IF(COUNTIF('03 Productos'!$A$8:$A$107,$F37)=1,VLOOKUP($F37,'03 Productos'!$A$8:$J$107,8,FALSE),""))</f>
        <v/>
      </c>
      <c r="L37" s="8" t="str">
        <f>IF(OR($F37="",$J37=""),"",IF(COUNTIF('03 Productos'!$A$8:$A$107,$F37)&lt;&gt;1,"",ROUND($J37*$K37,2)))</f>
        <v/>
      </c>
      <c r="M37" s="4"/>
      <c r="N37" s="9" t="str">
        <f t="shared" si="0"/>
        <v/>
      </c>
      <c r="O37" s="3"/>
    </row>
    <row r="38" spans="1:15" ht="16.05" customHeight="1">
      <c r="A38" s="6"/>
      <c r="B38" s="3"/>
      <c r="C38" s="3"/>
      <c r="D38" s="3"/>
      <c r="E38" s="3"/>
      <c r="F38" s="3"/>
      <c r="G38" s="7" t="str">
        <f>IF($F38="","",IF(COUNTIF('03 Productos'!$A$8:$A$107,$F38)=1,VLOOKUP($F38,'03 Productos'!$A$8:$J$107,2,FALSE),""))</f>
        <v/>
      </c>
      <c r="H38" s="7" t="str">
        <f>IF($F38="","",IF(COUNTIF('03 Productos'!$A$8:$A$107,$F38)=1,VLOOKUP($F38,'03 Productos'!$A$8:$J$107,3,FALSE),""))</f>
        <v/>
      </c>
      <c r="I38" s="7" t="str">
        <f>IF($F38="","",IF(COUNTIF('03 Productos'!$A$8:$A$107,$F38)=1,VLOOKUP($F38,'03 Productos'!$A$8:$J$107,5,FALSE),""))</f>
        <v/>
      </c>
      <c r="J38" s="4"/>
      <c r="K38" s="5" t="str">
        <f>IF($F38="","",IF(COUNTIF('03 Productos'!$A$8:$A$107,$F38)=1,VLOOKUP($F38,'03 Productos'!$A$8:$J$107,8,FALSE),""))</f>
        <v/>
      </c>
      <c r="L38" s="8" t="str">
        <f>IF(OR($F38="",$J38=""),"",IF(COUNTIF('03 Productos'!$A$8:$A$107,$F38)&lt;&gt;1,"",ROUND($J38*$K38,2)))</f>
        <v/>
      </c>
      <c r="M38" s="4"/>
      <c r="N38" s="9" t="str">
        <f t="shared" si="0"/>
        <v/>
      </c>
      <c r="O38" s="3"/>
    </row>
    <row r="39" spans="1:15" ht="16.05" customHeight="1">
      <c r="A39" s="6"/>
      <c r="B39" s="3"/>
      <c r="C39" s="3"/>
      <c r="D39" s="3"/>
      <c r="E39" s="3"/>
      <c r="F39" s="3"/>
      <c r="G39" s="7" t="str">
        <f>IF($F39="","",IF(COUNTIF('03 Productos'!$A$8:$A$107,$F39)=1,VLOOKUP($F39,'03 Productos'!$A$8:$J$107,2,FALSE),""))</f>
        <v/>
      </c>
      <c r="H39" s="7" t="str">
        <f>IF($F39="","",IF(COUNTIF('03 Productos'!$A$8:$A$107,$F39)=1,VLOOKUP($F39,'03 Productos'!$A$8:$J$107,3,FALSE),""))</f>
        <v/>
      </c>
      <c r="I39" s="7" t="str">
        <f>IF($F39="","",IF(COUNTIF('03 Productos'!$A$8:$A$107,$F39)=1,VLOOKUP($F39,'03 Productos'!$A$8:$J$107,5,FALSE),""))</f>
        <v/>
      </c>
      <c r="J39" s="4"/>
      <c r="K39" s="5" t="str">
        <f>IF($F39="","",IF(COUNTIF('03 Productos'!$A$8:$A$107,$F39)=1,VLOOKUP($F39,'03 Productos'!$A$8:$J$107,8,FALSE),""))</f>
        <v/>
      </c>
      <c r="L39" s="8" t="str">
        <f>IF(OR($F39="",$J39=""),"",IF(COUNTIF('03 Productos'!$A$8:$A$107,$F39)&lt;&gt;1,"",ROUND($J39*$K39,2)))</f>
        <v/>
      </c>
      <c r="M39" s="4"/>
      <c r="N39" s="9" t="str">
        <f t="shared" si="0"/>
        <v/>
      </c>
      <c r="O39" s="3"/>
    </row>
    <row r="40" spans="1:15" ht="16.05" customHeight="1">
      <c r="A40" s="6"/>
      <c r="B40" s="3"/>
      <c r="C40" s="3"/>
      <c r="D40" s="3"/>
      <c r="E40" s="3"/>
      <c r="F40" s="3"/>
      <c r="G40" s="7" t="str">
        <f>IF($F40="","",IF(COUNTIF('03 Productos'!$A$8:$A$107,$F40)=1,VLOOKUP($F40,'03 Productos'!$A$8:$J$107,2,FALSE),""))</f>
        <v/>
      </c>
      <c r="H40" s="7" t="str">
        <f>IF($F40="","",IF(COUNTIF('03 Productos'!$A$8:$A$107,$F40)=1,VLOOKUP($F40,'03 Productos'!$A$8:$J$107,3,FALSE),""))</f>
        <v/>
      </c>
      <c r="I40" s="7" t="str">
        <f>IF($F40="","",IF(COUNTIF('03 Productos'!$A$8:$A$107,$F40)=1,VLOOKUP($F40,'03 Productos'!$A$8:$J$107,5,FALSE),""))</f>
        <v/>
      </c>
      <c r="J40" s="4"/>
      <c r="K40" s="5" t="str">
        <f>IF($F40="","",IF(COUNTIF('03 Productos'!$A$8:$A$107,$F40)=1,VLOOKUP($F40,'03 Productos'!$A$8:$J$107,8,FALSE),""))</f>
        <v/>
      </c>
      <c r="L40" s="8" t="str">
        <f>IF(OR($F40="",$J40=""),"",IF(COUNTIF('03 Productos'!$A$8:$A$107,$F40)&lt;&gt;1,"",ROUND($J40*$K40,2)))</f>
        <v/>
      </c>
      <c r="M40" s="4"/>
      <c r="N40" s="9" t="str">
        <f t="shared" si="0"/>
        <v/>
      </c>
      <c r="O40" s="3"/>
    </row>
    <row r="41" spans="1:15" ht="16.05" customHeight="1">
      <c r="A41" s="6"/>
      <c r="B41" s="3"/>
      <c r="C41" s="3"/>
      <c r="D41" s="3"/>
      <c r="E41" s="3"/>
      <c r="F41" s="3"/>
      <c r="G41" s="7" t="str">
        <f>IF($F41="","",IF(COUNTIF('03 Productos'!$A$8:$A$107,$F41)=1,VLOOKUP($F41,'03 Productos'!$A$8:$J$107,2,FALSE),""))</f>
        <v/>
      </c>
      <c r="H41" s="7" t="str">
        <f>IF($F41="","",IF(COUNTIF('03 Productos'!$A$8:$A$107,$F41)=1,VLOOKUP($F41,'03 Productos'!$A$8:$J$107,3,FALSE),""))</f>
        <v/>
      </c>
      <c r="I41" s="7" t="str">
        <f>IF($F41="","",IF(COUNTIF('03 Productos'!$A$8:$A$107,$F41)=1,VLOOKUP($F41,'03 Productos'!$A$8:$J$107,5,FALSE),""))</f>
        <v/>
      </c>
      <c r="J41" s="4"/>
      <c r="K41" s="5" t="str">
        <f>IF($F41="","",IF(COUNTIF('03 Productos'!$A$8:$A$107,$F41)=1,VLOOKUP($F41,'03 Productos'!$A$8:$J$107,8,FALSE),""))</f>
        <v/>
      </c>
      <c r="L41" s="8" t="str">
        <f>IF(OR($F41="",$J41=""),"",IF(COUNTIF('03 Productos'!$A$8:$A$107,$F41)&lt;&gt;1,"",ROUND($J41*$K41,2)))</f>
        <v/>
      </c>
      <c r="M41" s="4"/>
      <c r="N41" s="9" t="str">
        <f t="shared" si="0"/>
        <v/>
      </c>
      <c r="O41" s="3"/>
    </row>
    <row r="42" spans="1:15" ht="16.05" customHeight="1">
      <c r="A42" s="6"/>
      <c r="B42" s="3"/>
      <c r="C42" s="3"/>
      <c r="D42" s="3"/>
      <c r="E42" s="3"/>
      <c r="F42" s="3"/>
      <c r="G42" s="7" t="str">
        <f>IF($F42="","",IF(COUNTIF('03 Productos'!$A$8:$A$107,$F42)=1,VLOOKUP($F42,'03 Productos'!$A$8:$J$107,2,FALSE),""))</f>
        <v/>
      </c>
      <c r="H42" s="7" t="str">
        <f>IF($F42="","",IF(COUNTIF('03 Productos'!$A$8:$A$107,$F42)=1,VLOOKUP($F42,'03 Productos'!$A$8:$J$107,3,FALSE),""))</f>
        <v/>
      </c>
      <c r="I42" s="7" t="str">
        <f>IF($F42="","",IF(COUNTIF('03 Productos'!$A$8:$A$107,$F42)=1,VLOOKUP($F42,'03 Productos'!$A$8:$J$107,5,FALSE),""))</f>
        <v/>
      </c>
      <c r="J42" s="4"/>
      <c r="K42" s="5" t="str">
        <f>IF($F42="","",IF(COUNTIF('03 Productos'!$A$8:$A$107,$F42)=1,VLOOKUP($F42,'03 Productos'!$A$8:$J$107,8,FALSE),""))</f>
        <v/>
      </c>
      <c r="L42" s="8" t="str">
        <f>IF(OR($F42="",$J42=""),"",IF(COUNTIF('03 Productos'!$A$8:$A$107,$F42)&lt;&gt;1,"",ROUND($J42*$K42,2)))</f>
        <v/>
      </c>
      <c r="M42" s="4"/>
      <c r="N42" s="9" t="str">
        <f t="shared" si="0"/>
        <v/>
      </c>
      <c r="O42" s="3"/>
    </row>
    <row r="43" spans="1:15" ht="16.05" customHeight="1">
      <c r="A43" s="6"/>
      <c r="B43" s="3"/>
      <c r="C43" s="3"/>
      <c r="D43" s="3"/>
      <c r="E43" s="3"/>
      <c r="F43" s="3"/>
      <c r="G43" s="7" t="str">
        <f>IF($F43="","",IF(COUNTIF('03 Productos'!$A$8:$A$107,$F43)=1,VLOOKUP($F43,'03 Productos'!$A$8:$J$107,2,FALSE),""))</f>
        <v/>
      </c>
      <c r="H43" s="7" t="str">
        <f>IF($F43="","",IF(COUNTIF('03 Productos'!$A$8:$A$107,$F43)=1,VLOOKUP($F43,'03 Productos'!$A$8:$J$107,3,FALSE),""))</f>
        <v/>
      </c>
      <c r="I43" s="7" t="str">
        <f>IF($F43="","",IF(COUNTIF('03 Productos'!$A$8:$A$107,$F43)=1,VLOOKUP($F43,'03 Productos'!$A$8:$J$107,5,FALSE),""))</f>
        <v/>
      </c>
      <c r="J43" s="4"/>
      <c r="K43" s="5" t="str">
        <f>IF($F43="","",IF(COUNTIF('03 Productos'!$A$8:$A$107,$F43)=1,VLOOKUP($F43,'03 Productos'!$A$8:$J$107,8,FALSE),""))</f>
        <v/>
      </c>
      <c r="L43" s="8" t="str">
        <f>IF(OR($F43="",$J43=""),"",IF(COUNTIF('03 Productos'!$A$8:$A$107,$F43)&lt;&gt;1,"",ROUND($J43*$K43,2)))</f>
        <v/>
      </c>
      <c r="M43" s="4"/>
      <c r="N43" s="9" t="str">
        <f t="shared" si="0"/>
        <v/>
      </c>
      <c r="O43" s="3"/>
    </row>
    <row r="44" spans="1:15" ht="16.05" customHeight="1">
      <c r="A44" s="6"/>
      <c r="B44" s="3"/>
      <c r="C44" s="3"/>
      <c r="D44" s="3"/>
      <c r="E44" s="3"/>
      <c r="F44" s="3"/>
      <c r="G44" s="7" t="str">
        <f>IF($F44="","",IF(COUNTIF('03 Productos'!$A$8:$A$107,$F44)=1,VLOOKUP($F44,'03 Productos'!$A$8:$J$107,2,FALSE),""))</f>
        <v/>
      </c>
      <c r="H44" s="7" t="str">
        <f>IF($F44="","",IF(COUNTIF('03 Productos'!$A$8:$A$107,$F44)=1,VLOOKUP($F44,'03 Productos'!$A$8:$J$107,3,FALSE),""))</f>
        <v/>
      </c>
      <c r="I44" s="7" t="str">
        <f>IF($F44="","",IF(COUNTIF('03 Productos'!$A$8:$A$107,$F44)=1,VLOOKUP($F44,'03 Productos'!$A$8:$J$107,5,FALSE),""))</f>
        <v/>
      </c>
      <c r="J44" s="4"/>
      <c r="K44" s="5" t="str">
        <f>IF($F44="","",IF(COUNTIF('03 Productos'!$A$8:$A$107,$F44)=1,VLOOKUP($F44,'03 Productos'!$A$8:$J$107,8,FALSE),""))</f>
        <v/>
      </c>
      <c r="L44" s="8" t="str">
        <f>IF(OR($F44="",$J44=""),"",IF(COUNTIF('03 Productos'!$A$8:$A$107,$F44)&lt;&gt;1,"",ROUND($J44*$K44,2)))</f>
        <v/>
      </c>
      <c r="M44" s="4"/>
      <c r="N44" s="9" t="str">
        <f t="shared" ref="N44:N75" si="1">IF(OR($J44="",$M44=""),"",IF($M44&gt;$J44,"REVISAR",$J44-$M44))</f>
        <v/>
      </c>
      <c r="O44" s="3"/>
    </row>
    <row r="45" spans="1:15" ht="16.05" customHeight="1">
      <c r="A45" s="6"/>
      <c r="B45" s="3"/>
      <c r="C45" s="3"/>
      <c r="D45" s="3"/>
      <c r="E45" s="3"/>
      <c r="F45" s="3"/>
      <c r="G45" s="7" t="str">
        <f>IF($F45="","",IF(COUNTIF('03 Productos'!$A$8:$A$107,$F45)=1,VLOOKUP($F45,'03 Productos'!$A$8:$J$107,2,FALSE),""))</f>
        <v/>
      </c>
      <c r="H45" s="7" t="str">
        <f>IF($F45="","",IF(COUNTIF('03 Productos'!$A$8:$A$107,$F45)=1,VLOOKUP($F45,'03 Productos'!$A$8:$J$107,3,FALSE),""))</f>
        <v/>
      </c>
      <c r="I45" s="7" t="str">
        <f>IF($F45="","",IF(COUNTIF('03 Productos'!$A$8:$A$107,$F45)=1,VLOOKUP($F45,'03 Productos'!$A$8:$J$107,5,FALSE),""))</f>
        <v/>
      </c>
      <c r="J45" s="4"/>
      <c r="K45" s="5" t="str">
        <f>IF($F45="","",IF(COUNTIF('03 Productos'!$A$8:$A$107,$F45)=1,VLOOKUP($F45,'03 Productos'!$A$8:$J$107,8,FALSE),""))</f>
        <v/>
      </c>
      <c r="L45" s="8" t="str">
        <f>IF(OR($F45="",$J45=""),"",IF(COUNTIF('03 Productos'!$A$8:$A$107,$F45)&lt;&gt;1,"",ROUND($J45*$K45,2)))</f>
        <v/>
      </c>
      <c r="M45" s="4"/>
      <c r="N45" s="9" t="str">
        <f t="shared" si="1"/>
        <v/>
      </c>
      <c r="O45" s="3"/>
    </row>
    <row r="46" spans="1:15" ht="16.05" customHeight="1">
      <c r="A46" s="6"/>
      <c r="B46" s="3"/>
      <c r="C46" s="3"/>
      <c r="D46" s="3"/>
      <c r="E46" s="3"/>
      <c r="F46" s="3"/>
      <c r="G46" s="7" t="str">
        <f>IF($F46="","",IF(COUNTIF('03 Productos'!$A$8:$A$107,$F46)=1,VLOOKUP($F46,'03 Productos'!$A$8:$J$107,2,FALSE),""))</f>
        <v/>
      </c>
      <c r="H46" s="7" t="str">
        <f>IF($F46="","",IF(COUNTIF('03 Productos'!$A$8:$A$107,$F46)=1,VLOOKUP($F46,'03 Productos'!$A$8:$J$107,3,FALSE),""))</f>
        <v/>
      </c>
      <c r="I46" s="7" t="str">
        <f>IF($F46="","",IF(COUNTIF('03 Productos'!$A$8:$A$107,$F46)=1,VLOOKUP($F46,'03 Productos'!$A$8:$J$107,5,FALSE),""))</f>
        <v/>
      </c>
      <c r="J46" s="4"/>
      <c r="K46" s="5" t="str">
        <f>IF($F46="","",IF(COUNTIF('03 Productos'!$A$8:$A$107,$F46)=1,VLOOKUP($F46,'03 Productos'!$A$8:$J$107,8,FALSE),""))</f>
        <v/>
      </c>
      <c r="L46" s="8" t="str">
        <f>IF(OR($F46="",$J46=""),"",IF(COUNTIF('03 Productos'!$A$8:$A$107,$F46)&lt;&gt;1,"",ROUND($J46*$K46,2)))</f>
        <v/>
      </c>
      <c r="M46" s="4"/>
      <c r="N46" s="9" t="str">
        <f t="shared" si="1"/>
        <v/>
      </c>
      <c r="O46" s="3"/>
    </row>
    <row r="47" spans="1:15" ht="16.05" customHeight="1">
      <c r="A47" s="6"/>
      <c r="B47" s="3"/>
      <c r="C47" s="3"/>
      <c r="D47" s="3"/>
      <c r="E47" s="3"/>
      <c r="F47" s="3"/>
      <c r="G47" s="7" t="str">
        <f>IF($F47="","",IF(COUNTIF('03 Productos'!$A$8:$A$107,$F47)=1,VLOOKUP($F47,'03 Productos'!$A$8:$J$107,2,FALSE),""))</f>
        <v/>
      </c>
      <c r="H47" s="7" t="str">
        <f>IF($F47="","",IF(COUNTIF('03 Productos'!$A$8:$A$107,$F47)=1,VLOOKUP($F47,'03 Productos'!$A$8:$J$107,3,FALSE),""))</f>
        <v/>
      </c>
      <c r="I47" s="7" t="str">
        <f>IF($F47="","",IF(COUNTIF('03 Productos'!$A$8:$A$107,$F47)=1,VLOOKUP($F47,'03 Productos'!$A$8:$J$107,5,FALSE),""))</f>
        <v/>
      </c>
      <c r="J47" s="4"/>
      <c r="K47" s="5" t="str">
        <f>IF($F47="","",IF(COUNTIF('03 Productos'!$A$8:$A$107,$F47)=1,VLOOKUP($F47,'03 Productos'!$A$8:$J$107,8,FALSE),""))</f>
        <v/>
      </c>
      <c r="L47" s="8" t="str">
        <f>IF(OR($F47="",$J47=""),"",IF(COUNTIF('03 Productos'!$A$8:$A$107,$F47)&lt;&gt;1,"",ROUND($J47*$K47,2)))</f>
        <v/>
      </c>
      <c r="M47" s="4"/>
      <c r="N47" s="9" t="str">
        <f t="shared" si="1"/>
        <v/>
      </c>
      <c r="O47" s="3"/>
    </row>
    <row r="48" spans="1:15" ht="16.05" customHeight="1">
      <c r="A48" s="6"/>
      <c r="B48" s="3"/>
      <c r="C48" s="3"/>
      <c r="D48" s="3"/>
      <c r="E48" s="3"/>
      <c r="F48" s="3"/>
      <c r="G48" s="7" t="str">
        <f>IF($F48="","",IF(COUNTIF('03 Productos'!$A$8:$A$107,$F48)=1,VLOOKUP($F48,'03 Productos'!$A$8:$J$107,2,FALSE),""))</f>
        <v/>
      </c>
      <c r="H48" s="7" t="str">
        <f>IF($F48="","",IF(COUNTIF('03 Productos'!$A$8:$A$107,$F48)=1,VLOOKUP($F48,'03 Productos'!$A$8:$J$107,3,FALSE),""))</f>
        <v/>
      </c>
      <c r="I48" s="7" t="str">
        <f>IF($F48="","",IF(COUNTIF('03 Productos'!$A$8:$A$107,$F48)=1,VLOOKUP($F48,'03 Productos'!$A$8:$J$107,5,FALSE),""))</f>
        <v/>
      </c>
      <c r="J48" s="4"/>
      <c r="K48" s="5" t="str">
        <f>IF($F48="","",IF(COUNTIF('03 Productos'!$A$8:$A$107,$F48)=1,VLOOKUP($F48,'03 Productos'!$A$8:$J$107,8,FALSE),""))</f>
        <v/>
      </c>
      <c r="L48" s="8" t="str">
        <f>IF(OR($F48="",$J48=""),"",IF(COUNTIF('03 Productos'!$A$8:$A$107,$F48)&lt;&gt;1,"",ROUND($J48*$K48,2)))</f>
        <v/>
      </c>
      <c r="M48" s="4"/>
      <c r="N48" s="9" t="str">
        <f t="shared" si="1"/>
        <v/>
      </c>
      <c r="O48" s="3"/>
    </row>
    <row r="49" spans="1:15" ht="16.05" customHeight="1">
      <c r="A49" s="6"/>
      <c r="B49" s="3"/>
      <c r="C49" s="3"/>
      <c r="D49" s="3"/>
      <c r="E49" s="3"/>
      <c r="F49" s="3"/>
      <c r="G49" s="7" t="str">
        <f>IF($F49="","",IF(COUNTIF('03 Productos'!$A$8:$A$107,$F49)=1,VLOOKUP($F49,'03 Productos'!$A$8:$J$107,2,FALSE),""))</f>
        <v/>
      </c>
      <c r="H49" s="7" t="str">
        <f>IF($F49="","",IF(COUNTIF('03 Productos'!$A$8:$A$107,$F49)=1,VLOOKUP($F49,'03 Productos'!$A$8:$J$107,3,FALSE),""))</f>
        <v/>
      </c>
      <c r="I49" s="7" t="str">
        <f>IF($F49="","",IF(COUNTIF('03 Productos'!$A$8:$A$107,$F49)=1,VLOOKUP($F49,'03 Productos'!$A$8:$J$107,5,FALSE),""))</f>
        <v/>
      </c>
      <c r="J49" s="4"/>
      <c r="K49" s="5" t="str">
        <f>IF($F49="","",IF(COUNTIF('03 Productos'!$A$8:$A$107,$F49)=1,VLOOKUP($F49,'03 Productos'!$A$8:$J$107,8,FALSE),""))</f>
        <v/>
      </c>
      <c r="L49" s="8" t="str">
        <f>IF(OR($F49="",$J49=""),"",IF(COUNTIF('03 Productos'!$A$8:$A$107,$F49)&lt;&gt;1,"",ROUND($J49*$K49,2)))</f>
        <v/>
      </c>
      <c r="M49" s="4"/>
      <c r="N49" s="9" t="str">
        <f t="shared" si="1"/>
        <v/>
      </c>
      <c r="O49" s="3"/>
    </row>
    <row r="50" spans="1:15" ht="16.05" customHeight="1">
      <c r="A50" s="6"/>
      <c r="B50" s="3"/>
      <c r="C50" s="3"/>
      <c r="D50" s="3"/>
      <c r="E50" s="3"/>
      <c r="F50" s="3"/>
      <c r="G50" s="7" t="str">
        <f>IF($F50="","",IF(COUNTIF('03 Productos'!$A$8:$A$107,$F50)=1,VLOOKUP($F50,'03 Productos'!$A$8:$J$107,2,FALSE),""))</f>
        <v/>
      </c>
      <c r="H50" s="7" t="str">
        <f>IF($F50="","",IF(COUNTIF('03 Productos'!$A$8:$A$107,$F50)=1,VLOOKUP($F50,'03 Productos'!$A$8:$J$107,3,FALSE),""))</f>
        <v/>
      </c>
      <c r="I50" s="7" t="str">
        <f>IF($F50="","",IF(COUNTIF('03 Productos'!$A$8:$A$107,$F50)=1,VLOOKUP($F50,'03 Productos'!$A$8:$J$107,5,FALSE),""))</f>
        <v/>
      </c>
      <c r="J50" s="4"/>
      <c r="K50" s="5" t="str">
        <f>IF($F50="","",IF(COUNTIF('03 Productos'!$A$8:$A$107,$F50)=1,VLOOKUP($F50,'03 Productos'!$A$8:$J$107,8,FALSE),""))</f>
        <v/>
      </c>
      <c r="L50" s="8" t="str">
        <f>IF(OR($F50="",$J50=""),"",IF(COUNTIF('03 Productos'!$A$8:$A$107,$F50)&lt;&gt;1,"",ROUND($J50*$K50,2)))</f>
        <v/>
      </c>
      <c r="M50" s="4"/>
      <c r="N50" s="9" t="str">
        <f t="shared" si="1"/>
        <v/>
      </c>
      <c r="O50" s="3"/>
    </row>
    <row r="51" spans="1:15" ht="16.05" customHeight="1">
      <c r="A51" s="6"/>
      <c r="B51" s="3"/>
      <c r="C51" s="3"/>
      <c r="D51" s="3"/>
      <c r="E51" s="3"/>
      <c r="F51" s="3"/>
      <c r="G51" s="7" t="str">
        <f>IF($F51="","",IF(COUNTIF('03 Productos'!$A$8:$A$107,$F51)=1,VLOOKUP($F51,'03 Productos'!$A$8:$J$107,2,FALSE),""))</f>
        <v/>
      </c>
      <c r="H51" s="7" t="str">
        <f>IF($F51="","",IF(COUNTIF('03 Productos'!$A$8:$A$107,$F51)=1,VLOOKUP($F51,'03 Productos'!$A$8:$J$107,3,FALSE),""))</f>
        <v/>
      </c>
      <c r="I51" s="7" t="str">
        <f>IF($F51="","",IF(COUNTIF('03 Productos'!$A$8:$A$107,$F51)=1,VLOOKUP($F51,'03 Productos'!$A$8:$J$107,5,FALSE),""))</f>
        <v/>
      </c>
      <c r="J51" s="4"/>
      <c r="K51" s="5" t="str">
        <f>IF($F51="","",IF(COUNTIF('03 Productos'!$A$8:$A$107,$F51)=1,VLOOKUP($F51,'03 Productos'!$A$8:$J$107,8,FALSE),""))</f>
        <v/>
      </c>
      <c r="L51" s="8" t="str">
        <f>IF(OR($F51="",$J51=""),"",IF(COUNTIF('03 Productos'!$A$8:$A$107,$F51)&lt;&gt;1,"",ROUND($J51*$K51,2)))</f>
        <v/>
      </c>
      <c r="M51" s="4"/>
      <c r="N51" s="9" t="str">
        <f t="shared" si="1"/>
        <v/>
      </c>
      <c r="O51" s="3"/>
    </row>
    <row r="52" spans="1:15" ht="16.05" customHeight="1">
      <c r="A52" s="6"/>
      <c r="B52" s="3"/>
      <c r="C52" s="3"/>
      <c r="D52" s="3"/>
      <c r="E52" s="3"/>
      <c r="F52" s="3"/>
      <c r="G52" s="7" t="str">
        <f>IF($F52="","",IF(COUNTIF('03 Productos'!$A$8:$A$107,$F52)=1,VLOOKUP($F52,'03 Productos'!$A$8:$J$107,2,FALSE),""))</f>
        <v/>
      </c>
      <c r="H52" s="7" t="str">
        <f>IF($F52="","",IF(COUNTIF('03 Productos'!$A$8:$A$107,$F52)=1,VLOOKUP($F52,'03 Productos'!$A$8:$J$107,3,FALSE),""))</f>
        <v/>
      </c>
      <c r="I52" s="7" t="str">
        <f>IF($F52="","",IF(COUNTIF('03 Productos'!$A$8:$A$107,$F52)=1,VLOOKUP($F52,'03 Productos'!$A$8:$J$107,5,FALSE),""))</f>
        <v/>
      </c>
      <c r="J52" s="4"/>
      <c r="K52" s="5" t="str">
        <f>IF($F52="","",IF(COUNTIF('03 Productos'!$A$8:$A$107,$F52)=1,VLOOKUP($F52,'03 Productos'!$A$8:$J$107,8,FALSE),""))</f>
        <v/>
      </c>
      <c r="L52" s="8" t="str">
        <f>IF(OR($F52="",$J52=""),"",IF(COUNTIF('03 Productos'!$A$8:$A$107,$F52)&lt;&gt;1,"",ROUND($J52*$K52,2)))</f>
        <v/>
      </c>
      <c r="M52" s="4"/>
      <c r="N52" s="9" t="str">
        <f t="shared" si="1"/>
        <v/>
      </c>
      <c r="O52" s="3"/>
    </row>
    <row r="53" spans="1:15" ht="16.05" customHeight="1">
      <c r="A53" s="6"/>
      <c r="B53" s="3"/>
      <c r="C53" s="3"/>
      <c r="D53" s="3"/>
      <c r="E53" s="3"/>
      <c r="F53" s="3"/>
      <c r="G53" s="7" t="str">
        <f>IF($F53="","",IF(COUNTIF('03 Productos'!$A$8:$A$107,$F53)=1,VLOOKUP($F53,'03 Productos'!$A$8:$J$107,2,FALSE),""))</f>
        <v/>
      </c>
      <c r="H53" s="7" t="str">
        <f>IF($F53="","",IF(COUNTIF('03 Productos'!$A$8:$A$107,$F53)=1,VLOOKUP($F53,'03 Productos'!$A$8:$J$107,3,FALSE),""))</f>
        <v/>
      </c>
      <c r="I53" s="7" t="str">
        <f>IF($F53="","",IF(COUNTIF('03 Productos'!$A$8:$A$107,$F53)=1,VLOOKUP($F53,'03 Productos'!$A$8:$J$107,5,FALSE),""))</f>
        <v/>
      </c>
      <c r="J53" s="4"/>
      <c r="K53" s="5" t="str">
        <f>IF($F53="","",IF(COUNTIF('03 Productos'!$A$8:$A$107,$F53)=1,VLOOKUP($F53,'03 Productos'!$A$8:$J$107,8,FALSE),""))</f>
        <v/>
      </c>
      <c r="L53" s="8" t="str">
        <f>IF(OR($F53="",$J53=""),"",IF(COUNTIF('03 Productos'!$A$8:$A$107,$F53)&lt;&gt;1,"",ROUND($J53*$K53,2)))</f>
        <v/>
      </c>
      <c r="M53" s="4"/>
      <c r="N53" s="9" t="str">
        <f t="shared" si="1"/>
        <v/>
      </c>
      <c r="O53" s="3"/>
    </row>
    <row r="54" spans="1:15" ht="16.05" customHeight="1">
      <c r="A54" s="6"/>
      <c r="B54" s="3"/>
      <c r="C54" s="3"/>
      <c r="D54" s="3"/>
      <c r="E54" s="3"/>
      <c r="F54" s="3"/>
      <c r="G54" s="7" t="str">
        <f>IF($F54="","",IF(COUNTIF('03 Productos'!$A$8:$A$107,$F54)=1,VLOOKUP($F54,'03 Productos'!$A$8:$J$107,2,FALSE),""))</f>
        <v/>
      </c>
      <c r="H54" s="7" t="str">
        <f>IF($F54="","",IF(COUNTIF('03 Productos'!$A$8:$A$107,$F54)=1,VLOOKUP($F54,'03 Productos'!$A$8:$J$107,3,FALSE),""))</f>
        <v/>
      </c>
      <c r="I54" s="7" t="str">
        <f>IF($F54="","",IF(COUNTIF('03 Productos'!$A$8:$A$107,$F54)=1,VLOOKUP($F54,'03 Productos'!$A$8:$J$107,5,FALSE),""))</f>
        <v/>
      </c>
      <c r="J54" s="4"/>
      <c r="K54" s="5" t="str">
        <f>IF($F54="","",IF(COUNTIF('03 Productos'!$A$8:$A$107,$F54)=1,VLOOKUP($F54,'03 Productos'!$A$8:$J$107,8,FALSE),""))</f>
        <v/>
      </c>
      <c r="L54" s="8" t="str">
        <f>IF(OR($F54="",$J54=""),"",IF(COUNTIF('03 Productos'!$A$8:$A$107,$F54)&lt;&gt;1,"",ROUND($J54*$K54,2)))</f>
        <v/>
      </c>
      <c r="M54" s="4"/>
      <c r="N54" s="9" t="str">
        <f t="shared" si="1"/>
        <v/>
      </c>
      <c r="O54" s="3"/>
    </row>
    <row r="55" spans="1:15" ht="16.05" customHeight="1">
      <c r="A55" s="6"/>
      <c r="B55" s="3"/>
      <c r="C55" s="3"/>
      <c r="D55" s="3"/>
      <c r="E55" s="3"/>
      <c r="F55" s="3"/>
      <c r="G55" s="7" t="str">
        <f>IF($F55="","",IF(COUNTIF('03 Productos'!$A$8:$A$107,$F55)=1,VLOOKUP($F55,'03 Productos'!$A$8:$J$107,2,FALSE),""))</f>
        <v/>
      </c>
      <c r="H55" s="7" t="str">
        <f>IF($F55="","",IF(COUNTIF('03 Productos'!$A$8:$A$107,$F55)=1,VLOOKUP($F55,'03 Productos'!$A$8:$J$107,3,FALSE),""))</f>
        <v/>
      </c>
      <c r="I55" s="7" t="str">
        <f>IF($F55="","",IF(COUNTIF('03 Productos'!$A$8:$A$107,$F55)=1,VLOOKUP($F55,'03 Productos'!$A$8:$J$107,5,FALSE),""))</f>
        <v/>
      </c>
      <c r="J55" s="4"/>
      <c r="K55" s="5" t="str">
        <f>IF($F55="","",IF(COUNTIF('03 Productos'!$A$8:$A$107,$F55)=1,VLOOKUP($F55,'03 Productos'!$A$8:$J$107,8,FALSE),""))</f>
        <v/>
      </c>
      <c r="L55" s="8" t="str">
        <f>IF(OR($F55="",$J55=""),"",IF(COUNTIF('03 Productos'!$A$8:$A$107,$F55)&lt;&gt;1,"",ROUND($J55*$K55,2)))</f>
        <v/>
      </c>
      <c r="M55" s="4"/>
      <c r="N55" s="9" t="str">
        <f t="shared" si="1"/>
        <v/>
      </c>
      <c r="O55" s="3"/>
    </row>
    <row r="56" spans="1:15" ht="16.05" customHeight="1">
      <c r="A56" s="6"/>
      <c r="B56" s="3"/>
      <c r="C56" s="3"/>
      <c r="D56" s="3"/>
      <c r="E56" s="3"/>
      <c r="F56" s="3"/>
      <c r="G56" s="7" t="str">
        <f>IF($F56="","",IF(COUNTIF('03 Productos'!$A$8:$A$107,$F56)=1,VLOOKUP($F56,'03 Productos'!$A$8:$J$107,2,FALSE),""))</f>
        <v/>
      </c>
      <c r="H56" s="7" t="str">
        <f>IF($F56="","",IF(COUNTIF('03 Productos'!$A$8:$A$107,$F56)=1,VLOOKUP($F56,'03 Productos'!$A$8:$J$107,3,FALSE),""))</f>
        <v/>
      </c>
      <c r="I56" s="7" t="str">
        <f>IF($F56="","",IF(COUNTIF('03 Productos'!$A$8:$A$107,$F56)=1,VLOOKUP($F56,'03 Productos'!$A$8:$J$107,5,FALSE),""))</f>
        <v/>
      </c>
      <c r="J56" s="4"/>
      <c r="K56" s="5" t="str">
        <f>IF($F56="","",IF(COUNTIF('03 Productos'!$A$8:$A$107,$F56)=1,VLOOKUP($F56,'03 Productos'!$A$8:$J$107,8,FALSE),""))</f>
        <v/>
      </c>
      <c r="L56" s="8" t="str">
        <f>IF(OR($F56="",$J56=""),"",IF(COUNTIF('03 Productos'!$A$8:$A$107,$F56)&lt;&gt;1,"",ROUND($J56*$K56,2)))</f>
        <v/>
      </c>
      <c r="M56" s="4"/>
      <c r="N56" s="9" t="str">
        <f t="shared" si="1"/>
        <v/>
      </c>
      <c r="O56" s="3"/>
    </row>
    <row r="57" spans="1:15" ht="16.05" customHeight="1">
      <c r="A57" s="6"/>
      <c r="B57" s="3"/>
      <c r="C57" s="3"/>
      <c r="D57" s="3"/>
      <c r="E57" s="3"/>
      <c r="F57" s="3"/>
      <c r="G57" s="7" t="str">
        <f>IF($F57="","",IF(COUNTIF('03 Productos'!$A$8:$A$107,$F57)=1,VLOOKUP($F57,'03 Productos'!$A$8:$J$107,2,FALSE),""))</f>
        <v/>
      </c>
      <c r="H57" s="7" t="str">
        <f>IF($F57="","",IF(COUNTIF('03 Productos'!$A$8:$A$107,$F57)=1,VLOOKUP($F57,'03 Productos'!$A$8:$J$107,3,FALSE),""))</f>
        <v/>
      </c>
      <c r="I57" s="7" t="str">
        <f>IF($F57="","",IF(COUNTIF('03 Productos'!$A$8:$A$107,$F57)=1,VLOOKUP($F57,'03 Productos'!$A$8:$J$107,5,FALSE),""))</f>
        <v/>
      </c>
      <c r="J57" s="4"/>
      <c r="K57" s="5" t="str">
        <f>IF($F57="","",IF(COUNTIF('03 Productos'!$A$8:$A$107,$F57)=1,VLOOKUP($F57,'03 Productos'!$A$8:$J$107,8,FALSE),""))</f>
        <v/>
      </c>
      <c r="L57" s="8" t="str">
        <f>IF(OR($F57="",$J57=""),"",IF(COUNTIF('03 Productos'!$A$8:$A$107,$F57)&lt;&gt;1,"",ROUND($J57*$K57,2)))</f>
        <v/>
      </c>
      <c r="M57" s="4"/>
      <c r="N57" s="9" t="str">
        <f t="shared" si="1"/>
        <v/>
      </c>
      <c r="O57" s="3"/>
    </row>
    <row r="58" spans="1:15" ht="16.05" customHeight="1">
      <c r="A58" s="6"/>
      <c r="B58" s="3"/>
      <c r="C58" s="3"/>
      <c r="D58" s="3"/>
      <c r="E58" s="3"/>
      <c r="F58" s="3"/>
      <c r="G58" s="7" t="str">
        <f>IF($F58="","",IF(COUNTIF('03 Productos'!$A$8:$A$107,$F58)=1,VLOOKUP($F58,'03 Productos'!$A$8:$J$107,2,FALSE),""))</f>
        <v/>
      </c>
      <c r="H58" s="7" t="str">
        <f>IF($F58="","",IF(COUNTIF('03 Productos'!$A$8:$A$107,$F58)=1,VLOOKUP($F58,'03 Productos'!$A$8:$J$107,3,FALSE),""))</f>
        <v/>
      </c>
      <c r="I58" s="7" t="str">
        <f>IF($F58="","",IF(COUNTIF('03 Productos'!$A$8:$A$107,$F58)=1,VLOOKUP($F58,'03 Productos'!$A$8:$J$107,5,FALSE),""))</f>
        <v/>
      </c>
      <c r="J58" s="4"/>
      <c r="K58" s="5" t="str">
        <f>IF($F58="","",IF(COUNTIF('03 Productos'!$A$8:$A$107,$F58)=1,VLOOKUP($F58,'03 Productos'!$A$8:$J$107,8,FALSE),""))</f>
        <v/>
      </c>
      <c r="L58" s="8" t="str">
        <f>IF(OR($F58="",$J58=""),"",IF(COUNTIF('03 Productos'!$A$8:$A$107,$F58)&lt;&gt;1,"",ROUND($J58*$K58,2)))</f>
        <v/>
      </c>
      <c r="M58" s="4"/>
      <c r="N58" s="9" t="str">
        <f t="shared" si="1"/>
        <v/>
      </c>
      <c r="O58" s="3"/>
    </row>
    <row r="59" spans="1:15" ht="16.05" customHeight="1">
      <c r="A59" s="6"/>
      <c r="B59" s="3"/>
      <c r="C59" s="3"/>
      <c r="D59" s="3"/>
      <c r="E59" s="3"/>
      <c r="F59" s="3"/>
      <c r="G59" s="7" t="str">
        <f>IF($F59="","",IF(COUNTIF('03 Productos'!$A$8:$A$107,$F59)=1,VLOOKUP($F59,'03 Productos'!$A$8:$J$107,2,FALSE),""))</f>
        <v/>
      </c>
      <c r="H59" s="7" t="str">
        <f>IF($F59="","",IF(COUNTIF('03 Productos'!$A$8:$A$107,$F59)=1,VLOOKUP($F59,'03 Productos'!$A$8:$J$107,3,FALSE),""))</f>
        <v/>
      </c>
      <c r="I59" s="7" t="str">
        <f>IF($F59="","",IF(COUNTIF('03 Productos'!$A$8:$A$107,$F59)=1,VLOOKUP($F59,'03 Productos'!$A$8:$J$107,5,FALSE),""))</f>
        <v/>
      </c>
      <c r="J59" s="4"/>
      <c r="K59" s="5" t="str">
        <f>IF($F59="","",IF(COUNTIF('03 Productos'!$A$8:$A$107,$F59)=1,VLOOKUP($F59,'03 Productos'!$A$8:$J$107,8,FALSE),""))</f>
        <v/>
      </c>
      <c r="L59" s="8" t="str">
        <f>IF(OR($F59="",$J59=""),"",IF(COUNTIF('03 Productos'!$A$8:$A$107,$F59)&lt;&gt;1,"",ROUND($J59*$K59,2)))</f>
        <v/>
      </c>
      <c r="M59" s="4"/>
      <c r="N59" s="9" t="str">
        <f t="shared" si="1"/>
        <v/>
      </c>
      <c r="O59" s="3"/>
    </row>
    <row r="60" spans="1:15" ht="16.05" customHeight="1">
      <c r="A60" s="6"/>
      <c r="B60" s="3"/>
      <c r="C60" s="3"/>
      <c r="D60" s="3"/>
      <c r="E60" s="3"/>
      <c r="F60" s="3"/>
      <c r="G60" s="7" t="str">
        <f>IF($F60="","",IF(COUNTIF('03 Productos'!$A$8:$A$107,$F60)=1,VLOOKUP($F60,'03 Productos'!$A$8:$J$107,2,FALSE),""))</f>
        <v/>
      </c>
      <c r="H60" s="7" t="str">
        <f>IF($F60="","",IF(COUNTIF('03 Productos'!$A$8:$A$107,$F60)=1,VLOOKUP($F60,'03 Productos'!$A$8:$J$107,3,FALSE),""))</f>
        <v/>
      </c>
      <c r="I60" s="7" t="str">
        <f>IF($F60="","",IF(COUNTIF('03 Productos'!$A$8:$A$107,$F60)=1,VLOOKUP($F60,'03 Productos'!$A$8:$J$107,5,FALSE),""))</f>
        <v/>
      </c>
      <c r="J60" s="4"/>
      <c r="K60" s="5" t="str">
        <f>IF($F60="","",IF(COUNTIF('03 Productos'!$A$8:$A$107,$F60)=1,VLOOKUP($F60,'03 Productos'!$A$8:$J$107,8,FALSE),""))</f>
        <v/>
      </c>
      <c r="L60" s="8" t="str">
        <f>IF(OR($F60="",$J60=""),"",IF(COUNTIF('03 Productos'!$A$8:$A$107,$F60)&lt;&gt;1,"",ROUND($J60*$K60,2)))</f>
        <v/>
      </c>
      <c r="M60" s="4"/>
      <c r="N60" s="9" t="str">
        <f t="shared" si="1"/>
        <v/>
      </c>
      <c r="O60" s="3"/>
    </row>
    <row r="61" spans="1:15" ht="16.05" customHeight="1">
      <c r="A61" s="6"/>
      <c r="B61" s="3"/>
      <c r="C61" s="3"/>
      <c r="D61" s="3"/>
      <c r="E61" s="3"/>
      <c r="F61" s="3"/>
      <c r="G61" s="7" t="str">
        <f>IF($F61="","",IF(COUNTIF('03 Productos'!$A$8:$A$107,$F61)=1,VLOOKUP($F61,'03 Productos'!$A$8:$J$107,2,FALSE),""))</f>
        <v/>
      </c>
      <c r="H61" s="7" t="str">
        <f>IF($F61="","",IF(COUNTIF('03 Productos'!$A$8:$A$107,$F61)=1,VLOOKUP($F61,'03 Productos'!$A$8:$J$107,3,FALSE),""))</f>
        <v/>
      </c>
      <c r="I61" s="7" t="str">
        <f>IF($F61="","",IF(COUNTIF('03 Productos'!$A$8:$A$107,$F61)=1,VLOOKUP($F61,'03 Productos'!$A$8:$J$107,5,FALSE),""))</f>
        <v/>
      </c>
      <c r="J61" s="4"/>
      <c r="K61" s="5" t="str">
        <f>IF($F61="","",IF(COUNTIF('03 Productos'!$A$8:$A$107,$F61)=1,VLOOKUP($F61,'03 Productos'!$A$8:$J$107,8,FALSE),""))</f>
        <v/>
      </c>
      <c r="L61" s="8" t="str">
        <f>IF(OR($F61="",$J61=""),"",IF(COUNTIF('03 Productos'!$A$8:$A$107,$F61)&lt;&gt;1,"",ROUND($J61*$K61,2)))</f>
        <v/>
      </c>
      <c r="M61" s="4"/>
      <c r="N61" s="9" t="str">
        <f t="shared" si="1"/>
        <v/>
      </c>
      <c r="O61" s="3"/>
    </row>
    <row r="62" spans="1:15" ht="16.05" customHeight="1">
      <c r="A62" s="6"/>
      <c r="B62" s="3"/>
      <c r="C62" s="3"/>
      <c r="D62" s="3"/>
      <c r="E62" s="3"/>
      <c r="F62" s="3"/>
      <c r="G62" s="7" t="str">
        <f>IF($F62="","",IF(COUNTIF('03 Productos'!$A$8:$A$107,$F62)=1,VLOOKUP($F62,'03 Productos'!$A$8:$J$107,2,FALSE),""))</f>
        <v/>
      </c>
      <c r="H62" s="7" t="str">
        <f>IF($F62="","",IF(COUNTIF('03 Productos'!$A$8:$A$107,$F62)=1,VLOOKUP($F62,'03 Productos'!$A$8:$J$107,3,FALSE),""))</f>
        <v/>
      </c>
      <c r="I62" s="7" t="str">
        <f>IF($F62="","",IF(COUNTIF('03 Productos'!$A$8:$A$107,$F62)=1,VLOOKUP($F62,'03 Productos'!$A$8:$J$107,5,FALSE),""))</f>
        <v/>
      </c>
      <c r="J62" s="4"/>
      <c r="K62" s="5" t="str">
        <f>IF($F62="","",IF(COUNTIF('03 Productos'!$A$8:$A$107,$F62)=1,VLOOKUP($F62,'03 Productos'!$A$8:$J$107,8,FALSE),""))</f>
        <v/>
      </c>
      <c r="L62" s="8" t="str">
        <f>IF(OR($F62="",$J62=""),"",IF(COUNTIF('03 Productos'!$A$8:$A$107,$F62)&lt;&gt;1,"",ROUND($J62*$K62,2)))</f>
        <v/>
      </c>
      <c r="M62" s="4"/>
      <c r="N62" s="9" t="str">
        <f t="shared" si="1"/>
        <v/>
      </c>
      <c r="O62" s="3"/>
    </row>
    <row r="63" spans="1:15" ht="16.05" customHeight="1">
      <c r="A63" s="6"/>
      <c r="B63" s="3"/>
      <c r="C63" s="3"/>
      <c r="D63" s="3"/>
      <c r="E63" s="3"/>
      <c r="F63" s="3"/>
      <c r="G63" s="7" t="str">
        <f>IF($F63="","",IF(COUNTIF('03 Productos'!$A$8:$A$107,$F63)=1,VLOOKUP($F63,'03 Productos'!$A$8:$J$107,2,FALSE),""))</f>
        <v/>
      </c>
      <c r="H63" s="7" t="str">
        <f>IF($F63="","",IF(COUNTIF('03 Productos'!$A$8:$A$107,$F63)=1,VLOOKUP($F63,'03 Productos'!$A$8:$J$107,3,FALSE),""))</f>
        <v/>
      </c>
      <c r="I63" s="7" t="str">
        <f>IF($F63="","",IF(COUNTIF('03 Productos'!$A$8:$A$107,$F63)=1,VLOOKUP($F63,'03 Productos'!$A$8:$J$107,5,FALSE),""))</f>
        <v/>
      </c>
      <c r="J63" s="4"/>
      <c r="K63" s="5" t="str">
        <f>IF($F63="","",IF(COUNTIF('03 Productos'!$A$8:$A$107,$F63)=1,VLOOKUP($F63,'03 Productos'!$A$8:$J$107,8,FALSE),""))</f>
        <v/>
      </c>
      <c r="L63" s="8" t="str">
        <f>IF(OR($F63="",$J63=""),"",IF(COUNTIF('03 Productos'!$A$8:$A$107,$F63)&lt;&gt;1,"",ROUND($J63*$K63,2)))</f>
        <v/>
      </c>
      <c r="M63" s="4"/>
      <c r="N63" s="9" t="str">
        <f t="shared" si="1"/>
        <v/>
      </c>
      <c r="O63" s="3"/>
    </row>
    <row r="64" spans="1:15" ht="16.05" customHeight="1">
      <c r="A64" s="6"/>
      <c r="B64" s="3"/>
      <c r="C64" s="3"/>
      <c r="D64" s="3"/>
      <c r="E64" s="3"/>
      <c r="F64" s="3"/>
      <c r="G64" s="7" t="str">
        <f>IF($F64="","",IF(COUNTIF('03 Productos'!$A$8:$A$107,$F64)=1,VLOOKUP($F64,'03 Productos'!$A$8:$J$107,2,FALSE),""))</f>
        <v/>
      </c>
      <c r="H64" s="7" t="str">
        <f>IF($F64="","",IF(COUNTIF('03 Productos'!$A$8:$A$107,$F64)=1,VLOOKUP($F64,'03 Productos'!$A$8:$J$107,3,FALSE),""))</f>
        <v/>
      </c>
      <c r="I64" s="7" t="str">
        <f>IF($F64="","",IF(COUNTIF('03 Productos'!$A$8:$A$107,$F64)=1,VLOOKUP($F64,'03 Productos'!$A$8:$J$107,5,FALSE),""))</f>
        <v/>
      </c>
      <c r="J64" s="4"/>
      <c r="K64" s="5" t="str">
        <f>IF($F64="","",IF(COUNTIF('03 Productos'!$A$8:$A$107,$F64)=1,VLOOKUP($F64,'03 Productos'!$A$8:$J$107,8,FALSE),""))</f>
        <v/>
      </c>
      <c r="L64" s="8" t="str">
        <f>IF(OR($F64="",$J64=""),"",IF(COUNTIF('03 Productos'!$A$8:$A$107,$F64)&lt;&gt;1,"",ROUND($J64*$K64,2)))</f>
        <v/>
      </c>
      <c r="M64" s="4"/>
      <c r="N64" s="9" t="str">
        <f t="shared" si="1"/>
        <v/>
      </c>
      <c r="O64" s="3"/>
    </row>
    <row r="65" spans="1:15" ht="16.05" customHeight="1">
      <c r="A65" s="6"/>
      <c r="B65" s="3"/>
      <c r="C65" s="3"/>
      <c r="D65" s="3"/>
      <c r="E65" s="3"/>
      <c r="F65" s="3"/>
      <c r="G65" s="7" t="str">
        <f>IF($F65="","",IF(COUNTIF('03 Productos'!$A$8:$A$107,$F65)=1,VLOOKUP($F65,'03 Productos'!$A$8:$J$107,2,FALSE),""))</f>
        <v/>
      </c>
      <c r="H65" s="7" t="str">
        <f>IF($F65="","",IF(COUNTIF('03 Productos'!$A$8:$A$107,$F65)=1,VLOOKUP($F65,'03 Productos'!$A$8:$J$107,3,FALSE),""))</f>
        <v/>
      </c>
      <c r="I65" s="7" t="str">
        <f>IF($F65="","",IF(COUNTIF('03 Productos'!$A$8:$A$107,$F65)=1,VLOOKUP($F65,'03 Productos'!$A$8:$J$107,5,FALSE),""))</f>
        <v/>
      </c>
      <c r="J65" s="4"/>
      <c r="K65" s="5" t="str">
        <f>IF($F65="","",IF(COUNTIF('03 Productos'!$A$8:$A$107,$F65)=1,VLOOKUP($F65,'03 Productos'!$A$8:$J$107,8,FALSE),""))</f>
        <v/>
      </c>
      <c r="L65" s="8" t="str">
        <f>IF(OR($F65="",$J65=""),"",IF(COUNTIF('03 Productos'!$A$8:$A$107,$F65)&lt;&gt;1,"",ROUND($J65*$K65,2)))</f>
        <v/>
      </c>
      <c r="M65" s="4"/>
      <c r="N65" s="9" t="str">
        <f t="shared" si="1"/>
        <v/>
      </c>
      <c r="O65" s="3"/>
    </row>
    <row r="66" spans="1:15" ht="16.05" customHeight="1">
      <c r="A66" s="6"/>
      <c r="B66" s="3"/>
      <c r="C66" s="3"/>
      <c r="D66" s="3"/>
      <c r="E66" s="3"/>
      <c r="F66" s="3"/>
      <c r="G66" s="7" t="str">
        <f>IF($F66="","",IF(COUNTIF('03 Productos'!$A$8:$A$107,$F66)=1,VLOOKUP($F66,'03 Productos'!$A$8:$J$107,2,FALSE),""))</f>
        <v/>
      </c>
      <c r="H66" s="7" t="str">
        <f>IF($F66="","",IF(COUNTIF('03 Productos'!$A$8:$A$107,$F66)=1,VLOOKUP($F66,'03 Productos'!$A$8:$J$107,3,FALSE),""))</f>
        <v/>
      </c>
      <c r="I66" s="7" t="str">
        <f>IF($F66="","",IF(COUNTIF('03 Productos'!$A$8:$A$107,$F66)=1,VLOOKUP($F66,'03 Productos'!$A$8:$J$107,5,FALSE),""))</f>
        <v/>
      </c>
      <c r="J66" s="4"/>
      <c r="K66" s="5" t="str">
        <f>IF($F66="","",IF(COUNTIF('03 Productos'!$A$8:$A$107,$F66)=1,VLOOKUP($F66,'03 Productos'!$A$8:$J$107,8,FALSE),""))</f>
        <v/>
      </c>
      <c r="L66" s="8" t="str">
        <f>IF(OR($F66="",$J66=""),"",IF(COUNTIF('03 Productos'!$A$8:$A$107,$F66)&lt;&gt;1,"",ROUND($J66*$K66,2)))</f>
        <v/>
      </c>
      <c r="M66" s="4"/>
      <c r="N66" s="9" t="str">
        <f t="shared" si="1"/>
        <v/>
      </c>
      <c r="O66" s="3"/>
    </row>
    <row r="67" spans="1:15" ht="16.05" customHeight="1">
      <c r="A67" s="6"/>
      <c r="B67" s="3"/>
      <c r="C67" s="3"/>
      <c r="D67" s="3"/>
      <c r="E67" s="3"/>
      <c r="F67" s="3"/>
      <c r="G67" s="7" t="str">
        <f>IF($F67="","",IF(COUNTIF('03 Productos'!$A$8:$A$107,$F67)=1,VLOOKUP($F67,'03 Productos'!$A$8:$J$107,2,FALSE),""))</f>
        <v/>
      </c>
      <c r="H67" s="7" t="str">
        <f>IF($F67="","",IF(COUNTIF('03 Productos'!$A$8:$A$107,$F67)=1,VLOOKUP($F67,'03 Productos'!$A$8:$J$107,3,FALSE),""))</f>
        <v/>
      </c>
      <c r="I67" s="7" t="str">
        <f>IF($F67="","",IF(COUNTIF('03 Productos'!$A$8:$A$107,$F67)=1,VLOOKUP($F67,'03 Productos'!$A$8:$J$107,5,FALSE),""))</f>
        <v/>
      </c>
      <c r="J67" s="4"/>
      <c r="K67" s="5" t="str">
        <f>IF($F67="","",IF(COUNTIF('03 Productos'!$A$8:$A$107,$F67)=1,VLOOKUP($F67,'03 Productos'!$A$8:$J$107,8,FALSE),""))</f>
        <v/>
      </c>
      <c r="L67" s="8" t="str">
        <f>IF(OR($F67="",$J67=""),"",IF(COUNTIF('03 Productos'!$A$8:$A$107,$F67)&lt;&gt;1,"",ROUND($J67*$K67,2)))</f>
        <v/>
      </c>
      <c r="M67" s="4"/>
      <c r="N67" s="9" t="str">
        <f t="shared" si="1"/>
        <v/>
      </c>
      <c r="O67" s="3"/>
    </row>
    <row r="68" spans="1:15" ht="16.05" customHeight="1">
      <c r="A68" s="6"/>
      <c r="B68" s="3"/>
      <c r="C68" s="3"/>
      <c r="D68" s="3"/>
      <c r="E68" s="3"/>
      <c r="F68" s="3"/>
      <c r="G68" s="7" t="str">
        <f>IF($F68="","",IF(COUNTIF('03 Productos'!$A$8:$A$107,$F68)=1,VLOOKUP($F68,'03 Productos'!$A$8:$J$107,2,FALSE),""))</f>
        <v/>
      </c>
      <c r="H68" s="7" t="str">
        <f>IF($F68="","",IF(COUNTIF('03 Productos'!$A$8:$A$107,$F68)=1,VLOOKUP($F68,'03 Productos'!$A$8:$J$107,3,FALSE),""))</f>
        <v/>
      </c>
      <c r="I68" s="7" t="str">
        <f>IF($F68="","",IF(COUNTIF('03 Productos'!$A$8:$A$107,$F68)=1,VLOOKUP($F68,'03 Productos'!$A$8:$J$107,5,FALSE),""))</f>
        <v/>
      </c>
      <c r="J68" s="4"/>
      <c r="K68" s="5" t="str">
        <f>IF($F68="","",IF(COUNTIF('03 Productos'!$A$8:$A$107,$F68)=1,VLOOKUP($F68,'03 Productos'!$A$8:$J$107,8,FALSE),""))</f>
        <v/>
      </c>
      <c r="L68" s="8" t="str">
        <f>IF(OR($F68="",$J68=""),"",IF(COUNTIF('03 Productos'!$A$8:$A$107,$F68)&lt;&gt;1,"",ROUND($J68*$K68,2)))</f>
        <v/>
      </c>
      <c r="M68" s="4"/>
      <c r="N68" s="9" t="str">
        <f t="shared" si="1"/>
        <v/>
      </c>
      <c r="O68" s="3"/>
    </row>
    <row r="69" spans="1:15" ht="16.05" customHeight="1">
      <c r="A69" s="6"/>
      <c r="B69" s="3"/>
      <c r="C69" s="3"/>
      <c r="D69" s="3"/>
      <c r="E69" s="3"/>
      <c r="F69" s="3"/>
      <c r="G69" s="7" t="str">
        <f>IF($F69="","",IF(COUNTIF('03 Productos'!$A$8:$A$107,$F69)=1,VLOOKUP($F69,'03 Productos'!$A$8:$J$107,2,FALSE),""))</f>
        <v/>
      </c>
      <c r="H69" s="7" t="str">
        <f>IF($F69="","",IF(COUNTIF('03 Productos'!$A$8:$A$107,$F69)=1,VLOOKUP($F69,'03 Productos'!$A$8:$J$107,3,FALSE),""))</f>
        <v/>
      </c>
      <c r="I69" s="7" t="str">
        <f>IF($F69="","",IF(COUNTIF('03 Productos'!$A$8:$A$107,$F69)=1,VLOOKUP($F69,'03 Productos'!$A$8:$J$107,5,FALSE),""))</f>
        <v/>
      </c>
      <c r="J69" s="4"/>
      <c r="K69" s="5" t="str">
        <f>IF($F69="","",IF(COUNTIF('03 Productos'!$A$8:$A$107,$F69)=1,VLOOKUP($F69,'03 Productos'!$A$8:$J$107,8,FALSE),""))</f>
        <v/>
      </c>
      <c r="L69" s="8" t="str">
        <f>IF(OR($F69="",$J69=""),"",IF(COUNTIF('03 Productos'!$A$8:$A$107,$F69)&lt;&gt;1,"",ROUND($J69*$K69,2)))</f>
        <v/>
      </c>
      <c r="M69" s="4"/>
      <c r="N69" s="9" t="str">
        <f t="shared" si="1"/>
        <v/>
      </c>
      <c r="O69" s="3"/>
    </row>
    <row r="70" spans="1:15" ht="16.05" customHeight="1">
      <c r="A70" s="6"/>
      <c r="B70" s="3"/>
      <c r="C70" s="3"/>
      <c r="D70" s="3"/>
      <c r="E70" s="3"/>
      <c r="F70" s="3"/>
      <c r="G70" s="7" t="str">
        <f>IF($F70="","",IF(COUNTIF('03 Productos'!$A$8:$A$107,$F70)=1,VLOOKUP($F70,'03 Productos'!$A$8:$J$107,2,FALSE),""))</f>
        <v/>
      </c>
      <c r="H70" s="7" t="str">
        <f>IF($F70="","",IF(COUNTIF('03 Productos'!$A$8:$A$107,$F70)=1,VLOOKUP($F70,'03 Productos'!$A$8:$J$107,3,FALSE),""))</f>
        <v/>
      </c>
      <c r="I70" s="7" t="str">
        <f>IF($F70="","",IF(COUNTIF('03 Productos'!$A$8:$A$107,$F70)=1,VLOOKUP($F70,'03 Productos'!$A$8:$J$107,5,FALSE),""))</f>
        <v/>
      </c>
      <c r="J70" s="4"/>
      <c r="K70" s="5" t="str">
        <f>IF($F70="","",IF(COUNTIF('03 Productos'!$A$8:$A$107,$F70)=1,VLOOKUP($F70,'03 Productos'!$A$8:$J$107,8,FALSE),""))</f>
        <v/>
      </c>
      <c r="L70" s="8" t="str">
        <f>IF(OR($F70="",$J70=""),"",IF(COUNTIF('03 Productos'!$A$8:$A$107,$F70)&lt;&gt;1,"",ROUND($J70*$K70,2)))</f>
        <v/>
      </c>
      <c r="M70" s="4"/>
      <c r="N70" s="9" t="str">
        <f t="shared" si="1"/>
        <v/>
      </c>
      <c r="O70" s="3"/>
    </row>
    <row r="71" spans="1:15" ht="16.05" customHeight="1">
      <c r="A71" s="6"/>
      <c r="B71" s="3"/>
      <c r="C71" s="3"/>
      <c r="D71" s="3"/>
      <c r="E71" s="3"/>
      <c r="F71" s="3"/>
      <c r="G71" s="7" t="str">
        <f>IF($F71="","",IF(COUNTIF('03 Productos'!$A$8:$A$107,$F71)=1,VLOOKUP($F71,'03 Productos'!$A$8:$J$107,2,FALSE),""))</f>
        <v/>
      </c>
      <c r="H71" s="7" t="str">
        <f>IF($F71="","",IF(COUNTIF('03 Productos'!$A$8:$A$107,$F71)=1,VLOOKUP($F71,'03 Productos'!$A$8:$J$107,3,FALSE),""))</f>
        <v/>
      </c>
      <c r="I71" s="7" t="str">
        <f>IF($F71="","",IF(COUNTIF('03 Productos'!$A$8:$A$107,$F71)=1,VLOOKUP($F71,'03 Productos'!$A$8:$J$107,5,FALSE),""))</f>
        <v/>
      </c>
      <c r="J71" s="4"/>
      <c r="K71" s="5" t="str">
        <f>IF($F71="","",IF(COUNTIF('03 Productos'!$A$8:$A$107,$F71)=1,VLOOKUP($F71,'03 Productos'!$A$8:$J$107,8,FALSE),""))</f>
        <v/>
      </c>
      <c r="L71" s="8" t="str">
        <f>IF(OR($F71="",$J71=""),"",IF(COUNTIF('03 Productos'!$A$8:$A$107,$F71)&lt;&gt;1,"",ROUND($J71*$K71,2)))</f>
        <v/>
      </c>
      <c r="M71" s="4"/>
      <c r="N71" s="9" t="str">
        <f t="shared" si="1"/>
        <v/>
      </c>
      <c r="O71" s="3"/>
    </row>
    <row r="72" spans="1:15" ht="16.05" customHeight="1">
      <c r="A72" s="6"/>
      <c r="B72" s="3"/>
      <c r="C72" s="3"/>
      <c r="D72" s="3"/>
      <c r="E72" s="3"/>
      <c r="F72" s="3"/>
      <c r="G72" s="7" t="str">
        <f>IF($F72="","",IF(COUNTIF('03 Productos'!$A$8:$A$107,$F72)=1,VLOOKUP($F72,'03 Productos'!$A$8:$J$107,2,FALSE),""))</f>
        <v/>
      </c>
      <c r="H72" s="7" t="str">
        <f>IF($F72="","",IF(COUNTIF('03 Productos'!$A$8:$A$107,$F72)=1,VLOOKUP($F72,'03 Productos'!$A$8:$J$107,3,FALSE),""))</f>
        <v/>
      </c>
      <c r="I72" s="7" t="str">
        <f>IF($F72="","",IF(COUNTIF('03 Productos'!$A$8:$A$107,$F72)=1,VLOOKUP($F72,'03 Productos'!$A$8:$J$107,5,FALSE),""))</f>
        <v/>
      </c>
      <c r="J72" s="4"/>
      <c r="K72" s="5" t="str">
        <f>IF($F72="","",IF(COUNTIF('03 Productos'!$A$8:$A$107,$F72)=1,VLOOKUP($F72,'03 Productos'!$A$8:$J$107,8,FALSE),""))</f>
        <v/>
      </c>
      <c r="L72" s="8" t="str">
        <f>IF(OR($F72="",$J72=""),"",IF(COUNTIF('03 Productos'!$A$8:$A$107,$F72)&lt;&gt;1,"",ROUND($J72*$K72,2)))</f>
        <v/>
      </c>
      <c r="M72" s="4"/>
      <c r="N72" s="9" t="str">
        <f t="shared" si="1"/>
        <v/>
      </c>
      <c r="O72" s="3"/>
    </row>
    <row r="73" spans="1:15" ht="16.05" customHeight="1">
      <c r="A73" s="6"/>
      <c r="B73" s="3"/>
      <c r="C73" s="3"/>
      <c r="D73" s="3"/>
      <c r="E73" s="3"/>
      <c r="F73" s="3"/>
      <c r="G73" s="7" t="str">
        <f>IF($F73="","",IF(COUNTIF('03 Productos'!$A$8:$A$107,$F73)=1,VLOOKUP($F73,'03 Productos'!$A$8:$J$107,2,FALSE),""))</f>
        <v/>
      </c>
      <c r="H73" s="7" t="str">
        <f>IF($F73="","",IF(COUNTIF('03 Productos'!$A$8:$A$107,$F73)=1,VLOOKUP($F73,'03 Productos'!$A$8:$J$107,3,FALSE),""))</f>
        <v/>
      </c>
      <c r="I73" s="7" t="str">
        <f>IF($F73="","",IF(COUNTIF('03 Productos'!$A$8:$A$107,$F73)=1,VLOOKUP($F73,'03 Productos'!$A$8:$J$107,5,FALSE),""))</f>
        <v/>
      </c>
      <c r="J73" s="4"/>
      <c r="K73" s="5" t="str">
        <f>IF($F73="","",IF(COUNTIF('03 Productos'!$A$8:$A$107,$F73)=1,VLOOKUP($F73,'03 Productos'!$A$8:$J$107,8,FALSE),""))</f>
        <v/>
      </c>
      <c r="L73" s="8" t="str">
        <f>IF(OR($F73="",$J73=""),"",IF(COUNTIF('03 Productos'!$A$8:$A$107,$F73)&lt;&gt;1,"",ROUND($J73*$K73,2)))</f>
        <v/>
      </c>
      <c r="M73" s="4"/>
      <c r="N73" s="9" t="str">
        <f t="shared" si="1"/>
        <v/>
      </c>
      <c r="O73" s="3"/>
    </row>
    <row r="74" spans="1:15" ht="16.05" customHeight="1">
      <c r="A74" s="6"/>
      <c r="B74" s="3"/>
      <c r="C74" s="3"/>
      <c r="D74" s="3"/>
      <c r="E74" s="3"/>
      <c r="F74" s="3"/>
      <c r="G74" s="7" t="str">
        <f>IF($F74="","",IF(COUNTIF('03 Productos'!$A$8:$A$107,$F74)=1,VLOOKUP($F74,'03 Productos'!$A$8:$J$107,2,FALSE),""))</f>
        <v/>
      </c>
      <c r="H74" s="7" t="str">
        <f>IF($F74="","",IF(COUNTIF('03 Productos'!$A$8:$A$107,$F74)=1,VLOOKUP($F74,'03 Productos'!$A$8:$J$107,3,FALSE),""))</f>
        <v/>
      </c>
      <c r="I74" s="7" t="str">
        <f>IF($F74="","",IF(COUNTIF('03 Productos'!$A$8:$A$107,$F74)=1,VLOOKUP($F74,'03 Productos'!$A$8:$J$107,5,FALSE),""))</f>
        <v/>
      </c>
      <c r="J74" s="4"/>
      <c r="K74" s="5" t="str">
        <f>IF($F74="","",IF(COUNTIF('03 Productos'!$A$8:$A$107,$F74)=1,VLOOKUP($F74,'03 Productos'!$A$8:$J$107,8,FALSE),""))</f>
        <v/>
      </c>
      <c r="L74" s="8" t="str">
        <f>IF(OR($F74="",$J74=""),"",IF(COUNTIF('03 Productos'!$A$8:$A$107,$F74)&lt;&gt;1,"",ROUND($J74*$K74,2)))</f>
        <v/>
      </c>
      <c r="M74" s="4"/>
      <c r="N74" s="9" t="str">
        <f t="shared" si="1"/>
        <v/>
      </c>
      <c r="O74" s="3"/>
    </row>
    <row r="75" spans="1:15" ht="16.05" customHeight="1">
      <c r="A75" s="6"/>
      <c r="B75" s="3"/>
      <c r="C75" s="3"/>
      <c r="D75" s="3"/>
      <c r="E75" s="3"/>
      <c r="F75" s="3"/>
      <c r="G75" s="7" t="str">
        <f>IF($F75="","",IF(COUNTIF('03 Productos'!$A$8:$A$107,$F75)=1,VLOOKUP($F75,'03 Productos'!$A$8:$J$107,2,FALSE),""))</f>
        <v/>
      </c>
      <c r="H75" s="7" t="str">
        <f>IF($F75="","",IF(COUNTIF('03 Productos'!$A$8:$A$107,$F75)=1,VLOOKUP($F75,'03 Productos'!$A$8:$J$107,3,FALSE),""))</f>
        <v/>
      </c>
      <c r="I75" s="7" t="str">
        <f>IF($F75="","",IF(COUNTIF('03 Productos'!$A$8:$A$107,$F75)=1,VLOOKUP($F75,'03 Productos'!$A$8:$J$107,5,FALSE),""))</f>
        <v/>
      </c>
      <c r="J75" s="4"/>
      <c r="K75" s="5" t="str">
        <f>IF($F75="","",IF(COUNTIF('03 Productos'!$A$8:$A$107,$F75)=1,VLOOKUP($F75,'03 Productos'!$A$8:$J$107,8,FALSE),""))</f>
        <v/>
      </c>
      <c r="L75" s="8" t="str">
        <f>IF(OR($F75="",$J75=""),"",IF(COUNTIF('03 Productos'!$A$8:$A$107,$F75)&lt;&gt;1,"",ROUND($J75*$K75,2)))</f>
        <v/>
      </c>
      <c r="M75" s="4"/>
      <c r="N75" s="9" t="str">
        <f t="shared" si="1"/>
        <v/>
      </c>
      <c r="O75" s="3"/>
    </row>
    <row r="76" spans="1:15" ht="16.05" customHeight="1">
      <c r="A76" s="6"/>
      <c r="B76" s="3"/>
      <c r="C76" s="3"/>
      <c r="D76" s="3"/>
      <c r="E76" s="3"/>
      <c r="F76" s="3"/>
      <c r="G76" s="7" t="str">
        <f>IF($F76="","",IF(COUNTIF('03 Productos'!$A$8:$A$107,$F76)=1,VLOOKUP($F76,'03 Productos'!$A$8:$J$107,2,FALSE),""))</f>
        <v/>
      </c>
      <c r="H76" s="7" t="str">
        <f>IF($F76="","",IF(COUNTIF('03 Productos'!$A$8:$A$107,$F76)=1,VLOOKUP($F76,'03 Productos'!$A$8:$J$107,3,FALSE),""))</f>
        <v/>
      </c>
      <c r="I76" s="7" t="str">
        <f>IF($F76="","",IF(COUNTIF('03 Productos'!$A$8:$A$107,$F76)=1,VLOOKUP($F76,'03 Productos'!$A$8:$J$107,5,FALSE),""))</f>
        <v/>
      </c>
      <c r="J76" s="4"/>
      <c r="K76" s="5" t="str">
        <f>IF($F76="","",IF(COUNTIF('03 Productos'!$A$8:$A$107,$F76)=1,VLOOKUP($F76,'03 Productos'!$A$8:$J$107,8,FALSE),""))</f>
        <v/>
      </c>
      <c r="L76" s="8" t="str">
        <f>IF(OR($F76="",$J76=""),"",IF(COUNTIF('03 Productos'!$A$8:$A$107,$F76)&lt;&gt;1,"",ROUND($J76*$K76,2)))</f>
        <v/>
      </c>
      <c r="M76" s="4"/>
      <c r="N76" s="9" t="str">
        <f t="shared" ref="N76:N111" si="2">IF(OR($J76="",$M76=""),"",IF($M76&gt;$J76,"REVISAR",$J76-$M76))</f>
        <v/>
      </c>
      <c r="O76" s="3"/>
    </row>
    <row r="77" spans="1:15" ht="16.05" customHeight="1">
      <c r="A77" s="6"/>
      <c r="B77" s="3"/>
      <c r="C77" s="3"/>
      <c r="D77" s="3"/>
      <c r="E77" s="3"/>
      <c r="F77" s="3"/>
      <c r="G77" s="7" t="str">
        <f>IF($F77="","",IF(COUNTIF('03 Productos'!$A$8:$A$107,$F77)=1,VLOOKUP($F77,'03 Productos'!$A$8:$J$107,2,FALSE),""))</f>
        <v/>
      </c>
      <c r="H77" s="7" t="str">
        <f>IF($F77="","",IF(COUNTIF('03 Productos'!$A$8:$A$107,$F77)=1,VLOOKUP($F77,'03 Productos'!$A$8:$J$107,3,FALSE),""))</f>
        <v/>
      </c>
      <c r="I77" s="7" t="str">
        <f>IF($F77="","",IF(COUNTIF('03 Productos'!$A$8:$A$107,$F77)=1,VLOOKUP($F77,'03 Productos'!$A$8:$J$107,5,FALSE),""))</f>
        <v/>
      </c>
      <c r="J77" s="4"/>
      <c r="K77" s="5" t="str">
        <f>IF($F77="","",IF(COUNTIF('03 Productos'!$A$8:$A$107,$F77)=1,VLOOKUP($F77,'03 Productos'!$A$8:$J$107,8,FALSE),""))</f>
        <v/>
      </c>
      <c r="L77" s="8" t="str">
        <f>IF(OR($F77="",$J77=""),"",IF(COUNTIF('03 Productos'!$A$8:$A$107,$F77)&lt;&gt;1,"",ROUND($J77*$K77,2)))</f>
        <v/>
      </c>
      <c r="M77" s="4"/>
      <c r="N77" s="9" t="str">
        <f t="shared" si="2"/>
        <v/>
      </c>
      <c r="O77" s="3"/>
    </row>
    <row r="78" spans="1:15" ht="16.05" customHeight="1">
      <c r="A78" s="6"/>
      <c r="B78" s="3"/>
      <c r="C78" s="3"/>
      <c r="D78" s="3"/>
      <c r="E78" s="3"/>
      <c r="F78" s="3"/>
      <c r="G78" s="7" t="str">
        <f>IF($F78="","",IF(COUNTIF('03 Productos'!$A$8:$A$107,$F78)=1,VLOOKUP($F78,'03 Productos'!$A$8:$J$107,2,FALSE),""))</f>
        <v/>
      </c>
      <c r="H78" s="7" t="str">
        <f>IF($F78="","",IF(COUNTIF('03 Productos'!$A$8:$A$107,$F78)=1,VLOOKUP($F78,'03 Productos'!$A$8:$J$107,3,FALSE),""))</f>
        <v/>
      </c>
      <c r="I78" s="7" t="str">
        <f>IF($F78="","",IF(COUNTIF('03 Productos'!$A$8:$A$107,$F78)=1,VLOOKUP($F78,'03 Productos'!$A$8:$J$107,5,FALSE),""))</f>
        <v/>
      </c>
      <c r="J78" s="4"/>
      <c r="K78" s="5" t="str">
        <f>IF($F78="","",IF(COUNTIF('03 Productos'!$A$8:$A$107,$F78)=1,VLOOKUP($F78,'03 Productos'!$A$8:$J$107,8,FALSE),""))</f>
        <v/>
      </c>
      <c r="L78" s="8" t="str">
        <f>IF(OR($F78="",$J78=""),"",IF(COUNTIF('03 Productos'!$A$8:$A$107,$F78)&lt;&gt;1,"",ROUND($J78*$K78,2)))</f>
        <v/>
      </c>
      <c r="M78" s="4"/>
      <c r="N78" s="9" t="str">
        <f t="shared" si="2"/>
        <v/>
      </c>
      <c r="O78" s="3"/>
    </row>
    <row r="79" spans="1:15" ht="16.05" customHeight="1">
      <c r="A79" s="6"/>
      <c r="B79" s="3"/>
      <c r="C79" s="3"/>
      <c r="D79" s="3"/>
      <c r="E79" s="3"/>
      <c r="F79" s="3"/>
      <c r="G79" s="7" t="str">
        <f>IF($F79="","",IF(COUNTIF('03 Productos'!$A$8:$A$107,$F79)=1,VLOOKUP($F79,'03 Productos'!$A$8:$J$107,2,FALSE),""))</f>
        <v/>
      </c>
      <c r="H79" s="7" t="str">
        <f>IF($F79="","",IF(COUNTIF('03 Productos'!$A$8:$A$107,$F79)=1,VLOOKUP($F79,'03 Productos'!$A$8:$J$107,3,FALSE),""))</f>
        <v/>
      </c>
      <c r="I79" s="7" t="str">
        <f>IF($F79="","",IF(COUNTIF('03 Productos'!$A$8:$A$107,$F79)=1,VLOOKUP($F79,'03 Productos'!$A$8:$J$107,5,FALSE),""))</f>
        <v/>
      </c>
      <c r="J79" s="4"/>
      <c r="K79" s="5" t="str">
        <f>IF($F79="","",IF(COUNTIF('03 Productos'!$A$8:$A$107,$F79)=1,VLOOKUP($F79,'03 Productos'!$A$8:$J$107,8,FALSE),""))</f>
        <v/>
      </c>
      <c r="L79" s="8" t="str">
        <f>IF(OR($F79="",$J79=""),"",IF(COUNTIF('03 Productos'!$A$8:$A$107,$F79)&lt;&gt;1,"",ROUND($J79*$K79,2)))</f>
        <v/>
      </c>
      <c r="M79" s="4"/>
      <c r="N79" s="9" t="str">
        <f t="shared" si="2"/>
        <v/>
      </c>
      <c r="O79" s="3"/>
    </row>
    <row r="80" spans="1:15" ht="16.05" customHeight="1">
      <c r="A80" s="6"/>
      <c r="B80" s="3"/>
      <c r="C80" s="3"/>
      <c r="D80" s="3"/>
      <c r="E80" s="3"/>
      <c r="F80" s="3"/>
      <c r="G80" s="7" t="str">
        <f>IF($F80="","",IF(COUNTIF('03 Productos'!$A$8:$A$107,$F80)=1,VLOOKUP($F80,'03 Productos'!$A$8:$J$107,2,FALSE),""))</f>
        <v/>
      </c>
      <c r="H80" s="7" t="str">
        <f>IF($F80="","",IF(COUNTIF('03 Productos'!$A$8:$A$107,$F80)=1,VLOOKUP($F80,'03 Productos'!$A$8:$J$107,3,FALSE),""))</f>
        <v/>
      </c>
      <c r="I80" s="7" t="str">
        <f>IF($F80="","",IF(COUNTIF('03 Productos'!$A$8:$A$107,$F80)=1,VLOOKUP($F80,'03 Productos'!$A$8:$J$107,5,FALSE),""))</f>
        <v/>
      </c>
      <c r="J80" s="4"/>
      <c r="K80" s="5" t="str">
        <f>IF($F80="","",IF(COUNTIF('03 Productos'!$A$8:$A$107,$F80)=1,VLOOKUP($F80,'03 Productos'!$A$8:$J$107,8,FALSE),""))</f>
        <v/>
      </c>
      <c r="L80" s="8" t="str">
        <f>IF(OR($F80="",$J80=""),"",IF(COUNTIF('03 Productos'!$A$8:$A$107,$F80)&lt;&gt;1,"",ROUND($J80*$K80,2)))</f>
        <v/>
      </c>
      <c r="M80" s="4"/>
      <c r="N80" s="9" t="str">
        <f t="shared" si="2"/>
        <v/>
      </c>
      <c r="O80" s="3"/>
    </row>
    <row r="81" spans="1:15" ht="16.05" customHeight="1">
      <c r="A81" s="6"/>
      <c r="B81" s="3"/>
      <c r="C81" s="3"/>
      <c r="D81" s="3"/>
      <c r="E81" s="3"/>
      <c r="F81" s="3"/>
      <c r="G81" s="7" t="str">
        <f>IF($F81="","",IF(COUNTIF('03 Productos'!$A$8:$A$107,$F81)=1,VLOOKUP($F81,'03 Productos'!$A$8:$J$107,2,FALSE),""))</f>
        <v/>
      </c>
      <c r="H81" s="7" t="str">
        <f>IF($F81="","",IF(COUNTIF('03 Productos'!$A$8:$A$107,$F81)=1,VLOOKUP($F81,'03 Productos'!$A$8:$J$107,3,FALSE),""))</f>
        <v/>
      </c>
      <c r="I81" s="7" t="str">
        <f>IF($F81="","",IF(COUNTIF('03 Productos'!$A$8:$A$107,$F81)=1,VLOOKUP($F81,'03 Productos'!$A$8:$J$107,5,FALSE),""))</f>
        <v/>
      </c>
      <c r="J81" s="4"/>
      <c r="K81" s="5" t="str">
        <f>IF($F81="","",IF(COUNTIF('03 Productos'!$A$8:$A$107,$F81)=1,VLOOKUP($F81,'03 Productos'!$A$8:$J$107,8,FALSE),""))</f>
        <v/>
      </c>
      <c r="L81" s="8" t="str">
        <f>IF(OR($F81="",$J81=""),"",IF(COUNTIF('03 Productos'!$A$8:$A$107,$F81)&lt;&gt;1,"",ROUND($J81*$K81,2)))</f>
        <v/>
      </c>
      <c r="M81" s="4"/>
      <c r="N81" s="9" t="str">
        <f t="shared" si="2"/>
        <v/>
      </c>
      <c r="O81" s="3"/>
    </row>
    <row r="82" spans="1:15" ht="16.05" customHeight="1">
      <c r="A82" s="6"/>
      <c r="B82" s="3"/>
      <c r="C82" s="3"/>
      <c r="D82" s="3"/>
      <c r="E82" s="3"/>
      <c r="F82" s="3"/>
      <c r="G82" s="7" t="str">
        <f>IF($F82="","",IF(COUNTIF('03 Productos'!$A$8:$A$107,$F82)=1,VLOOKUP($F82,'03 Productos'!$A$8:$J$107,2,FALSE),""))</f>
        <v/>
      </c>
      <c r="H82" s="7" t="str">
        <f>IF($F82="","",IF(COUNTIF('03 Productos'!$A$8:$A$107,$F82)=1,VLOOKUP($F82,'03 Productos'!$A$8:$J$107,3,FALSE),""))</f>
        <v/>
      </c>
      <c r="I82" s="7" t="str">
        <f>IF($F82="","",IF(COUNTIF('03 Productos'!$A$8:$A$107,$F82)=1,VLOOKUP($F82,'03 Productos'!$A$8:$J$107,5,FALSE),""))</f>
        <v/>
      </c>
      <c r="J82" s="4"/>
      <c r="K82" s="5" t="str">
        <f>IF($F82="","",IF(COUNTIF('03 Productos'!$A$8:$A$107,$F82)=1,VLOOKUP($F82,'03 Productos'!$A$8:$J$107,8,FALSE),""))</f>
        <v/>
      </c>
      <c r="L82" s="8" t="str">
        <f>IF(OR($F82="",$J82=""),"",IF(COUNTIF('03 Productos'!$A$8:$A$107,$F82)&lt;&gt;1,"",ROUND($J82*$K82,2)))</f>
        <v/>
      </c>
      <c r="M82" s="4"/>
      <c r="N82" s="9" t="str">
        <f t="shared" si="2"/>
        <v/>
      </c>
      <c r="O82" s="3"/>
    </row>
    <row r="83" spans="1:15" ht="16.05" customHeight="1">
      <c r="A83" s="6"/>
      <c r="B83" s="3"/>
      <c r="C83" s="3"/>
      <c r="D83" s="3"/>
      <c r="E83" s="3"/>
      <c r="F83" s="3"/>
      <c r="G83" s="7" t="str">
        <f>IF($F83="","",IF(COUNTIF('03 Productos'!$A$8:$A$107,$F83)=1,VLOOKUP($F83,'03 Productos'!$A$8:$J$107,2,FALSE),""))</f>
        <v/>
      </c>
      <c r="H83" s="7" t="str">
        <f>IF($F83="","",IF(COUNTIF('03 Productos'!$A$8:$A$107,$F83)=1,VLOOKUP($F83,'03 Productos'!$A$8:$J$107,3,FALSE),""))</f>
        <v/>
      </c>
      <c r="I83" s="7" t="str">
        <f>IF($F83="","",IF(COUNTIF('03 Productos'!$A$8:$A$107,$F83)=1,VLOOKUP($F83,'03 Productos'!$A$8:$J$107,5,FALSE),""))</f>
        <v/>
      </c>
      <c r="J83" s="4"/>
      <c r="K83" s="5" t="str">
        <f>IF($F83="","",IF(COUNTIF('03 Productos'!$A$8:$A$107,$F83)=1,VLOOKUP($F83,'03 Productos'!$A$8:$J$107,8,FALSE),""))</f>
        <v/>
      </c>
      <c r="L83" s="8" t="str">
        <f>IF(OR($F83="",$J83=""),"",IF(COUNTIF('03 Productos'!$A$8:$A$107,$F83)&lt;&gt;1,"",ROUND($J83*$K83,2)))</f>
        <v/>
      </c>
      <c r="M83" s="4"/>
      <c r="N83" s="9" t="str">
        <f t="shared" si="2"/>
        <v/>
      </c>
      <c r="O83" s="3"/>
    </row>
    <row r="84" spans="1:15" ht="16.05" customHeight="1">
      <c r="A84" s="6"/>
      <c r="B84" s="3"/>
      <c r="C84" s="3"/>
      <c r="D84" s="3"/>
      <c r="E84" s="3"/>
      <c r="F84" s="3"/>
      <c r="G84" s="7" t="str">
        <f>IF($F84="","",IF(COUNTIF('03 Productos'!$A$8:$A$107,$F84)=1,VLOOKUP($F84,'03 Productos'!$A$8:$J$107,2,FALSE),""))</f>
        <v/>
      </c>
      <c r="H84" s="7" t="str">
        <f>IF($F84="","",IF(COUNTIF('03 Productos'!$A$8:$A$107,$F84)=1,VLOOKUP($F84,'03 Productos'!$A$8:$J$107,3,FALSE),""))</f>
        <v/>
      </c>
      <c r="I84" s="7" t="str">
        <f>IF($F84="","",IF(COUNTIF('03 Productos'!$A$8:$A$107,$F84)=1,VLOOKUP($F84,'03 Productos'!$A$8:$J$107,5,FALSE),""))</f>
        <v/>
      </c>
      <c r="J84" s="4"/>
      <c r="K84" s="5" t="str">
        <f>IF($F84="","",IF(COUNTIF('03 Productos'!$A$8:$A$107,$F84)=1,VLOOKUP($F84,'03 Productos'!$A$8:$J$107,8,FALSE),""))</f>
        <v/>
      </c>
      <c r="L84" s="8" t="str">
        <f>IF(OR($F84="",$J84=""),"",IF(COUNTIF('03 Productos'!$A$8:$A$107,$F84)&lt;&gt;1,"",ROUND($J84*$K84,2)))</f>
        <v/>
      </c>
      <c r="M84" s="4"/>
      <c r="N84" s="9" t="str">
        <f t="shared" si="2"/>
        <v/>
      </c>
      <c r="O84" s="3"/>
    </row>
    <row r="85" spans="1:15" ht="16.05" customHeight="1">
      <c r="A85" s="6"/>
      <c r="B85" s="3"/>
      <c r="C85" s="3"/>
      <c r="D85" s="3"/>
      <c r="E85" s="3"/>
      <c r="F85" s="3"/>
      <c r="G85" s="7" t="str">
        <f>IF($F85="","",IF(COUNTIF('03 Productos'!$A$8:$A$107,$F85)=1,VLOOKUP($F85,'03 Productos'!$A$8:$J$107,2,FALSE),""))</f>
        <v/>
      </c>
      <c r="H85" s="7" t="str">
        <f>IF($F85="","",IF(COUNTIF('03 Productos'!$A$8:$A$107,$F85)=1,VLOOKUP($F85,'03 Productos'!$A$8:$J$107,3,FALSE),""))</f>
        <v/>
      </c>
      <c r="I85" s="7" t="str">
        <f>IF($F85="","",IF(COUNTIF('03 Productos'!$A$8:$A$107,$F85)=1,VLOOKUP($F85,'03 Productos'!$A$8:$J$107,5,FALSE),""))</f>
        <v/>
      </c>
      <c r="J85" s="4"/>
      <c r="K85" s="5" t="str">
        <f>IF($F85="","",IF(COUNTIF('03 Productos'!$A$8:$A$107,$F85)=1,VLOOKUP($F85,'03 Productos'!$A$8:$J$107,8,FALSE),""))</f>
        <v/>
      </c>
      <c r="L85" s="8" t="str">
        <f>IF(OR($F85="",$J85=""),"",IF(COUNTIF('03 Productos'!$A$8:$A$107,$F85)&lt;&gt;1,"",ROUND($J85*$K85,2)))</f>
        <v/>
      </c>
      <c r="M85" s="4"/>
      <c r="N85" s="9" t="str">
        <f t="shared" si="2"/>
        <v/>
      </c>
      <c r="O85" s="3"/>
    </row>
    <row r="86" spans="1:15" ht="16.05" customHeight="1">
      <c r="A86" s="6"/>
      <c r="B86" s="3"/>
      <c r="C86" s="3"/>
      <c r="D86" s="3"/>
      <c r="E86" s="3"/>
      <c r="F86" s="3"/>
      <c r="G86" s="7" t="str">
        <f>IF($F86="","",IF(COUNTIF('03 Productos'!$A$8:$A$107,$F86)=1,VLOOKUP($F86,'03 Productos'!$A$8:$J$107,2,FALSE),""))</f>
        <v/>
      </c>
      <c r="H86" s="7" t="str">
        <f>IF($F86="","",IF(COUNTIF('03 Productos'!$A$8:$A$107,$F86)=1,VLOOKUP($F86,'03 Productos'!$A$8:$J$107,3,FALSE),""))</f>
        <v/>
      </c>
      <c r="I86" s="7" t="str">
        <f>IF($F86="","",IF(COUNTIF('03 Productos'!$A$8:$A$107,$F86)=1,VLOOKUP($F86,'03 Productos'!$A$8:$J$107,5,FALSE),""))</f>
        <v/>
      </c>
      <c r="J86" s="4"/>
      <c r="K86" s="5" t="str">
        <f>IF($F86="","",IF(COUNTIF('03 Productos'!$A$8:$A$107,$F86)=1,VLOOKUP($F86,'03 Productos'!$A$8:$J$107,8,FALSE),""))</f>
        <v/>
      </c>
      <c r="L86" s="8" t="str">
        <f>IF(OR($F86="",$J86=""),"",IF(COUNTIF('03 Productos'!$A$8:$A$107,$F86)&lt;&gt;1,"",ROUND($J86*$K86,2)))</f>
        <v/>
      </c>
      <c r="M86" s="4"/>
      <c r="N86" s="9" t="str">
        <f t="shared" si="2"/>
        <v/>
      </c>
      <c r="O86" s="3"/>
    </row>
    <row r="87" spans="1:15" ht="16.05" customHeight="1">
      <c r="A87" s="6"/>
      <c r="B87" s="3"/>
      <c r="C87" s="3"/>
      <c r="D87" s="3"/>
      <c r="E87" s="3"/>
      <c r="F87" s="3"/>
      <c r="G87" s="7" t="str">
        <f>IF($F87="","",IF(COUNTIF('03 Productos'!$A$8:$A$107,$F87)=1,VLOOKUP($F87,'03 Productos'!$A$8:$J$107,2,FALSE),""))</f>
        <v/>
      </c>
      <c r="H87" s="7" t="str">
        <f>IF($F87="","",IF(COUNTIF('03 Productos'!$A$8:$A$107,$F87)=1,VLOOKUP($F87,'03 Productos'!$A$8:$J$107,3,FALSE),""))</f>
        <v/>
      </c>
      <c r="I87" s="7" t="str">
        <f>IF($F87="","",IF(COUNTIF('03 Productos'!$A$8:$A$107,$F87)=1,VLOOKUP($F87,'03 Productos'!$A$8:$J$107,5,FALSE),""))</f>
        <v/>
      </c>
      <c r="J87" s="4"/>
      <c r="K87" s="5" t="str">
        <f>IF($F87="","",IF(COUNTIF('03 Productos'!$A$8:$A$107,$F87)=1,VLOOKUP($F87,'03 Productos'!$A$8:$J$107,8,FALSE),""))</f>
        <v/>
      </c>
      <c r="L87" s="8" t="str">
        <f>IF(OR($F87="",$J87=""),"",IF(COUNTIF('03 Productos'!$A$8:$A$107,$F87)&lt;&gt;1,"",ROUND($J87*$K87,2)))</f>
        <v/>
      </c>
      <c r="M87" s="4"/>
      <c r="N87" s="9" t="str">
        <f t="shared" si="2"/>
        <v/>
      </c>
      <c r="O87" s="3"/>
    </row>
    <row r="88" spans="1:15" ht="16.05" customHeight="1">
      <c r="A88" s="6"/>
      <c r="B88" s="3"/>
      <c r="C88" s="3"/>
      <c r="D88" s="3"/>
      <c r="E88" s="3"/>
      <c r="F88" s="3"/>
      <c r="G88" s="7" t="str">
        <f>IF($F88="","",IF(COUNTIF('03 Productos'!$A$8:$A$107,$F88)=1,VLOOKUP($F88,'03 Productos'!$A$8:$J$107,2,FALSE),""))</f>
        <v/>
      </c>
      <c r="H88" s="7" t="str">
        <f>IF($F88="","",IF(COUNTIF('03 Productos'!$A$8:$A$107,$F88)=1,VLOOKUP($F88,'03 Productos'!$A$8:$J$107,3,FALSE),""))</f>
        <v/>
      </c>
      <c r="I88" s="7" t="str">
        <f>IF($F88="","",IF(COUNTIF('03 Productos'!$A$8:$A$107,$F88)=1,VLOOKUP($F88,'03 Productos'!$A$8:$J$107,5,FALSE),""))</f>
        <v/>
      </c>
      <c r="J88" s="4"/>
      <c r="K88" s="5" t="str">
        <f>IF($F88="","",IF(COUNTIF('03 Productos'!$A$8:$A$107,$F88)=1,VLOOKUP($F88,'03 Productos'!$A$8:$J$107,8,FALSE),""))</f>
        <v/>
      </c>
      <c r="L88" s="8" t="str">
        <f>IF(OR($F88="",$J88=""),"",IF(COUNTIF('03 Productos'!$A$8:$A$107,$F88)&lt;&gt;1,"",ROUND($J88*$K88,2)))</f>
        <v/>
      </c>
      <c r="M88" s="4"/>
      <c r="N88" s="9" t="str">
        <f t="shared" si="2"/>
        <v/>
      </c>
      <c r="O88" s="3"/>
    </row>
    <row r="89" spans="1:15" ht="16.05" customHeight="1">
      <c r="A89" s="6"/>
      <c r="B89" s="3"/>
      <c r="C89" s="3"/>
      <c r="D89" s="3"/>
      <c r="E89" s="3"/>
      <c r="F89" s="3"/>
      <c r="G89" s="7" t="str">
        <f>IF($F89="","",IF(COUNTIF('03 Productos'!$A$8:$A$107,$F89)=1,VLOOKUP($F89,'03 Productos'!$A$8:$J$107,2,FALSE),""))</f>
        <v/>
      </c>
      <c r="H89" s="7" t="str">
        <f>IF($F89="","",IF(COUNTIF('03 Productos'!$A$8:$A$107,$F89)=1,VLOOKUP($F89,'03 Productos'!$A$8:$J$107,3,FALSE),""))</f>
        <v/>
      </c>
      <c r="I89" s="7" t="str">
        <f>IF($F89="","",IF(COUNTIF('03 Productos'!$A$8:$A$107,$F89)=1,VLOOKUP($F89,'03 Productos'!$A$8:$J$107,5,FALSE),""))</f>
        <v/>
      </c>
      <c r="J89" s="4"/>
      <c r="K89" s="5" t="str">
        <f>IF($F89="","",IF(COUNTIF('03 Productos'!$A$8:$A$107,$F89)=1,VLOOKUP($F89,'03 Productos'!$A$8:$J$107,8,FALSE),""))</f>
        <v/>
      </c>
      <c r="L89" s="8" t="str">
        <f>IF(OR($F89="",$J89=""),"",IF(COUNTIF('03 Productos'!$A$8:$A$107,$F89)&lt;&gt;1,"",ROUND($J89*$K89,2)))</f>
        <v/>
      </c>
      <c r="M89" s="4"/>
      <c r="N89" s="9" t="str">
        <f t="shared" si="2"/>
        <v/>
      </c>
      <c r="O89" s="3"/>
    </row>
    <row r="90" spans="1:15" ht="16.05" customHeight="1">
      <c r="A90" s="6"/>
      <c r="B90" s="3"/>
      <c r="C90" s="3"/>
      <c r="D90" s="3"/>
      <c r="E90" s="3"/>
      <c r="F90" s="3"/>
      <c r="G90" s="7" t="str">
        <f>IF($F90="","",IF(COUNTIF('03 Productos'!$A$8:$A$107,$F90)=1,VLOOKUP($F90,'03 Productos'!$A$8:$J$107,2,FALSE),""))</f>
        <v/>
      </c>
      <c r="H90" s="7" t="str">
        <f>IF($F90="","",IF(COUNTIF('03 Productos'!$A$8:$A$107,$F90)=1,VLOOKUP($F90,'03 Productos'!$A$8:$J$107,3,FALSE),""))</f>
        <v/>
      </c>
      <c r="I90" s="7" t="str">
        <f>IF($F90="","",IF(COUNTIF('03 Productos'!$A$8:$A$107,$F90)=1,VLOOKUP($F90,'03 Productos'!$A$8:$J$107,5,FALSE),""))</f>
        <v/>
      </c>
      <c r="J90" s="4"/>
      <c r="K90" s="5" t="str">
        <f>IF($F90="","",IF(COUNTIF('03 Productos'!$A$8:$A$107,$F90)=1,VLOOKUP($F90,'03 Productos'!$A$8:$J$107,8,FALSE),""))</f>
        <v/>
      </c>
      <c r="L90" s="8" t="str">
        <f>IF(OR($F90="",$J90=""),"",IF(COUNTIF('03 Productos'!$A$8:$A$107,$F90)&lt;&gt;1,"",ROUND($J90*$K90,2)))</f>
        <v/>
      </c>
      <c r="M90" s="4"/>
      <c r="N90" s="9" t="str">
        <f t="shared" si="2"/>
        <v/>
      </c>
      <c r="O90" s="3"/>
    </row>
    <row r="91" spans="1:15" ht="16.05" customHeight="1">
      <c r="A91" s="6"/>
      <c r="B91" s="3"/>
      <c r="C91" s="3"/>
      <c r="D91" s="3"/>
      <c r="E91" s="3"/>
      <c r="F91" s="3"/>
      <c r="G91" s="7" t="str">
        <f>IF($F91="","",IF(COUNTIF('03 Productos'!$A$8:$A$107,$F91)=1,VLOOKUP($F91,'03 Productos'!$A$8:$J$107,2,FALSE),""))</f>
        <v/>
      </c>
      <c r="H91" s="7" t="str">
        <f>IF($F91="","",IF(COUNTIF('03 Productos'!$A$8:$A$107,$F91)=1,VLOOKUP($F91,'03 Productos'!$A$8:$J$107,3,FALSE),""))</f>
        <v/>
      </c>
      <c r="I91" s="7" t="str">
        <f>IF($F91="","",IF(COUNTIF('03 Productos'!$A$8:$A$107,$F91)=1,VLOOKUP($F91,'03 Productos'!$A$8:$J$107,5,FALSE),""))</f>
        <v/>
      </c>
      <c r="J91" s="4"/>
      <c r="K91" s="5" t="str">
        <f>IF($F91="","",IF(COUNTIF('03 Productos'!$A$8:$A$107,$F91)=1,VLOOKUP($F91,'03 Productos'!$A$8:$J$107,8,FALSE),""))</f>
        <v/>
      </c>
      <c r="L91" s="8" t="str">
        <f>IF(OR($F91="",$J91=""),"",IF(COUNTIF('03 Productos'!$A$8:$A$107,$F91)&lt;&gt;1,"",ROUND($J91*$K91,2)))</f>
        <v/>
      </c>
      <c r="M91" s="4"/>
      <c r="N91" s="9" t="str">
        <f t="shared" si="2"/>
        <v/>
      </c>
      <c r="O91" s="3"/>
    </row>
    <row r="92" spans="1:15" ht="16.05" customHeight="1">
      <c r="A92" s="6"/>
      <c r="B92" s="3"/>
      <c r="C92" s="3"/>
      <c r="D92" s="3"/>
      <c r="E92" s="3"/>
      <c r="F92" s="3"/>
      <c r="G92" s="7" t="str">
        <f>IF($F92="","",IF(COUNTIF('03 Productos'!$A$8:$A$107,$F92)=1,VLOOKUP($F92,'03 Productos'!$A$8:$J$107,2,FALSE),""))</f>
        <v/>
      </c>
      <c r="H92" s="7" t="str">
        <f>IF($F92="","",IF(COUNTIF('03 Productos'!$A$8:$A$107,$F92)=1,VLOOKUP($F92,'03 Productos'!$A$8:$J$107,3,FALSE),""))</f>
        <v/>
      </c>
      <c r="I92" s="7" t="str">
        <f>IF($F92="","",IF(COUNTIF('03 Productos'!$A$8:$A$107,$F92)=1,VLOOKUP($F92,'03 Productos'!$A$8:$J$107,5,FALSE),""))</f>
        <v/>
      </c>
      <c r="J92" s="4"/>
      <c r="K92" s="5" t="str">
        <f>IF($F92="","",IF(COUNTIF('03 Productos'!$A$8:$A$107,$F92)=1,VLOOKUP($F92,'03 Productos'!$A$8:$J$107,8,FALSE),""))</f>
        <v/>
      </c>
      <c r="L92" s="8" t="str">
        <f>IF(OR($F92="",$J92=""),"",IF(COUNTIF('03 Productos'!$A$8:$A$107,$F92)&lt;&gt;1,"",ROUND($J92*$K92,2)))</f>
        <v/>
      </c>
      <c r="M92" s="4"/>
      <c r="N92" s="9" t="str">
        <f t="shared" si="2"/>
        <v/>
      </c>
      <c r="O92" s="3"/>
    </row>
    <row r="93" spans="1:15" ht="16.05" customHeight="1">
      <c r="A93" s="6"/>
      <c r="B93" s="3"/>
      <c r="C93" s="3"/>
      <c r="D93" s="3"/>
      <c r="E93" s="3"/>
      <c r="F93" s="3"/>
      <c r="G93" s="7" t="str">
        <f>IF($F93="","",IF(COUNTIF('03 Productos'!$A$8:$A$107,$F93)=1,VLOOKUP($F93,'03 Productos'!$A$8:$J$107,2,FALSE),""))</f>
        <v/>
      </c>
      <c r="H93" s="7" t="str">
        <f>IF($F93="","",IF(COUNTIF('03 Productos'!$A$8:$A$107,$F93)=1,VLOOKUP($F93,'03 Productos'!$A$8:$J$107,3,FALSE),""))</f>
        <v/>
      </c>
      <c r="I93" s="7" t="str">
        <f>IF($F93="","",IF(COUNTIF('03 Productos'!$A$8:$A$107,$F93)=1,VLOOKUP($F93,'03 Productos'!$A$8:$J$107,5,FALSE),""))</f>
        <v/>
      </c>
      <c r="J93" s="4"/>
      <c r="K93" s="5" t="str">
        <f>IF($F93="","",IF(COUNTIF('03 Productos'!$A$8:$A$107,$F93)=1,VLOOKUP($F93,'03 Productos'!$A$8:$J$107,8,FALSE),""))</f>
        <v/>
      </c>
      <c r="L93" s="8" t="str">
        <f>IF(OR($F93="",$J93=""),"",IF(COUNTIF('03 Productos'!$A$8:$A$107,$F93)&lt;&gt;1,"",ROUND($J93*$K93,2)))</f>
        <v/>
      </c>
      <c r="M93" s="4"/>
      <c r="N93" s="9" t="str">
        <f t="shared" si="2"/>
        <v/>
      </c>
      <c r="O93" s="3"/>
    </row>
    <row r="94" spans="1:15" ht="16.05" customHeight="1">
      <c r="A94" s="6"/>
      <c r="B94" s="3"/>
      <c r="C94" s="3"/>
      <c r="D94" s="3"/>
      <c r="E94" s="3"/>
      <c r="F94" s="3"/>
      <c r="G94" s="7" t="str">
        <f>IF($F94="","",IF(COUNTIF('03 Productos'!$A$8:$A$107,$F94)=1,VLOOKUP($F94,'03 Productos'!$A$8:$J$107,2,FALSE),""))</f>
        <v/>
      </c>
      <c r="H94" s="7" t="str">
        <f>IF($F94="","",IF(COUNTIF('03 Productos'!$A$8:$A$107,$F94)=1,VLOOKUP($F94,'03 Productos'!$A$8:$J$107,3,FALSE),""))</f>
        <v/>
      </c>
      <c r="I94" s="7" t="str">
        <f>IF($F94="","",IF(COUNTIF('03 Productos'!$A$8:$A$107,$F94)=1,VLOOKUP($F94,'03 Productos'!$A$8:$J$107,5,FALSE),""))</f>
        <v/>
      </c>
      <c r="J94" s="4"/>
      <c r="K94" s="5" t="str">
        <f>IF($F94="","",IF(COUNTIF('03 Productos'!$A$8:$A$107,$F94)=1,VLOOKUP($F94,'03 Productos'!$A$8:$J$107,8,FALSE),""))</f>
        <v/>
      </c>
      <c r="L94" s="8" t="str">
        <f>IF(OR($F94="",$J94=""),"",IF(COUNTIF('03 Productos'!$A$8:$A$107,$F94)&lt;&gt;1,"",ROUND($J94*$K94,2)))</f>
        <v/>
      </c>
      <c r="M94" s="4"/>
      <c r="N94" s="9" t="str">
        <f t="shared" si="2"/>
        <v/>
      </c>
      <c r="O94" s="3"/>
    </row>
    <row r="95" spans="1:15" ht="16.05" customHeight="1">
      <c r="A95" s="6"/>
      <c r="B95" s="3"/>
      <c r="C95" s="3"/>
      <c r="D95" s="3"/>
      <c r="E95" s="3"/>
      <c r="F95" s="3"/>
      <c r="G95" s="7" t="str">
        <f>IF($F95="","",IF(COUNTIF('03 Productos'!$A$8:$A$107,$F95)=1,VLOOKUP($F95,'03 Productos'!$A$8:$J$107,2,FALSE),""))</f>
        <v/>
      </c>
      <c r="H95" s="7" t="str">
        <f>IF($F95="","",IF(COUNTIF('03 Productos'!$A$8:$A$107,$F95)=1,VLOOKUP($F95,'03 Productos'!$A$8:$J$107,3,FALSE),""))</f>
        <v/>
      </c>
      <c r="I95" s="7" t="str">
        <f>IF($F95="","",IF(COUNTIF('03 Productos'!$A$8:$A$107,$F95)=1,VLOOKUP($F95,'03 Productos'!$A$8:$J$107,5,FALSE),""))</f>
        <v/>
      </c>
      <c r="J95" s="4"/>
      <c r="K95" s="5" t="str">
        <f>IF($F95="","",IF(COUNTIF('03 Productos'!$A$8:$A$107,$F95)=1,VLOOKUP($F95,'03 Productos'!$A$8:$J$107,8,FALSE),""))</f>
        <v/>
      </c>
      <c r="L95" s="8" t="str">
        <f>IF(OR($F95="",$J95=""),"",IF(COUNTIF('03 Productos'!$A$8:$A$107,$F95)&lt;&gt;1,"",ROUND($J95*$K95,2)))</f>
        <v/>
      </c>
      <c r="M95" s="4"/>
      <c r="N95" s="9" t="str">
        <f t="shared" si="2"/>
        <v/>
      </c>
      <c r="O95" s="3"/>
    </row>
    <row r="96" spans="1:15" ht="16.05" customHeight="1">
      <c r="A96" s="6"/>
      <c r="B96" s="3"/>
      <c r="C96" s="3"/>
      <c r="D96" s="3"/>
      <c r="E96" s="3"/>
      <c r="F96" s="3"/>
      <c r="G96" s="7" t="str">
        <f>IF($F96="","",IF(COUNTIF('03 Productos'!$A$8:$A$107,$F96)=1,VLOOKUP($F96,'03 Productos'!$A$8:$J$107,2,FALSE),""))</f>
        <v/>
      </c>
      <c r="H96" s="7" t="str">
        <f>IF($F96="","",IF(COUNTIF('03 Productos'!$A$8:$A$107,$F96)=1,VLOOKUP($F96,'03 Productos'!$A$8:$J$107,3,FALSE),""))</f>
        <v/>
      </c>
      <c r="I96" s="7" t="str">
        <f>IF($F96="","",IF(COUNTIF('03 Productos'!$A$8:$A$107,$F96)=1,VLOOKUP($F96,'03 Productos'!$A$8:$J$107,5,FALSE),""))</f>
        <v/>
      </c>
      <c r="J96" s="4"/>
      <c r="K96" s="5" t="str">
        <f>IF($F96="","",IF(COUNTIF('03 Productos'!$A$8:$A$107,$F96)=1,VLOOKUP($F96,'03 Productos'!$A$8:$J$107,8,FALSE),""))</f>
        <v/>
      </c>
      <c r="L96" s="8" t="str">
        <f>IF(OR($F96="",$J96=""),"",IF(COUNTIF('03 Productos'!$A$8:$A$107,$F96)&lt;&gt;1,"",ROUND($J96*$K96,2)))</f>
        <v/>
      </c>
      <c r="M96" s="4"/>
      <c r="N96" s="9" t="str">
        <f t="shared" si="2"/>
        <v/>
      </c>
      <c r="O96" s="3"/>
    </row>
    <row r="97" spans="1:15" ht="16.05" customHeight="1">
      <c r="A97" s="6"/>
      <c r="B97" s="3"/>
      <c r="C97" s="3"/>
      <c r="D97" s="3"/>
      <c r="E97" s="3"/>
      <c r="F97" s="3"/>
      <c r="G97" s="7" t="str">
        <f>IF($F97="","",IF(COUNTIF('03 Productos'!$A$8:$A$107,$F97)=1,VLOOKUP($F97,'03 Productos'!$A$8:$J$107,2,FALSE),""))</f>
        <v/>
      </c>
      <c r="H97" s="7" t="str">
        <f>IF($F97="","",IF(COUNTIF('03 Productos'!$A$8:$A$107,$F97)=1,VLOOKUP($F97,'03 Productos'!$A$8:$J$107,3,FALSE),""))</f>
        <v/>
      </c>
      <c r="I97" s="7" t="str">
        <f>IF($F97="","",IF(COUNTIF('03 Productos'!$A$8:$A$107,$F97)=1,VLOOKUP($F97,'03 Productos'!$A$8:$J$107,5,FALSE),""))</f>
        <v/>
      </c>
      <c r="J97" s="4"/>
      <c r="K97" s="5" t="str">
        <f>IF($F97="","",IF(COUNTIF('03 Productos'!$A$8:$A$107,$F97)=1,VLOOKUP($F97,'03 Productos'!$A$8:$J$107,8,FALSE),""))</f>
        <v/>
      </c>
      <c r="L97" s="8" t="str">
        <f>IF(OR($F97="",$J97=""),"",IF(COUNTIF('03 Productos'!$A$8:$A$107,$F97)&lt;&gt;1,"",ROUND($J97*$K97,2)))</f>
        <v/>
      </c>
      <c r="M97" s="4"/>
      <c r="N97" s="9" t="str">
        <f t="shared" si="2"/>
        <v/>
      </c>
      <c r="O97" s="3"/>
    </row>
    <row r="98" spans="1:15" ht="16.05" customHeight="1">
      <c r="A98" s="6"/>
      <c r="B98" s="3"/>
      <c r="C98" s="3"/>
      <c r="D98" s="3"/>
      <c r="E98" s="3"/>
      <c r="F98" s="3"/>
      <c r="G98" s="7" t="str">
        <f>IF($F98="","",IF(COUNTIF('03 Productos'!$A$8:$A$107,$F98)=1,VLOOKUP($F98,'03 Productos'!$A$8:$J$107,2,FALSE),""))</f>
        <v/>
      </c>
      <c r="H98" s="7" t="str">
        <f>IF($F98="","",IF(COUNTIF('03 Productos'!$A$8:$A$107,$F98)=1,VLOOKUP($F98,'03 Productos'!$A$8:$J$107,3,FALSE),""))</f>
        <v/>
      </c>
      <c r="I98" s="7" t="str">
        <f>IF($F98="","",IF(COUNTIF('03 Productos'!$A$8:$A$107,$F98)=1,VLOOKUP($F98,'03 Productos'!$A$8:$J$107,5,FALSE),""))</f>
        <v/>
      </c>
      <c r="J98" s="4"/>
      <c r="K98" s="5" t="str">
        <f>IF($F98="","",IF(COUNTIF('03 Productos'!$A$8:$A$107,$F98)=1,VLOOKUP($F98,'03 Productos'!$A$8:$J$107,8,FALSE),""))</f>
        <v/>
      </c>
      <c r="L98" s="8" t="str">
        <f>IF(OR($F98="",$J98=""),"",IF(COUNTIF('03 Productos'!$A$8:$A$107,$F98)&lt;&gt;1,"",ROUND($J98*$K98,2)))</f>
        <v/>
      </c>
      <c r="M98" s="4"/>
      <c r="N98" s="9" t="str">
        <f t="shared" si="2"/>
        <v/>
      </c>
      <c r="O98" s="3"/>
    </row>
    <row r="99" spans="1:15" ht="16.05" customHeight="1">
      <c r="A99" s="6"/>
      <c r="B99" s="3"/>
      <c r="C99" s="3"/>
      <c r="D99" s="3"/>
      <c r="E99" s="3"/>
      <c r="F99" s="3"/>
      <c r="G99" s="7" t="str">
        <f>IF($F99="","",IF(COUNTIF('03 Productos'!$A$8:$A$107,$F99)=1,VLOOKUP($F99,'03 Productos'!$A$8:$J$107,2,FALSE),""))</f>
        <v/>
      </c>
      <c r="H99" s="7" t="str">
        <f>IF($F99="","",IF(COUNTIF('03 Productos'!$A$8:$A$107,$F99)=1,VLOOKUP($F99,'03 Productos'!$A$8:$J$107,3,FALSE),""))</f>
        <v/>
      </c>
      <c r="I99" s="7" t="str">
        <f>IF($F99="","",IF(COUNTIF('03 Productos'!$A$8:$A$107,$F99)=1,VLOOKUP($F99,'03 Productos'!$A$8:$J$107,5,FALSE),""))</f>
        <v/>
      </c>
      <c r="J99" s="4"/>
      <c r="K99" s="5" t="str">
        <f>IF($F99="","",IF(COUNTIF('03 Productos'!$A$8:$A$107,$F99)=1,VLOOKUP($F99,'03 Productos'!$A$8:$J$107,8,FALSE),""))</f>
        <v/>
      </c>
      <c r="L99" s="8" t="str">
        <f>IF(OR($F99="",$J99=""),"",IF(COUNTIF('03 Productos'!$A$8:$A$107,$F99)&lt;&gt;1,"",ROUND($J99*$K99,2)))</f>
        <v/>
      </c>
      <c r="M99" s="4"/>
      <c r="N99" s="9" t="str">
        <f t="shared" si="2"/>
        <v/>
      </c>
      <c r="O99" s="3"/>
    </row>
    <row r="100" spans="1:15" ht="16.05" customHeight="1">
      <c r="A100" s="6"/>
      <c r="B100" s="3"/>
      <c r="C100" s="3"/>
      <c r="D100" s="3"/>
      <c r="E100" s="3"/>
      <c r="F100" s="3"/>
      <c r="G100" s="7" t="str">
        <f>IF($F100="","",IF(COUNTIF('03 Productos'!$A$8:$A$107,$F100)=1,VLOOKUP($F100,'03 Productos'!$A$8:$J$107,2,FALSE),""))</f>
        <v/>
      </c>
      <c r="H100" s="7" t="str">
        <f>IF($F100="","",IF(COUNTIF('03 Productos'!$A$8:$A$107,$F100)=1,VLOOKUP($F100,'03 Productos'!$A$8:$J$107,3,FALSE),""))</f>
        <v/>
      </c>
      <c r="I100" s="7" t="str">
        <f>IF($F100="","",IF(COUNTIF('03 Productos'!$A$8:$A$107,$F100)=1,VLOOKUP($F100,'03 Productos'!$A$8:$J$107,5,FALSE),""))</f>
        <v/>
      </c>
      <c r="J100" s="4"/>
      <c r="K100" s="5" t="str">
        <f>IF($F100="","",IF(COUNTIF('03 Productos'!$A$8:$A$107,$F100)=1,VLOOKUP($F100,'03 Productos'!$A$8:$J$107,8,FALSE),""))</f>
        <v/>
      </c>
      <c r="L100" s="8" t="str">
        <f>IF(OR($F100="",$J100=""),"",IF(COUNTIF('03 Productos'!$A$8:$A$107,$F100)&lt;&gt;1,"",ROUND($J100*$K100,2)))</f>
        <v/>
      </c>
      <c r="M100" s="4"/>
      <c r="N100" s="9" t="str">
        <f t="shared" si="2"/>
        <v/>
      </c>
      <c r="O100" s="3"/>
    </row>
    <row r="101" spans="1:15" ht="16.05" customHeight="1">
      <c r="A101" s="6"/>
      <c r="B101" s="3"/>
      <c r="C101" s="3"/>
      <c r="D101" s="3"/>
      <c r="E101" s="3"/>
      <c r="F101" s="3"/>
      <c r="G101" s="7" t="str">
        <f>IF($F101="","",IF(COUNTIF('03 Productos'!$A$8:$A$107,$F101)=1,VLOOKUP($F101,'03 Productos'!$A$8:$J$107,2,FALSE),""))</f>
        <v/>
      </c>
      <c r="H101" s="7" t="str">
        <f>IF($F101="","",IF(COUNTIF('03 Productos'!$A$8:$A$107,$F101)=1,VLOOKUP($F101,'03 Productos'!$A$8:$J$107,3,FALSE),""))</f>
        <v/>
      </c>
      <c r="I101" s="7" t="str">
        <f>IF($F101="","",IF(COUNTIF('03 Productos'!$A$8:$A$107,$F101)=1,VLOOKUP($F101,'03 Productos'!$A$8:$J$107,5,FALSE),""))</f>
        <v/>
      </c>
      <c r="J101" s="4"/>
      <c r="K101" s="5" t="str">
        <f>IF($F101="","",IF(COUNTIF('03 Productos'!$A$8:$A$107,$F101)=1,VLOOKUP($F101,'03 Productos'!$A$8:$J$107,8,FALSE),""))</f>
        <v/>
      </c>
      <c r="L101" s="8" t="str">
        <f>IF(OR($F101="",$J101=""),"",IF(COUNTIF('03 Productos'!$A$8:$A$107,$F101)&lt;&gt;1,"",ROUND($J101*$K101,2)))</f>
        <v/>
      </c>
      <c r="M101" s="4"/>
      <c r="N101" s="9" t="str">
        <f t="shared" si="2"/>
        <v/>
      </c>
      <c r="O101" s="3"/>
    </row>
    <row r="102" spans="1:15" ht="16.05" customHeight="1">
      <c r="A102" s="6"/>
      <c r="B102" s="3"/>
      <c r="C102" s="3"/>
      <c r="D102" s="3"/>
      <c r="E102" s="3"/>
      <c r="F102" s="3"/>
      <c r="G102" s="7" t="str">
        <f>IF($F102="","",IF(COUNTIF('03 Productos'!$A$8:$A$107,$F102)=1,VLOOKUP($F102,'03 Productos'!$A$8:$J$107,2,FALSE),""))</f>
        <v/>
      </c>
      <c r="H102" s="7" t="str">
        <f>IF($F102="","",IF(COUNTIF('03 Productos'!$A$8:$A$107,$F102)=1,VLOOKUP($F102,'03 Productos'!$A$8:$J$107,3,FALSE),""))</f>
        <v/>
      </c>
      <c r="I102" s="7" t="str">
        <f>IF($F102="","",IF(COUNTIF('03 Productos'!$A$8:$A$107,$F102)=1,VLOOKUP($F102,'03 Productos'!$A$8:$J$107,5,FALSE),""))</f>
        <v/>
      </c>
      <c r="J102" s="4"/>
      <c r="K102" s="5" t="str">
        <f>IF($F102="","",IF(COUNTIF('03 Productos'!$A$8:$A$107,$F102)=1,VLOOKUP($F102,'03 Productos'!$A$8:$J$107,8,FALSE),""))</f>
        <v/>
      </c>
      <c r="L102" s="8" t="str">
        <f>IF(OR($F102="",$J102=""),"",IF(COUNTIF('03 Productos'!$A$8:$A$107,$F102)&lt;&gt;1,"",ROUND($J102*$K102,2)))</f>
        <v/>
      </c>
      <c r="M102" s="4"/>
      <c r="N102" s="9" t="str">
        <f t="shared" si="2"/>
        <v/>
      </c>
      <c r="O102" s="3"/>
    </row>
    <row r="103" spans="1:15" ht="16.05" customHeight="1">
      <c r="A103" s="6"/>
      <c r="B103" s="3"/>
      <c r="C103" s="3"/>
      <c r="D103" s="3"/>
      <c r="E103" s="3"/>
      <c r="F103" s="3"/>
      <c r="G103" s="7" t="str">
        <f>IF($F103="","",IF(COUNTIF('03 Productos'!$A$8:$A$107,$F103)=1,VLOOKUP($F103,'03 Productos'!$A$8:$J$107,2,FALSE),""))</f>
        <v/>
      </c>
      <c r="H103" s="7" t="str">
        <f>IF($F103="","",IF(COUNTIF('03 Productos'!$A$8:$A$107,$F103)=1,VLOOKUP($F103,'03 Productos'!$A$8:$J$107,3,FALSE),""))</f>
        <v/>
      </c>
      <c r="I103" s="7" t="str">
        <f>IF($F103="","",IF(COUNTIF('03 Productos'!$A$8:$A$107,$F103)=1,VLOOKUP($F103,'03 Productos'!$A$8:$J$107,5,FALSE),""))</f>
        <v/>
      </c>
      <c r="J103" s="4"/>
      <c r="K103" s="5" t="str">
        <f>IF($F103="","",IF(COUNTIF('03 Productos'!$A$8:$A$107,$F103)=1,VLOOKUP($F103,'03 Productos'!$A$8:$J$107,8,FALSE),""))</f>
        <v/>
      </c>
      <c r="L103" s="8" t="str">
        <f>IF(OR($F103="",$J103=""),"",IF(COUNTIF('03 Productos'!$A$8:$A$107,$F103)&lt;&gt;1,"",ROUND($J103*$K103,2)))</f>
        <v/>
      </c>
      <c r="M103" s="4"/>
      <c r="N103" s="9" t="str">
        <f t="shared" si="2"/>
        <v/>
      </c>
      <c r="O103" s="3"/>
    </row>
    <row r="104" spans="1:15" ht="16.05" customHeight="1">
      <c r="A104" s="6"/>
      <c r="B104" s="3"/>
      <c r="C104" s="3"/>
      <c r="D104" s="3"/>
      <c r="E104" s="3"/>
      <c r="F104" s="3"/>
      <c r="G104" s="7" t="str">
        <f>IF($F104="","",IF(COUNTIF('03 Productos'!$A$8:$A$107,$F104)=1,VLOOKUP($F104,'03 Productos'!$A$8:$J$107,2,FALSE),""))</f>
        <v/>
      </c>
      <c r="H104" s="7" t="str">
        <f>IF($F104="","",IF(COUNTIF('03 Productos'!$A$8:$A$107,$F104)=1,VLOOKUP($F104,'03 Productos'!$A$8:$J$107,3,FALSE),""))</f>
        <v/>
      </c>
      <c r="I104" s="7" t="str">
        <f>IF($F104="","",IF(COUNTIF('03 Productos'!$A$8:$A$107,$F104)=1,VLOOKUP($F104,'03 Productos'!$A$8:$J$107,5,FALSE),""))</f>
        <v/>
      </c>
      <c r="J104" s="4"/>
      <c r="K104" s="5" t="str">
        <f>IF($F104="","",IF(COUNTIF('03 Productos'!$A$8:$A$107,$F104)=1,VLOOKUP($F104,'03 Productos'!$A$8:$J$107,8,FALSE),""))</f>
        <v/>
      </c>
      <c r="L104" s="8" t="str">
        <f>IF(OR($F104="",$J104=""),"",IF(COUNTIF('03 Productos'!$A$8:$A$107,$F104)&lt;&gt;1,"",ROUND($J104*$K104,2)))</f>
        <v/>
      </c>
      <c r="M104" s="4"/>
      <c r="N104" s="9" t="str">
        <f t="shared" si="2"/>
        <v/>
      </c>
      <c r="O104" s="3"/>
    </row>
    <row r="105" spans="1:15" ht="16.05" customHeight="1">
      <c r="A105" s="6"/>
      <c r="B105" s="3"/>
      <c r="C105" s="3"/>
      <c r="D105" s="3"/>
      <c r="E105" s="3"/>
      <c r="F105" s="3"/>
      <c r="G105" s="7" t="str">
        <f>IF($F105="","",IF(COUNTIF('03 Productos'!$A$8:$A$107,$F105)=1,VLOOKUP($F105,'03 Productos'!$A$8:$J$107,2,FALSE),""))</f>
        <v/>
      </c>
      <c r="H105" s="7" t="str">
        <f>IF($F105="","",IF(COUNTIF('03 Productos'!$A$8:$A$107,$F105)=1,VLOOKUP($F105,'03 Productos'!$A$8:$J$107,3,FALSE),""))</f>
        <v/>
      </c>
      <c r="I105" s="7" t="str">
        <f>IF($F105="","",IF(COUNTIF('03 Productos'!$A$8:$A$107,$F105)=1,VLOOKUP($F105,'03 Productos'!$A$8:$J$107,5,FALSE),""))</f>
        <v/>
      </c>
      <c r="J105" s="4"/>
      <c r="K105" s="5" t="str">
        <f>IF($F105="","",IF(COUNTIF('03 Productos'!$A$8:$A$107,$F105)=1,VLOOKUP($F105,'03 Productos'!$A$8:$J$107,8,FALSE),""))</f>
        <v/>
      </c>
      <c r="L105" s="8" t="str">
        <f>IF(OR($F105="",$J105=""),"",IF(COUNTIF('03 Productos'!$A$8:$A$107,$F105)&lt;&gt;1,"",ROUND($J105*$K105,2)))</f>
        <v/>
      </c>
      <c r="M105" s="4"/>
      <c r="N105" s="9" t="str">
        <f t="shared" si="2"/>
        <v/>
      </c>
      <c r="O105" s="3"/>
    </row>
    <row r="106" spans="1:15" ht="16.05" customHeight="1">
      <c r="A106" s="6"/>
      <c r="B106" s="3"/>
      <c r="C106" s="3"/>
      <c r="D106" s="3"/>
      <c r="E106" s="3"/>
      <c r="F106" s="3"/>
      <c r="G106" s="7" t="str">
        <f>IF($F106="","",IF(COUNTIF('03 Productos'!$A$8:$A$107,$F106)=1,VLOOKUP($F106,'03 Productos'!$A$8:$J$107,2,FALSE),""))</f>
        <v/>
      </c>
      <c r="H106" s="7" t="str">
        <f>IF($F106="","",IF(COUNTIF('03 Productos'!$A$8:$A$107,$F106)=1,VLOOKUP($F106,'03 Productos'!$A$8:$J$107,3,FALSE),""))</f>
        <v/>
      </c>
      <c r="I106" s="7" t="str">
        <f>IF($F106="","",IF(COUNTIF('03 Productos'!$A$8:$A$107,$F106)=1,VLOOKUP($F106,'03 Productos'!$A$8:$J$107,5,FALSE),""))</f>
        <v/>
      </c>
      <c r="J106" s="4"/>
      <c r="K106" s="5" t="str">
        <f>IF($F106="","",IF(COUNTIF('03 Productos'!$A$8:$A$107,$F106)=1,VLOOKUP($F106,'03 Productos'!$A$8:$J$107,8,FALSE),""))</f>
        <v/>
      </c>
      <c r="L106" s="8" t="str">
        <f>IF(OR($F106="",$J106=""),"",IF(COUNTIF('03 Productos'!$A$8:$A$107,$F106)&lt;&gt;1,"",ROUND($J106*$K106,2)))</f>
        <v/>
      </c>
      <c r="M106" s="4"/>
      <c r="N106" s="9" t="str">
        <f t="shared" si="2"/>
        <v/>
      </c>
      <c r="O106" s="3"/>
    </row>
    <row r="107" spans="1:15" ht="16.05" customHeight="1">
      <c r="A107" s="6"/>
      <c r="B107" s="3"/>
      <c r="C107" s="3"/>
      <c r="D107" s="3"/>
      <c r="E107" s="3"/>
      <c r="F107" s="3"/>
      <c r="G107" s="7" t="str">
        <f>IF($F107="","",IF(COUNTIF('03 Productos'!$A$8:$A$107,$F107)=1,VLOOKUP($F107,'03 Productos'!$A$8:$J$107,2,FALSE),""))</f>
        <v/>
      </c>
      <c r="H107" s="7" t="str">
        <f>IF($F107="","",IF(COUNTIF('03 Productos'!$A$8:$A$107,$F107)=1,VLOOKUP($F107,'03 Productos'!$A$8:$J$107,3,FALSE),""))</f>
        <v/>
      </c>
      <c r="I107" s="7" t="str">
        <f>IF($F107="","",IF(COUNTIF('03 Productos'!$A$8:$A$107,$F107)=1,VLOOKUP($F107,'03 Productos'!$A$8:$J$107,5,FALSE),""))</f>
        <v/>
      </c>
      <c r="J107" s="4"/>
      <c r="K107" s="5" t="str">
        <f>IF($F107="","",IF(COUNTIF('03 Productos'!$A$8:$A$107,$F107)=1,VLOOKUP($F107,'03 Productos'!$A$8:$J$107,8,FALSE),""))</f>
        <v/>
      </c>
      <c r="L107" s="8" t="str">
        <f>IF(OR($F107="",$J107=""),"",IF(COUNTIF('03 Productos'!$A$8:$A$107,$F107)&lt;&gt;1,"",ROUND($J107*$K107,2)))</f>
        <v/>
      </c>
      <c r="M107" s="4"/>
      <c r="N107" s="9" t="str">
        <f t="shared" si="2"/>
        <v/>
      </c>
      <c r="O107" s="3"/>
    </row>
    <row r="108" spans="1:15" ht="16.05" customHeight="1">
      <c r="A108" s="6"/>
      <c r="B108" s="3"/>
      <c r="C108" s="3"/>
      <c r="D108" s="3"/>
      <c r="E108" s="3"/>
      <c r="F108" s="3"/>
      <c r="G108" s="7" t="str">
        <f>IF($F108="","",IF(COUNTIF('03 Productos'!$A$8:$A$107,$F108)=1,VLOOKUP($F108,'03 Productos'!$A$8:$J$107,2,FALSE),""))</f>
        <v/>
      </c>
      <c r="H108" s="7" t="str">
        <f>IF($F108="","",IF(COUNTIF('03 Productos'!$A$8:$A$107,$F108)=1,VLOOKUP($F108,'03 Productos'!$A$8:$J$107,3,FALSE),""))</f>
        <v/>
      </c>
      <c r="I108" s="7" t="str">
        <f>IF($F108="","",IF(COUNTIF('03 Productos'!$A$8:$A$107,$F108)=1,VLOOKUP($F108,'03 Productos'!$A$8:$J$107,5,FALSE),""))</f>
        <v/>
      </c>
      <c r="J108" s="4"/>
      <c r="K108" s="5" t="str">
        <f>IF($F108="","",IF(COUNTIF('03 Productos'!$A$8:$A$107,$F108)=1,VLOOKUP($F108,'03 Productos'!$A$8:$J$107,8,FALSE),""))</f>
        <v/>
      </c>
      <c r="L108" s="8" t="str">
        <f>IF(OR($F108="",$J108=""),"",IF(COUNTIF('03 Productos'!$A$8:$A$107,$F108)&lt;&gt;1,"",ROUND($J108*$K108,2)))</f>
        <v/>
      </c>
      <c r="M108" s="4"/>
      <c r="N108" s="9" t="str">
        <f t="shared" si="2"/>
        <v/>
      </c>
      <c r="O108" s="3"/>
    </row>
    <row r="109" spans="1:15" ht="16.05" customHeight="1">
      <c r="A109" s="6"/>
      <c r="B109" s="3"/>
      <c r="C109" s="3"/>
      <c r="D109" s="3"/>
      <c r="E109" s="3"/>
      <c r="F109" s="3"/>
      <c r="G109" s="7" t="str">
        <f>IF($F109="","",IF(COUNTIF('03 Productos'!$A$8:$A$107,$F109)=1,VLOOKUP($F109,'03 Productos'!$A$8:$J$107,2,FALSE),""))</f>
        <v/>
      </c>
      <c r="H109" s="7" t="str">
        <f>IF($F109="","",IF(COUNTIF('03 Productos'!$A$8:$A$107,$F109)=1,VLOOKUP($F109,'03 Productos'!$A$8:$J$107,3,FALSE),""))</f>
        <v/>
      </c>
      <c r="I109" s="7" t="str">
        <f>IF($F109="","",IF(COUNTIF('03 Productos'!$A$8:$A$107,$F109)=1,VLOOKUP($F109,'03 Productos'!$A$8:$J$107,5,FALSE),""))</f>
        <v/>
      </c>
      <c r="J109" s="4"/>
      <c r="K109" s="5" t="str">
        <f>IF($F109="","",IF(COUNTIF('03 Productos'!$A$8:$A$107,$F109)=1,VLOOKUP($F109,'03 Productos'!$A$8:$J$107,8,FALSE),""))</f>
        <v/>
      </c>
      <c r="L109" s="8" t="str">
        <f>IF(OR($F109="",$J109=""),"",IF(COUNTIF('03 Productos'!$A$8:$A$107,$F109)&lt;&gt;1,"",ROUND($J109*$K109,2)))</f>
        <v/>
      </c>
      <c r="M109" s="4"/>
      <c r="N109" s="9" t="str">
        <f t="shared" si="2"/>
        <v/>
      </c>
      <c r="O109" s="3"/>
    </row>
    <row r="110" spans="1:15" ht="16.05" customHeight="1">
      <c r="A110" s="6"/>
      <c r="B110" s="3"/>
      <c r="C110" s="3"/>
      <c r="D110" s="3"/>
      <c r="E110" s="3"/>
      <c r="F110" s="3"/>
      <c r="G110" s="7" t="str">
        <f>IF($F110="","",IF(COUNTIF('03 Productos'!$A$8:$A$107,$F110)=1,VLOOKUP($F110,'03 Productos'!$A$8:$J$107,2,FALSE),""))</f>
        <v/>
      </c>
      <c r="H110" s="7" t="str">
        <f>IF($F110="","",IF(COUNTIF('03 Productos'!$A$8:$A$107,$F110)=1,VLOOKUP($F110,'03 Productos'!$A$8:$J$107,3,FALSE),""))</f>
        <v/>
      </c>
      <c r="I110" s="7" t="str">
        <f>IF($F110="","",IF(COUNTIF('03 Productos'!$A$8:$A$107,$F110)=1,VLOOKUP($F110,'03 Productos'!$A$8:$J$107,5,FALSE),""))</f>
        <v/>
      </c>
      <c r="J110" s="4"/>
      <c r="K110" s="5" t="str">
        <f>IF($F110="","",IF(COUNTIF('03 Productos'!$A$8:$A$107,$F110)=1,VLOOKUP($F110,'03 Productos'!$A$8:$J$107,8,FALSE),""))</f>
        <v/>
      </c>
      <c r="L110" s="8" t="str">
        <f>IF(OR($F110="",$J110=""),"",IF(COUNTIF('03 Productos'!$A$8:$A$107,$F110)&lt;&gt;1,"",ROUND($J110*$K110,2)))</f>
        <v/>
      </c>
      <c r="M110" s="4"/>
      <c r="N110" s="9" t="str">
        <f t="shared" si="2"/>
        <v/>
      </c>
      <c r="O110" s="3"/>
    </row>
    <row r="111" spans="1:15" ht="16.05" customHeight="1">
      <c r="A111" s="6"/>
      <c r="B111" s="3"/>
      <c r="C111" s="3"/>
      <c r="D111" s="3"/>
      <c r="E111" s="3"/>
      <c r="F111" s="3"/>
      <c r="G111" s="7" t="str">
        <f>IF($F111="","",IF(COUNTIF('03 Productos'!$A$8:$A$107,$F111)=1,VLOOKUP($F111,'03 Productos'!$A$8:$J$107,2,FALSE),""))</f>
        <v/>
      </c>
      <c r="H111" s="7" t="str">
        <f>IF($F111="","",IF(COUNTIF('03 Productos'!$A$8:$A$107,$F111)=1,VLOOKUP($F111,'03 Productos'!$A$8:$J$107,3,FALSE),""))</f>
        <v/>
      </c>
      <c r="I111" s="7" t="str">
        <f>IF($F111="","",IF(COUNTIF('03 Productos'!$A$8:$A$107,$F111)=1,VLOOKUP($F111,'03 Productos'!$A$8:$J$107,5,FALSE),""))</f>
        <v/>
      </c>
      <c r="J111" s="4"/>
      <c r="K111" s="5" t="str">
        <f>IF($F111="","",IF(COUNTIF('03 Productos'!$A$8:$A$107,$F111)=1,VLOOKUP($F111,'03 Productos'!$A$8:$J$107,8,FALSE),""))</f>
        <v/>
      </c>
      <c r="L111" s="8" t="str">
        <f>IF(OR($F111="",$J111=""),"",IF(COUNTIF('03 Productos'!$A$8:$A$107,$F111)&lt;&gt;1,"",ROUND($J111*$K111,2)))</f>
        <v/>
      </c>
      <c r="M111" s="4"/>
      <c r="N111" s="9" t="str">
        <f t="shared" si="2"/>
        <v/>
      </c>
      <c r="O111" s="3"/>
    </row>
  </sheetData>
  <mergeCells count="11">
    <mergeCell ref="A7:B8"/>
    <mergeCell ref="C7:D8"/>
    <mergeCell ref="E7:F8"/>
    <mergeCell ref="G7:H8"/>
    <mergeCell ref="J4:O8"/>
    <mergeCell ref="A1:O2"/>
    <mergeCell ref="A3:O3"/>
    <mergeCell ref="A6:B6"/>
    <mergeCell ref="C6:D6"/>
    <mergeCell ref="E6:F6"/>
    <mergeCell ref="G6:H6"/>
  </mergeCells>
  <conditionalFormatting sqref="A12:E111">
    <cfRule type="expression" dxfId="21" priority="9">
      <formula>AND($B12&lt;&gt;"",OR(COUNTIFS($B$12:$B$111,$B12,$A$12:$A$111,"&lt;&gt;"&amp;$A12)&gt;0,COUNTIFS($B$12:$B$111,$B12,$C$12:$C$111,"&lt;&gt;"&amp;$C12)&gt;0,COUNTIFS($B$12:$B$111,$B12,$D$12:$D$111,"&lt;&gt;"&amp;$D12)&gt;0,COUNTIFS($B$12:$B$111,$B12,$E$12:$E$111,"&lt;&gt;"&amp;$E12)&gt;0))</formula>
    </cfRule>
  </conditionalFormatting>
  <conditionalFormatting sqref="B4">
    <cfRule type="expression" dxfId="20" priority="5">
      <formula>AND($B$4&lt;&gt;"",COUNTIF($B$12:$B$111,$B$4)=0)</formula>
    </cfRule>
  </conditionalFormatting>
  <conditionalFormatting sqref="B12:B111">
    <cfRule type="expression" dxfId="19" priority="6">
      <formula>AND(OR($F12&lt;&gt;"",$J12&lt;&gt;""),$B12="")</formula>
    </cfRule>
  </conditionalFormatting>
  <conditionalFormatting sqref="F12:F111">
    <cfRule type="expression" dxfId="18" priority="3">
      <formula>AND($F12&lt;&gt;"",$G12="")</formula>
    </cfRule>
  </conditionalFormatting>
  <conditionalFormatting sqref="J4:O4">
    <cfRule type="expression" dxfId="16" priority="10">
      <formula>$J$4="ID NO ENCONTRADO"</formula>
    </cfRule>
    <cfRule type="expression" dxfId="15" priority="11">
      <formula>$J$4="FÓRMULA ENCONTRADA"</formula>
    </cfRule>
  </conditionalFormatting>
  <conditionalFormatting sqref="L12:L111">
    <cfRule type="dataBar" priority="4">
      <dataBar>
        <cfvo type="min"/>
        <cfvo type="max"/>
        <color rgb="FF17365D"/>
      </dataBar>
    </cfRule>
    <cfRule type="dataBar" priority="12">
      <dataBar>
        <cfvo type="min"/>
        <cfvo type="max"/>
        <color rgb="FF17365D"/>
      </dataBar>
      <extLst>
        <ext xmlns:x14="http://schemas.microsoft.com/office/spreadsheetml/2009/9/main" uri="{B025F937-C7B1-47D3-B67F-A62EFF666E3E}">
          <x14:id>{913ECDE6-1699-73CF-6BB3-5FE765283CB9}</x14:id>
        </ext>
      </extLst>
    </cfRule>
  </conditionalFormatting>
  <conditionalFormatting sqref="M12:M111">
    <cfRule type="expression" dxfId="14" priority="8">
      <formula>AND($M12&lt;&gt;"",OR($M12&lt;0,$M12&gt;$J12))</formula>
    </cfRule>
  </conditionalFormatting>
  <conditionalFormatting sqref="N12:N111">
    <cfRule type="cellIs" dxfId="13" priority="2" operator="greaterThan">
      <formula>0</formula>
    </cfRule>
  </conditionalFormatting>
  <dataValidations count="5">
    <dataValidation type="date" allowBlank="1" showErrorMessage="1" errorTitle="Fecha no válida" error="Ingresa una fecha válida para el servicio." sqref="A12:A111" xr:uid="{00000000-0002-0000-0300-000001000000}">
      <formula1>DATE(2020,1,1)</formula1>
      <formula2>DATE(2100,12,31)</formula2>
    </dataValidation>
    <dataValidation type="custom" allowBlank="1" showErrorMessage="1" errorTitle="Registro incompleto" error="Antes de ingresar la cantidad preparada, completa el ID de fórmula y selecciona un código de producto." sqref="J12:J111" xr:uid="{00000000-0002-0000-0300-000002000000}">
      <formula1>OR(J12="",AND(ISNUMBER(J12),J12&gt;0,$B12&lt;&gt;"",$F12&lt;&gt;""))</formula1>
    </dataValidation>
    <dataValidation type="custom" allowBlank="1" showErrorMessage="1" errorTitle="Cantidad aplicada no válida" error="La cantidad aplicada debe estar entre cero y la cantidad preparada." sqref="M12:M111" xr:uid="{00000000-0002-0000-0300-000003000000}">
      <formula1>OR(M12="",AND(ISNUMBER(M12),M12&gt;=0,M12&lt;=J12))</formula1>
    </dataValidation>
    <dataValidation type="custom" showErrorMessage="1" errorTitle="Celda automática" error="Esta celda contiene un cálculo automático. Edita únicamente las celdas azules." sqref="G12:I111 N12:N111 K12:L111" xr:uid="{00000000-0002-0000-0300-000004000000}">
      <formula1>FALSE</formula1>
    </dataValidation>
    <dataValidation type="custom" showErrorMessage="1" errorTitle="Indicador automático" error="Este indicador se calcula automáticamente. Cambia únicamente el ID de consulta en B4." sqref="A7 J4 G7 E7 C7" xr:uid="{00000000-0002-0000-0300-000007000000}">
      <formula1>FALSE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0000000-000E-0000-0300-000007000000}">
            <xm:f>AND($F12&lt;&gt;"",COUNTIF('03 Productos'!$A$8:$A$107,$F12)&lt;&gt;1)</xm:f>
            <x14:dxf>
              <font>
                <b/>
                <color rgb="FF991B1B"/>
              </font>
              <fill>
                <patternFill patternType="solid">
                  <bgColor rgb="FFFECACA"/>
                </patternFill>
              </fill>
            </x14:dxf>
          </x14:cfRule>
          <xm:sqref>F12:F111</xm:sqref>
        </x14:conditionalFormatting>
        <x14:conditionalFormatting xmlns:xm="http://schemas.microsoft.com/office/excel/2006/main">
          <x14:cfRule type="dataBar" id="{913ECDE6-1699-73CF-6BB3-5FE765283CB9}">
            <x14:dataBar>
              <x14:cfvo type="min"/>
              <x14:cfvo type="max"/>
              <x14:negativeFillColor auto="1"/>
              <x14:axisColor auto="1"/>
            </x14:dataBar>
          </x14:cfRule>
          <xm:sqref>L12:L111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errorTitle="Código no válido" error="Selecciona un código registrado en 03 Productos." xr:uid="{00000000-0002-0000-0300-000000000000}">
          <x14:formula1>
            <xm:f>'03 Productos'!$A$8:$A$107</xm:f>
          </x14:formula1>
          <xm:sqref>F12:F111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01 Instrucciones</vt:lpstr>
      <vt:lpstr>02 Glosario</vt:lpstr>
      <vt:lpstr>03 Productos</vt:lpstr>
      <vt:lpstr>04 Fórmulas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2026-07-26T13:43:07Z</dcterms:modified>
</cp:coreProperties>
</file>