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51B5E6C-3722-4795-AB11-66456DF9D7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Calculador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3" l="1"/>
  <c r="D36" i="3"/>
  <c r="C36" i="3"/>
  <c r="E35" i="3"/>
  <c r="D35" i="3"/>
  <c r="C35" i="3"/>
  <c r="F33" i="3"/>
  <c r="F32" i="3"/>
  <c r="F31" i="3"/>
  <c r="F30" i="3"/>
  <c r="F29" i="3"/>
  <c r="E28" i="3"/>
  <c r="D28" i="3"/>
  <c r="C28" i="3"/>
  <c r="E24" i="3"/>
  <c r="E25" i="3" s="1"/>
  <c r="D24" i="3"/>
  <c r="D25" i="3" s="1"/>
  <c r="C24" i="3"/>
  <c r="C25" i="3" s="1"/>
  <c r="E14" i="3"/>
  <c r="D14" i="3"/>
  <c r="C14" i="3"/>
  <c r="C5" i="3"/>
  <c r="A2" i="3"/>
  <c r="D29" i="3" l="1"/>
  <c r="D34" i="3" s="1"/>
  <c r="D31" i="3"/>
  <c r="D33" i="3"/>
  <c r="D30" i="3"/>
  <c r="D32" i="3"/>
  <c r="C32" i="3"/>
  <c r="C29" i="3"/>
  <c r="C33" i="3"/>
  <c r="C31" i="3"/>
  <c r="C30" i="3"/>
  <c r="C34" i="3" s="1"/>
  <c r="E31" i="3"/>
  <c r="E34" i="3" s="1"/>
  <c r="E29" i="3"/>
  <c r="E30" i="3"/>
  <c r="E32" i="3"/>
  <c r="E33" i="3"/>
  <c r="D37" i="3" l="1"/>
  <c r="D10" i="3" s="1"/>
  <c r="D9" i="3"/>
  <c r="E37" i="3"/>
  <c r="E10" i="3" s="1"/>
  <c r="E9" i="3"/>
  <c r="C37" i="3"/>
  <c r="C10" i="3" s="1"/>
  <c r="C9" i="3"/>
  <c r="C11" i="3" s="1"/>
  <c r="E11" i="3" l="1"/>
  <c r="D11" i="3"/>
</calcChain>
</file>

<file path=xl/sharedStrings.xml><?xml version="1.0" encoding="utf-8"?>
<sst xmlns="http://schemas.openxmlformats.org/spreadsheetml/2006/main" count="300" uniqueCount="259">
  <si>
    <t>Plantilla Z-Score de Altman | Instrucciones</t>
  </si>
  <si>
    <t>Calcula y compara hasta tres periodos con una versión del modelo seleccionada por el usuario.</t>
  </si>
  <si>
    <t>Objetivo de la plantilla</t>
  </si>
  <si>
    <t>Esta plantilla ayuda a calcular una puntuación orientativa del Z-Score de Altman, comparar hasta tres periodos y detectar si la situación financiera muestra una mejora, un deterioro o una condición estable. El resultado funciona como señal de alerta y no como una predicción segura de quiebra.</t>
  </si>
  <si>
    <t>Empieza aquí</t>
  </si>
  <si>
    <t>1. Selecciona el modelo y la unidad de captura.  2. Reemplaza únicamente las celdas azules.  3. Corrige cualquier alerta y solo interpreta cuando el Estado de captura indique Completo.</t>
  </si>
  <si>
    <t>Cómo usar la plantilla</t>
  </si>
  <si>
    <t>Paso</t>
  </si>
  <si>
    <t>Acción</t>
  </si>
  <si>
    <t>Detalle</t>
  </si>
  <si>
    <t>1</t>
  </si>
  <si>
    <t>Abre la hoja Calculadora</t>
  </si>
  <si>
    <t>La plantilla incluye un ejemplo ficticio completo para que entiendas el flujo antes de reemplazar los datos.</t>
  </si>
  <si>
    <t>2</t>
  </si>
  <si>
    <t>Identifica la empresa</t>
  </si>
  <si>
    <t>Sustituye Comercial Andina SAS por el nombre de tu empresa.</t>
  </si>
  <si>
    <t>3</t>
  </si>
  <si>
    <t>Selecciona la versión</t>
  </si>
  <si>
    <t>Elige Modelo Z original, Modelo Z′ o Modelo Z″. No mezcles fórmulas ni rangos entre versiones.</t>
  </si>
  <si>
    <t>4</t>
  </si>
  <si>
    <t>Reemplaza los periodos</t>
  </si>
  <si>
    <t>Usa años comparables. Para revisiones trimestrales, combina saldos del cierre con EBIT y ventas acumulados de los últimos doce meses.</t>
  </si>
  <si>
    <t>5</t>
  </si>
  <si>
    <t>Borra el ejemplo</t>
  </si>
  <si>
    <t>Reemplaza únicamente las celdas azul claro con texto azul. No borres encabezados ni celdas de cálculo.</t>
  </si>
  <si>
    <t>6</t>
  </si>
  <si>
    <t>Selecciona la unidad</t>
  </si>
  <si>
    <t>Elige Unidades, Miles o Millones y usa la misma escala en todos los datos y periodos.</t>
  </si>
  <si>
    <t>7</t>
  </si>
  <si>
    <t>Revisa los controles</t>
  </si>
  <si>
    <t>Interpreta solo si el Estado de captura indica Completo. Corrige cualquier alerta antes de continuar.</t>
  </si>
  <si>
    <t>8</t>
  </si>
  <si>
    <t>Interpreta la puntuación</t>
  </si>
  <si>
    <t>Observa la zona, la tendencia y la variable que más debilita el resultado.</t>
  </si>
  <si>
    <t>Qué versión debes elegir</t>
  </si>
  <si>
    <t>Tipo de empresa</t>
  </si>
  <si>
    <t>Versión orientativa</t>
  </si>
  <si>
    <t>Dato especial</t>
  </si>
  <si>
    <t>Manufacturera que cotiza en bolsa</t>
  </si>
  <si>
    <t>Modelo Z original</t>
  </si>
  <si>
    <t>Valor de mercado del patrimonio y ventas</t>
  </si>
  <si>
    <t>Manufacturera privada</t>
  </si>
  <si>
    <t>Modelo Z′</t>
  </si>
  <si>
    <t>Patrimonio contable y ventas</t>
  </si>
  <si>
    <t>Comercio o empresa privada de servicios</t>
  </si>
  <si>
    <t>Modelo Z″</t>
  </si>
  <si>
    <t>Patrimonio contable; no utiliza ventas</t>
  </si>
  <si>
    <t>Banco o aseguradora</t>
  </si>
  <si>
    <t>No aplicar directamente</t>
  </si>
  <si>
    <t>Requiere modelos especializados</t>
  </si>
  <si>
    <t>Cómo leer los colores</t>
  </si>
  <si>
    <t>Color o estilo</t>
  </si>
  <si>
    <t>Significado</t>
  </si>
  <si>
    <t>Azul claro con texto azul</t>
  </si>
  <si>
    <t>Celdas editables. Reemplaza el ejemplo por tus datos.</t>
  </si>
  <si>
    <t>Blanco con texto negro</t>
  </si>
  <si>
    <t>Cálculos automáticos. No deben modificarse.</t>
  </si>
  <si>
    <t>Verde</t>
  </si>
  <si>
    <t>Captura completa o situación relativamente sólida.</t>
  </si>
  <si>
    <t>Amarillo</t>
  </si>
  <si>
    <t>Zona gris o dato que requiere revisión.</t>
  </si>
  <si>
    <t>Rojo</t>
  </si>
  <si>
    <t>Zona de dificultades o error que bloquea la interpretación.</t>
  </si>
  <si>
    <t>Controles y recomendaciones</t>
  </si>
  <si>
    <t>• Sustituye únicamente las celdas azules y evita pegar sobre fórmulas.
• El patrimonio contable es obligatorio en las tres versiones para validar el balance.
• Activos totales y pasivos totales deben ser mayores que 0.
• Activos corrientes no deben superar activos totales; pasivos corrientes no deben superar pasivos totales.
• Usa estados anuales o cifras de los últimos doce meses cuando trabajes con cierres trimestrales.
• Complementa el resultado con flujo de caja, deuda, rentabilidad y factores cualitativos.</t>
  </si>
  <si>
    <t>Validaciones incorporadas</t>
  </si>
  <si>
    <t>La calculadora bloquea la puntuación cuando el modelo no es válido, faltan datos, los denominadores son imposibles, el balance no cuadra o existen incoherencias básicas. Las listas y cifras inválidas muestran alertas de bloqueo; las celdas de cálculo tienen un bloqueo preventivo de edición directa, y los campos no requeridos por la versión seleccionada se muestran en gris.</t>
  </si>
  <si>
    <t>Versión 1.2 final | Validación técnica y UX: 29 de julio de 2026</t>
  </si>
  <si>
    <t>Glosario de la plantilla</t>
  </si>
  <si>
    <t>Definiciones simples de todos los términos utilizados en la calculadora.</t>
  </si>
  <si>
    <t>Término</t>
  </si>
  <si>
    <t>Definición simple</t>
  </si>
  <si>
    <t>Uso en la plantilla</t>
  </si>
  <si>
    <t>Activos corrientes</t>
  </si>
  <si>
    <t>Recursos que normalmente se convierten en efectivo o se utilizan dentro de los próximos 12 meses.</t>
  </si>
  <si>
    <t>Se utilizan para calcular el capital de trabajo.</t>
  </si>
  <si>
    <t>Pasivos corrientes</t>
  </si>
  <si>
    <t>Obligaciones que normalmente deben pagarse dentro de los próximos 12 meses.</t>
  </si>
  <si>
    <t>Se restan de los activos corrientes.</t>
  </si>
  <si>
    <t>Capital de trabajo</t>
  </si>
  <si>
    <t>Diferencia entre activos corrientes y pasivos corrientes.</t>
  </si>
  <si>
    <t>Forma parte de X₁.</t>
  </si>
  <si>
    <t>Activos totales</t>
  </si>
  <si>
    <t>Suma de todos los recursos controlados por la empresa.</t>
  </si>
  <si>
    <t>Se utiliza como denominador en X₁, X₂, X₃ y X₅.</t>
  </si>
  <si>
    <t>Pasivos totales</t>
  </si>
  <si>
    <t>Suma de todas las obligaciones de corto y largo plazo.</t>
  </si>
  <si>
    <t>Se utiliza como denominador en X₄.</t>
  </si>
  <si>
    <t>Patrimonio contable</t>
  </si>
  <si>
    <t>Valor contable que corresponde a los propietarios después de restar pasivos a los activos.</t>
  </si>
  <si>
    <t>Se utiliza en X₄ para los modelos Z′ y Z″.</t>
  </si>
  <si>
    <t>Valor de mercado del patrimonio</t>
  </si>
  <si>
    <t>Valor total de mercado de las acciones de una empresa que cotiza en bolsa.</t>
  </si>
  <si>
    <t>Se utiliza en X₄ del modelo Z original.</t>
  </si>
  <si>
    <t>Utilidades retenidas</t>
  </si>
  <si>
    <t>Ganancias acumuladas que permanecen dentro de la empresa después de distribuciones o dividendos.</t>
  </si>
  <si>
    <t>Se utilizan para calcular X₂.</t>
  </si>
  <si>
    <t>EBIT</t>
  </si>
  <si>
    <t>Utilidad antes de intereses e impuestos. Suele aproximarse con la utilidad operativa cuando las partidas son comparables.</t>
  </si>
  <si>
    <t>Se utiliza para calcular X₃.</t>
  </si>
  <si>
    <t>Utilidad operativa</t>
  </si>
  <si>
    <t>Resultado generado por la operación antes de intereses e impuestos.</t>
  </si>
  <si>
    <t>Dato alternativo para EBIT cuando corresponde.</t>
  </si>
  <si>
    <t>Ventas netas</t>
  </si>
  <si>
    <t>Ingresos por ventas después de devoluciones, descuentos y ajustes comerciales.</t>
  </si>
  <si>
    <t>Se utilizan en X₅ para Z y Z′.</t>
  </si>
  <si>
    <t>X₁</t>
  </si>
  <si>
    <t>Capital de trabajo dividido entre activos totales.</t>
  </si>
  <si>
    <t>Observa liquidez relativa.</t>
  </si>
  <si>
    <t>X₂</t>
  </si>
  <si>
    <t>Utilidades retenidas divididas entre activos totales.</t>
  </si>
  <si>
    <t>Observa rentabilidad acumulada.</t>
  </si>
  <si>
    <t>X₃</t>
  </si>
  <si>
    <t>EBIT dividido entre activos totales.</t>
  </si>
  <si>
    <t>Observa rentabilidad operativa.</t>
  </si>
  <si>
    <t>X₄</t>
  </si>
  <si>
    <t>Patrimonio dividido entre pasivos totales. El tipo de patrimonio depende de la versión.</t>
  </si>
  <si>
    <t>Observa respaldo patrimonial.</t>
  </si>
  <si>
    <t>X₅</t>
  </si>
  <si>
    <t>Ventas netas divididas entre activos totales.</t>
  </si>
  <si>
    <t>Observa eficiencia de los activos; no se usa en Z″.</t>
  </si>
  <si>
    <t>Coeficiente</t>
  </si>
  <si>
    <t>Peso que el modelo asigna a cada variable.</t>
  </si>
  <si>
    <t>Cambia según Z, Z′ o Z″.</t>
  </si>
  <si>
    <t>Z-Score</t>
  </si>
  <si>
    <t>Puntuación final obtenida al sumar las variables multiplicadas por sus coeficientes.</t>
  </si>
  <si>
    <t>Se muestra para cada periodo.</t>
  </si>
  <si>
    <t>Versión creada para empresas manufactureras que cotizan en bolsa.</t>
  </si>
  <si>
    <t>Usa valor de mercado del patrimonio.</t>
  </si>
  <si>
    <t>Versión adaptada para empresas manufactureras privadas.</t>
  </si>
  <si>
    <t>Usa patrimonio contable y ventas.</t>
  </si>
  <si>
    <t>Versión utilizada como referencia para empresas privadas no manufactureras.</t>
  </si>
  <si>
    <t>No utiliza ventas.</t>
  </si>
  <si>
    <t>Zona de dificultades</t>
  </si>
  <si>
    <t>Rango bajo que indica señales financieras que requieren atención.</t>
  </si>
  <si>
    <t>No equivale a una quiebra segura.</t>
  </si>
  <si>
    <t>Zona gris</t>
  </si>
  <si>
    <t>Rango intermedio en el que el modelo no clasifica la empresa como claramente sólida ni claramente problemática.</t>
  </si>
  <si>
    <t>Requiere revisar otros indicadores.</t>
  </si>
  <si>
    <t>Situación relativamente sólida</t>
  </si>
  <si>
    <t>Rango alto según la versión seleccionada.</t>
  </si>
  <si>
    <t>No elimina otros riesgos financieros.</t>
  </si>
  <si>
    <t>Periodo</t>
  </si>
  <si>
    <t>Fecha o intervalo al que pertenecen los estados financieros.</t>
  </si>
  <si>
    <t>Cada columna debe contener datos comparables.</t>
  </si>
  <si>
    <t>Tendencia</t>
  </si>
  <si>
    <t>Cambio del Z-Score frente al periodo anterior.</t>
  </si>
  <si>
    <t>Indica mejora, deterioro o ausencia de cambio.</t>
  </si>
  <si>
    <t>Control contable</t>
  </si>
  <si>
    <t>Diferencia entre activos totales y la suma de pasivos más patrimonio.</t>
  </si>
  <si>
    <t>Debería ser 0 o muy cercana a 0.</t>
  </si>
  <si>
    <t>Estado de captura</t>
  </si>
  <si>
    <t>Control que verifica si se ingresaron los datos requeridos por la versión seleccionada.</t>
  </si>
  <si>
    <t>Debe indicar Completo antes de interpretar.</t>
  </si>
  <si>
    <t>Balance general</t>
  </si>
  <si>
    <t>Estado financiero que presenta activos, pasivos y patrimonio en una fecha determinada.</t>
  </si>
  <si>
    <t>Fuente principal de la mayoría de datos.</t>
  </si>
  <si>
    <t>Estado de resultados</t>
  </si>
  <si>
    <t>Estado financiero que presenta ingresos, costos, gastos y utilidad durante un periodo.</t>
  </si>
  <si>
    <t>Fuente de ventas y EBIT.</t>
  </si>
  <si>
    <t>Términos de validación y captura</t>
  </si>
  <si>
    <t>Unidad de captura</t>
  </si>
  <si>
    <t>Escala utilizada para ingresar las cifras: unidades, miles o millones.</t>
  </si>
  <si>
    <t>Debe ser la misma en todos los datos y periodos.</t>
  </si>
  <si>
    <t>Últimos doce meses</t>
  </si>
  <si>
    <t>Cifras acumuladas de los 12 meses anteriores a la fecha de cierre.</t>
  </si>
  <si>
    <t>Permiten comparar EBIT y ventas con saldos de un cierre trimestral.</t>
  </si>
  <si>
    <t>Revisar balance</t>
  </si>
  <si>
    <t>Estado que aparece cuando activos totales no coinciden con pasivos totales más patrimonio dentro de la tolerancia.</t>
  </si>
  <si>
    <t>La puntuación queda bloqueada hasta corregir la captura.</t>
  </si>
  <si>
    <t>Revisar denominadores</t>
  </si>
  <si>
    <t>Estado que aparece cuando activos totales o pasivos totales son iguales o menores que cero.</t>
  </si>
  <si>
    <t>Evita divisiones inválidas y puntuaciones parciales.</t>
  </si>
  <si>
    <t>Revisar coherencia</t>
  </si>
  <si>
    <t>Estado que señala valores negativos no permitidos o relaciones imposibles entre partidas.</t>
  </si>
  <si>
    <t>Revisa la captura antes de interpretar.</t>
  </si>
  <si>
    <t>Selecciona modelo</t>
  </si>
  <si>
    <t>Estado que aparece cuando el modelo no coincide con Z original, Z′ o Z″.</t>
  </si>
  <si>
    <t>Impide aplicar automáticamente una fórmula incorrecta.</t>
  </si>
  <si>
    <t>Calculadora del Z-Score de Altman</t>
  </si>
  <si>
    <t>Empresa</t>
  </si>
  <si>
    <t>Comercial Andina SAS</t>
  </si>
  <si>
    <t>Empresa privada de comercio con deterioro gradual entre 2024 y 2026. Sustituye el ejemplo por tus datos.</t>
  </si>
  <si>
    <t>Modelo seleccionado</t>
  </si>
  <si>
    <t>Miles</t>
  </si>
  <si>
    <t>Usa la misma unidad en todos los datos y periodos.</t>
  </si>
  <si>
    <t>Resumen de resultados</t>
  </si>
  <si>
    <t>Indicador</t>
  </si>
  <si>
    <t>Descripción</t>
  </si>
  <si>
    <t>Lectura</t>
  </si>
  <si>
    <t>Puntuación calculada</t>
  </si>
  <si>
    <t>Una puntuación más alta suele indicar menor riesgo relativo, pero no descarta otros problemas.</t>
  </si>
  <si>
    <t>Mayor no siempre significa ausencia de riesgo.</t>
  </si>
  <si>
    <t>Zona</t>
  </si>
  <si>
    <t>Interpretación orientativa</t>
  </si>
  <si>
    <t>Usa los rangos de la versión seleccionada.</t>
  </si>
  <si>
    <t>Cambio frente al periodo anterior</t>
  </si>
  <si>
    <t>Compara periodos equivalentes.</t>
  </si>
  <si>
    <t>Captura de datos financieros</t>
  </si>
  <si>
    <t>Dato</t>
  </si>
  <si>
    <t>Qué representa</t>
  </si>
  <si>
    <t>Usado en</t>
  </si>
  <si>
    <t>Ayuda de captura</t>
  </si>
  <si>
    <t>Recursos de corto plazo</t>
  </si>
  <si>
    <t>Todos</t>
  </si>
  <si>
    <t>Efectivo, cartera, inventarios y otros activos corrientes.</t>
  </si>
  <si>
    <t>Obligaciones de corto plazo</t>
  </si>
  <si>
    <t>Deudas y cuentas por pagar que vencen dentro de 12 meses.</t>
  </si>
  <si>
    <t>Total de recursos</t>
  </si>
  <si>
    <t>Saldo del cierre. Si analizas un trimestre, usa EBIT y ventas de los últimos 12 meses.</t>
  </si>
  <si>
    <t>Ganancias acumuladas</t>
  </si>
  <si>
    <t>No es la utilidad neta del periodo.</t>
  </si>
  <si>
    <t>EBIT / utilidad operativa</t>
  </si>
  <si>
    <t>Resultado operativo</t>
  </si>
  <si>
    <t>Usa el acumulado anual o de los últimos 12 meses.</t>
  </si>
  <si>
    <t>Total de obligaciones</t>
  </si>
  <si>
    <t>Incluye corto y largo plazo.</t>
  </si>
  <si>
    <t>Respaldo de los propietarios</t>
  </si>
  <si>
    <t>Todos para control; Z′ y Z″ para X₄</t>
  </si>
  <si>
    <t>Obligatorio para validar activos = pasivos + patrimonio.</t>
  </si>
  <si>
    <t>Capitalización bursátil</t>
  </si>
  <si>
    <t>Z original</t>
  </si>
  <si>
    <t>Solo para empresas que cotizan en bolsa.</t>
  </si>
  <si>
    <t>Ingresos netos por ventas</t>
  </si>
  <si>
    <t>Z y Z′</t>
  </si>
  <si>
    <t>Usa el acumulado anual o de los últimos 12 meses. No se utiliza en Z″.</t>
  </si>
  <si>
    <t>Activos - (pasivos + patrimonio)</t>
  </si>
  <si>
    <t>Esperado</t>
  </si>
  <si>
    <t>Debe estar dentro de la tolerancia mostrada.</t>
  </si>
  <si>
    <t>Verificación de datos requeridos</t>
  </si>
  <si>
    <t>Solo interpreta cuando indique Completo.</t>
  </si>
  <si>
    <t>Cálculo automático</t>
  </si>
  <si>
    <t>Variable</t>
  </si>
  <si>
    <t>Cálculo</t>
  </si>
  <si>
    <t>Qué observa</t>
  </si>
  <si>
    <t>(Activos corrientes - Pasivos corrientes) / Activos totales</t>
  </si>
  <si>
    <t>Liquidez relativa</t>
  </si>
  <si>
    <t>Utilidades retenidas / Activos totales</t>
  </si>
  <si>
    <t>Rentabilidad acumulada</t>
  </si>
  <si>
    <t>EBIT / Activos totales</t>
  </si>
  <si>
    <t>Rentabilidad operativa</t>
  </si>
  <si>
    <t>Patrimonio / Pasivos totales</t>
  </si>
  <si>
    <t>Respaldo patrimonial</t>
  </si>
  <si>
    <t>Ventas netas / Activos totales</t>
  </si>
  <si>
    <t>Eficiencia de los activos</t>
  </si>
  <si>
    <t>Suma ponderada</t>
  </si>
  <si>
    <t>Puntuación final</t>
  </si>
  <si>
    <t>Límite inferior</t>
  </si>
  <si>
    <t>Entrada a zona gris</t>
  </si>
  <si>
    <t>Depende de la versión</t>
  </si>
  <si>
    <t>Límite superior</t>
  </si>
  <si>
    <t>Entrada a situación sólida</t>
  </si>
  <si>
    <t>No representa una certeza de quiebra</t>
  </si>
  <si>
    <t>Cómo interpretar el resultado</t>
  </si>
  <si>
    <t>Señal de alerta importante. Revisa liquidez, rentabilidad, deuda, patrimonio y flujo de caja.</t>
  </si>
  <si>
    <t>La empresa no aparece claramente sólida ni claramente problemática. Analiza la tendencia y otros indicadores.</t>
  </si>
  <si>
    <t>Posición más favorable según el modelo. No elimina riesgos recientes o problemas de efectivo.</t>
  </si>
  <si>
    <t>Advertencia</t>
  </si>
  <si>
    <t>El Z-Score es una herramienta orientativa. No sustituye una evaluación contable, financiera o profesional.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</si>
</sst>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[Red]\(#,##0.00\);\-"/>
    <numFmt numFmtId="165" formatCode="0.0000;[Red]\(0.0000\);\-"/>
    <numFmt numFmtId="166" formatCode="0.00;[Red]\(0.00\);\-"/>
    <numFmt numFmtId="167" formatCode="0.00;[Red]\(0.00\);0.00"/>
  </numFmts>
  <fonts count="25">
    <font>
      <sz val="11"/>
      <name val="Carlito"/>
    </font>
    <font>
      <b/>
      <sz val="18"/>
      <color rgb="FFFFFFFF"/>
      <name val="Carlito"/>
    </font>
    <font>
      <sz val="10"/>
      <color rgb="FFFFFFFF"/>
      <name val="Carlito"/>
    </font>
    <font>
      <b/>
      <sz val="11"/>
      <color rgb="FFFFFFFF"/>
      <name val="Carlito"/>
    </font>
    <font>
      <sz val="10"/>
      <color rgb="FF1F2937"/>
      <name val="Carlito"/>
    </font>
    <font>
      <b/>
      <sz val="10"/>
      <color rgb="FFFFFFFF"/>
      <name val="Carlito"/>
    </font>
    <font>
      <b/>
      <sz val="10"/>
      <color rgb="FF0B1F3A"/>
      <name val="Carlito"/>
    </font>
    <font>
      <b/>
      <sz val="10"/>
      <color rgb="FF1F2937"/>
      <name val="Carlito"/>
    </font>
    <font>
      <b/>
      <sz val="10"/>
      <color rgb="FF0000FF"/>
      <name val="Carlito"/>
    </font>
    <font>
      <b/>
      <sz val="10"/>
      <color rgb="FF1F2937"/>
      <name val="Aptos"/>
      <family val="2"/>
    </font>
    <font>
      <sz val="10"/>
      <color rgb="FF1F2937"/>
      <name val="Aptos"/>
      <family val="2"/>
    </font>
    <font>
      <b/>
      <sz val="18"/>
      <color rgb="FFFFFFFF"/>
      <name val="Aptos"/>
      <family val="2"/>
    </font>
    <font>
      <sz val="10"/>
      <color rgb="FFFFFFFF"/>
      <name val="Aptos"/>
      <family val="2"/>
    </font>
    <font>
      <b/>
      <sz val="11"/>
      <color rgb="FFFFFFFF"/>
      <name val="Aptos"/>
      <family val="2"/>
    </font>
    <font>
      <b/>
      <sz val="10"/>
      <color rgb="FFFFFFFF"/>
      <name val="Aptos"/>
      <family val="2"/>
    </font>
    <font>
      <b/>
      <sz val="10"/>
      <color rgb="FF0000FF"/>
      <name val="Aptos"/>
      <family val="2"/>
    </font>
    <font>
      <sz val="10"/>
      <color rgb="FF0000FF"/>
      <name val="Aptos"/>
      <family val="2"/>
    </font>
    <font>
      <sz val="10"/>
      <color rgb="FF000000"/>
      <name val="Aptos"/>
      <family val="2"/>
    </font>
    <font>
      <sz val="11"/>
      <color rgb="FF1F2937"/>
      <name val="Carlito"/>
    </font>
    <font>
      <b/>
      <sz val="11"/>
      <color rgb="FF1F2937"/>
      <name val="Carlito"/>
    </font>
    <font>
      <b/>
      <sz val="11"/>
      <color rgb="FF0B1F3A"/>
      <name val="Carlito"/>
    </font>
    <font>
      <b/>
      <sz val="10"/>
      <color rgb="FF1B5E20"/>
      <name val="Carlito"/>
    </font>
    <font>
      <b/>
      <sz val="10"/>
      <color rgb="FF8A4B08"/>
      <name val="Carlito"/>
    </font>
    <font>
      <b/>
      <sz val="11"/>
      <color rgb="FF9C0006"/>
      <name val="Carlito"/>
    </font>
    <font>
      <sz val="10"/>
      <color rgb="FF1F4E78"/>
      <name val="Carlito"/>
    </font>
  </fonts>
  <fills count="18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163B6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AF2FF"/>
        <bgColor indexed="64"/>
      </patternFill>
    </fill>
    <fill>
      <patternFill patternType="solid">
        <fgColor rgb="FFFFF1CC"/>
        <bgColor indexed="64"/>
      </patternFill>
    </fill>
    <fill>
      <patternFill patternType="solid">
        <fgColor rgb="FFFDE2E2"/>
        <bgColor indexed="64"/>
      </patternFill>
    </fill>
    <fill>
      <patternFill patternType="solid">
        <fgColor rgb="FFDFF2E1"/>
        <bgColor indexed="64"/>
      </patternFill>
    </fill>
    <fill>
      <patternFill patternType="solid">
        <fgColor rgb="FFEEF2F6"/>
        <bgColor indexed="64"/>
      </patternFill>
    </fill>
  </fills>
  <borders count="2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 style="thin">
        <color rgb="FFCBD5E1"/>
      </right>
      <top/>
      <bottom/>
      <diagonal/>
    </border>
    <border>
      <left style="thin">
        <color rgb="FFCBD5E1"/>
      </left>
      <right style="thin">
        <color rgb="FFCBD5E1"/>
      </right>
      <top/>
      <bottom style="thin">
        <color rgb="FFCBD5E1"/>
      </bottom>
      <diagonal/>
    </border>
    <border>
      <left style="thin">
        <color rgb="FFCBD5E1"/>
      </left>
      <right/>
      <top style="thin">
        <color rgb="FFCBD5E1"/>
      </top>
      <bottom/>
      <diagonal/>
    </border>
    <border>
      <left/>
      <right style="thin">
        <color rgb="FFCBD5E1"/>
      </right>
      <top style="thin">
        <color rgb="FFCBD5E1"/>
      </top>
      <bottom/>
      <diagonal/>
    </border>
    <border>
      <left style="thin">
        <color rgb="FFCBD5E1"/>
      </left>
      <right/>
      <top/>
      <bottom/>
      <diagonal/>
    </border>
    <border>
      <left/>
      <right style="thin">
        <color rgb="FFCBD5E1"/>
      </right>
      <top/>
      <bottom/>
      <diagonal/>
    </border>
    <border>
      <left style="thin">
        <color rgb="FFCBD5E1"/>
      </left>
      <right/>
      <top/>
      <bottom style="thin">
        <color rgb="FFCBD5E1"/>
      </bottom>
      <diagonal/>
    </border>
    <border>
      <left/>
      <right style="thin">
        <color rgb="FFCBD5E1"/>
      </right>
      <top/>
      <bottom style="thin">
        <color rgb="FFCBD5E1"/>
      </bottom>
      <diagonal/>
    </border>
    <border>
      <left/>
      <right/>
      <top style="thin">
        <color rgb="FFCBD5E1"/>
      </top>
      <bottom/>
      <diagonal/>
    </border>
    <border>
      <left/>
      <right/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/>
      <top style="thin">
        <color rgb="FFCBD5E1"/>
      </top>
      <bottom style="thin">
        <color rgb="FFCBD5E1"/>
      </bottom>
      <diagonal/>
    </border>
    <border>
      <left/>
      <right style="thin">
        <color rgb="FFCBD5E1"/>
      </right>
      <top style="thin">
        <color rgb="FFCBD5E1"/>
      </top>
      <bottom style="thin">
        <color rgb="FFCBD5E1"/>
      </bottom>
      <diagonal/>
    </border>
    <border>
      <left/>
      <right/>
      <top style="thin">
        <color rgb="FFCBD5E1"/>
      </top>
      <bottom style="thin">
        <color rgb="FFCBD5E1"/>
      </bottom>
      <diagonal/>
    </border>
    <border>
      <left style="thin">
        <color rgb="FFCBD5E1"/>
      </left>
      <right/>
      <top style="medium">
        <color rgb="FF0B1F3A"/>
      </top>
      <bottom style="thin">
        <color rgb="FFCBD5E1"/>
      </bottom>
      <diagonal/>
    </border>
    <border>
      <left/>
      <right style="thin">
        <color rgb="FFCBD5E1"/>
      </right>
      <top style="medium">
        <color rgb="FF0B1F3A"/>
      </top>
      <bottom style="thin">
        <color rgb="FFCBD5E1"/>
      </bottom>
      <diagonal/>
    </border>
    <border>
      <left style="thin">
        <color rgb="FFCBD5E1"/>
      </left>
      <right style="thin">
        <color rgb="FFCBD5E1"/>
      </right>
      <top/>
      <bottom style="thin">
        <color rgb="FFD7DEE8"/>
      </bottom>
      <diagonal/>
    </border>
    <border>
      <left style="thin">
        <color rgb="FFCBD5E1"/>
      </left>
      <right/>
      <top/>
      <bottom style="thin">
        <color rgb="FFD7DEE8"/>
      </bottom>
      <diagonal/>
    </border>
    <border>
      <left/>
      <right style="thin">
        <color rgb="FFCBD5E1"/>
      </right>
      <top/>
      <bottom style="thin">
        <color rgb="FFD7DEE8"/>
      </bottom>
      <diagonal/>
    </border>
    <border>
      <left/>
      <right/>
      <top/>
      <bottom style="thin">
        <color rgb="FFD7DEE8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6" borderId="0" xfId="0" applyFont="1" applyFill="1" applyAlignment="1">
      <alignment horizontal="left" vertical="center" wrapText="1"/>
    </xf>
    <xf numFmtId="0" fontId="0" fillId="7" borderId="0" xfId="0" applyFill="1"/>
    <xf numFmtId="0" fontId="2" fillId="8" borderId="0" xfId="0" applyFont="1" applyFill="1" applyAlignment="1">
      <alignment horizontal="left" vertical="center" wrapText="1"/>
    </xf>
    <xf numFmtId="0" fontId="18" fillId="9" borderId="0" xfId="0" applyFont="1" applyFill="1" applyAlignment="1">
      <alignment vertical="center" wrapText="1"/>
    </xf>
    <xf numFmtId="0" fontId="3" fillId="6" borderId="0" xfId="0" applyFont="1" applyFill="1" applyAlignment="1">
      <alignment horizontal="left" vertical="center" wrapText="1"/>
    </xf>
    <xf numFmtId="0" fontId="4" fillId="10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vertical="center" wrapText="1"/>
    </xf>
    <xf numFmtId="0" fontId="5" fillId="6" borderId="0" xfId="0" applyFont="1" applyFill="1" applyAlignment="1">
      <alignment horizontal="left" vertical="center" wrapText="1"/>
    </xf>
    <xf numFmtId="0" fontId="19" fillId="10" borderId="0" xfId="0" applyFont="1" applyFill="1" applyAlignment="1">
      <alignment horizontal="left" vertical="center" wrapText="1"/>
    </xf>
    <xf numFmtId="0" fontId="19" fillId="9" borderId="0" xfId="0" applyFont="1" applyFill="1" applyAlignment="1">
      <alignment horizontal="left" vertical="center" wrapText="1"/>
    </xf>
    <xf numFmtId="0" fontId="5" fillId="6" borderId="12" xfId="0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vertical="center" wrapText="1"/>
    </xf>
    <xf numFmtId="0" fontId="7" fillId="9" borderId="20" xfId="0" applyFont="1" applyFill="1" applyBorder="1" applyAlignment="1">
      <alignment vertical="center" wrapText="1"/>
    </xf>
    <xf numFmtId="0" fontId="4" fillId="9" borderId="19" xfId="0" applyFont="1" applyFill="1" applyBorder="1" applyAlignment="1">
      <alignment vertical="center" wrapText="1"/>
    </xf>
    <xf numFmtId="0" fontId="4" fillId="9" borderId="20" xfId="0" applyFont="1" applyFill="1" applyBorder="1" applyAlignment="1">
      <alignment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vertical="center" wrapText="1"/>
    </xf>
    <xf numFmtId="0" fontId="7" fillId="11" borderId="20" xfId="0" applyFont="1" applyFill="1" applyBorder="1" applyAlignment="1">
      <alignment vertical="center" wrapText="1"/>
    </xf>
    <xf numFmtId="0" fontId="4" fillId="11" borderId="19" xfId="0" applyFont="1" applyFill="1" applyBorder="1" applyAlignment="1">
      <alignment vertical="center" wrapText="1"/>
    </xf>
    <xf numFmtId="0" fontId="4" fillId="11" borderId="20" xfId="0" applyFont="1" applyFill="1" applyBorder="1" applyAlignment="1">
      <alignment vertical="center" wrapText="1"/>
    </xf>
    <xf numFmtId="0" fontId="20" fillId="11" borderId="21" xfId="0" applyFont="1" applyFill="1" applyBorder="1" applyAlignment="1">
      <alignment horizontal="center" vertical="center" wrapText="1"/>
    </xf>
    <xf numFmtId="0" fontId="19" fillId="11" borderId="21" xfId="0" applyFont="1" applyFill="1" applyBorder="1" applyAlignment="1">
      <alignment vertical="center" wrapText="1"/>
    </xf>
    <xf numFmtId="0" fontId="18" fillId="11" borderId="21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vertical="center" wrapText="1"/>
    </xf>
    <xf numFmtId="0" fontId="4" fillId="9" borderId="21" xfId="0" applyFont="1" applyFill="1" applyBorder="1" applyAlignment="1">
      <alignment vertical="center" wrapText="1"/>
    </xf>
    <xf numFmtId="0" fontId="4" fillId="11" borderId="21" xfId="0" applyFont="1" applyFill="1" applyBorder="1" applyAlignment="1">
      <alignment vertical="center" wrapText="1"/>
    </xf>
    <xf numFmtId="0" fontId="4" fillId="11" borderId="21" xfId="0" applyFont="1" applyFill="1" applyBorder="1" applyAlignment="1">
      <alignment vertical="center" wrapText="1"/>
    </xf>
    <xf numFmtId="0" fontId="18" fillId="11" borderId="21" xfId="0" applyFont="1" applyFill="1" applyBorder="1" applyAlignment="1">
      <alignment vertical="center" wrapText="1"/>
    </xf>
    <xf numFmtId="0" fontId="8" fillId="12" borderId="19" xfId="0" applyFont="1" applyFill="1" applyBorder="1" applyAlignment="1">
      <alignment vertical="center" wrapText="1"/>
    </xf>
    <xf numFmtId="0" fontId="8" fillId="12" borderId="21" xfId="0" applyFont="1" applyFill="1" applyBorder="1" applyAlignment="1">
      <alignment vertical="center" wrapText="1"/>
    </xf>
    <xf numFmtId="0" fontId="7" fillId="9" borderId="19" xfId="0" applyFont="1" applyFill="1" applyBorder="1" applyAlignment="1">
      <alignment vertical="center" wrapText="1"/>
    </xf>
    <xf numFmtId="0" fontId="7" fillId="9" borderId="21" xfId="0" applyFont="1" applyFill="1" applyBorder="1" applyAlignment="1">
      <alignment vertical="center" wrapText="1"/>
    </xf>
    <xf numFmtId="0" fontId="21" fillId="2" borderId="19" xfId="0" applyFont="1" applyFill="1" applyBorder="1" applyAlignment="1">
      <alignment vertical="center" wrapText="1"/>
    </xf>
    <xf numFmtId="0" fontId="21" fillId="2" borderId="21" xfId="0" applyFont="1" applyFill="1" applyBorder="1" applyAlignment="1">
      <alignment vertical="center" wrapText="1"/>
    </xf>
    <xf numFmtId="0" fontId="22" fillId="3" borderId="19" xfId="0" applyFont="1" applyFill="1" applyBorder="1" applyAlignment="1">
      <alignment vertical="center" wrapText="1"/>
    </xf>
    <xf numFmtId="0" fontId="22" fillId="3" borderId="21" xfId="0" applyFont="1" applyFill="1" applyBorder="1" applyAlignment="1">
      <alignment vertical="center" wrapText="1"/>
    </xf>
    <xf numFmtId="0" fontId="23" fillId="5" borderId="21" xfId="0" applyFont="1" applyFill="1" applyBorder="1" applyAlignment="1">
      <alignment vertical="center" wrapText="1"/>
    </xf>
    <xf numFmtId="0" fontId="18" fillId="9" borderId="21" xfId="0" applyFont="1" applyFill="1" applyBorder="1" applyAlignment="1">
      <alignment vertical="center" wrapText="1"/>
    </xf>
    <xf numFmtId="0" fontId="7" fillId="10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0" fillId="7" borderId="0" xfId="0" applyFill="1" applyAlignment="1">
      <alignment vertical="center"/>
    </xf>
    <xf numFmtId="0" fontId="5" fillId="8" borderId="1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vertical="center" wrapText="1"/>
    </xf>
    <xf numFmtId="0" fontId="6" fillId="10" borderId="6" xfId="0" applyFont="1" applyFill="1" applyBorder="1" applyAlignment="1">
      <alignment vertical="center" wrapText="1"/>
    </xf>
    <xf numFmtId="0" fontId="6" fillId="10" borderId="0" xfId="0" applyFont="1" applyFill="1" applyAlignment="1">
      <alignment vertical="center" wrapText="1"/>
    </xf>
    <xf numFmtId="0" fontId="4" fillId="7" borderId="0" xfId="0" applyFont="1" applyFill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11" xfId="0" applyFont="1" applyFill="1" applyBorder="1" applyAlignment="1">
      <alignment vertical="center" wrapText="1"/>
    </xf>
    <xf numFmtId="0" fontId="4" fillId="7" borderId="11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3" fillId="8" borderId="0" xfId="0" applyFont="1" applyFill="1" applyAlignment="1">
      <alignment horizontal="left" vertical="center"/>
    </xf>
    <xf numFmtId="0" fontId="0" fillId="7" borderId="0" xfId="0" applyFill="1" applyAlignment="1">
      <alignment wrapText="1"/>
    </xf>
    <xf numFmtId="0" fontId="0" fillId="7" borderId="0" xfId="0" applyFill="1" applyAlignment="1">
      <alignment wrapText="1"/>
    </xf>
    <xf numFmtId="0" fontId="11" fillId="6" borderId="0" xfId="0" applyFont="1" applyFill="1" applyAlignment="1" applyProtection="1">
      <alignment horizontal="left" vertical="center" wrapText="1"/>
      <protection locked="0"/>
    </xf>
    <xf numFmtId="0" fontId="12" fillId="8" borderId="0" xfId="0" applyFont="1" applyFill="1" applyAlignment="1" applyProtection="1">
      <alignment horizontal="left" vertical="center" wrapText="1"/>
      <protection locked="0"/>
    </xf>
    <xf numFmtId="0" fontId="10" fillId="7" borderId="0" xfId="0" applyFont="1" applyFill="1" applyAlignment="1" applyProtection="1">
      <alignment wrapText="1"/>
      <protection locked="0"/>
    </xf>
    <xf numFmtId="0" fontId="9" fillId="10" borderId="1" xfId="0" applyFont="1" applyFill="1" applyBorder="1" applyAlignment="1" applyProtection="1">
      <alignment vertical="center" wrapText="1"/>
      <protection locked="0"/>
    </xf>
    <xf numFmtId="0" fontId="16" fillId="13" borderId="1" xfId="0" applyFont="1" applyFill="1" applyBorder="1" applyAlignment="1" applyProtection="1">
      <alignment horizontal="left" vertical="center" wrapText="1"/>
      <protection locked="0"/>
    </xf>
    <xf numFmtId="0" fontId="9" fillId="14" borderId="0" xfId="0" applyFont="1" applyFill="1" applyAlignment="1" applyProtection="1">
      <alignment vertical="top" wrapText="1"/>
      <protection locked="0"/>
    </xf>
    <xf numFmtId="0" fontId="9" fillId="10" borderId="3" xfId="0" applyFont="1" applyFill="1" applyBorder="1" applyAlignment="1" applyProtection="1">
      <alignment vertical="center" wrapText="1"/>
      <protection locked="0"/>
    </xf>
    <xf numFmtId="0" fontId="16" fillId="13" borderId="3" xfId="0" applyFont="1" applyFill="1" applyBorder="1" applyAlignment="1" applyProtection="1">
      <alignment horizontal="left" vertical="center" wrapText="1"/>
      <protection locked="0"/>
    </xf>
    <xf numFmtId="0" fontId="10" fillId="9" borderId="13" xfId="0" applyFont="1" applyFill="1" applyBorder="1" applyAlignment="1" applyProtection="1">
      <alignment horizontal="left" vertical="center" wrapText="1"/>
      <protection locked="0"/>
    </xf>
    <xf numFmtId="0" fontId="10" fillId="9" borderId="15" xfId="0" applyFont="1" applyFill="1" applyBorder="1" applyAlignment="1" applyProtection="1">
      <alignment horizontal="left" vertical="center" wrapText="1"/>
      <protection locked="0"/>
    </xf>
    <xf numFmtId="0" fontId="10" fillId="9" borderId="14" xfId="0" applyFont="1" applyFill="1" applyBorder="1" applyAlignment="1" applyProtection="1">
      <alignment horizontal="left" vertical="center" wrapText="1"/>
      <protection locked="0"/>
    </xf>
    <xf numFmtId="0" fontId="10" fillId="7" borderId="0" xfId="0" applyFont="1" applyFill="1" applyAlignment="1" applyProtection="1">
      <alignment wrapText="1"/>
      <protection locked="0"/>
    </xf>
    <xf numFmtId="0" fontId="13" fillId="6" borderId="0" xfId="0" applyFont="1" applyFill="1" applyAlignment="1" applyProtection="1">
      <alignment horizontal="left" vertical="center" wrapText="1"/>
      <protection locked="0"/>
    </xf>
    <xf numFmtId="0" fontId="14" fillId="8" borderId="13" xfId="0" applyFont="1" applyFill="1" applyBorder="1" applyAlignment="1" applyProtection="1">
      <alignment horizontal="center" vertical="center" wrapText="1"/>
      <protection locked="0"/>
    </xf>
    <xf numFmtId="0" fontId="14" fillId="8" borderId="14" xfId="0" applyFont="1" applyFill="1" applyBorder="1" applyAlignment="1" applyProtection="1">
      <alignment horizontal="center" vertical="center" wrapText="1"/>
      <protection locked="0"/>
    </xf>
    <xf numFmtId="0" fontId="15" fillId="13" borderId="13" xfId="0" applyFont="1" applyFill="1" applyBorder="1" applyAlignment="1" applyProtection="1">
      <alignment horizontal="center" vertical="center" wrapText="1"/>
      <protection locked="0"/>
    </xf>
    <xf numFmtId="0" fontId="15" fillId="13" borderId="15" xfId="0" applyFont="1" applyFill="1" applyBorder="1" applyAlignment="1" applyProtection="1">
      <alignment horizontal="center" vertical="center" wrapText="1"/>
      <protection locked="0"/>
    </xf>
    <xf numFmtId="0" fontId="15" fillId="13" borderId="14" xfId="0" applyFont="1" applyFill="1" applyBorder="1" applyAlignment="1" applyProtection="1">
      <alignment horizontal="center" vertical="center" wrapText="1"/>
      <protection locked="0"/>
    </xf>
    <xf numFmtId="0" fontId="14" fillId="8" borderId="13" xfId="0" applyFont="1" applyFill="1" applyBorder="1" applyAlignment="1" applyProtection="1">
      <alignment horizontal="center" vertical="center" wrapText="1"/>
      <protection locked="0"/>
    </xf>
    <xf numFmtId="0" fontId="14" fillId="8" borderId="14" xfId="0" applyFont="1" applyFill="1" applyBorder="1" applyAlignment="1" applyProtection="1">
      <alignment horizontal="center" vertical="center" wrapText="1"/>
      <protection locked="0"/>
    </xf>
    <xf numFmtId="0" fontId="10" fillId="7" borderId="4" xfId="0" applyFont="1" applyFill="1" applyBorder="1" applyAlignment="1" applyProtection="1">
      <alignment vertical="center" wrapText="1"/>
      <protection locked="0"/>
    </xf>
    <xf numFmtId="0" fontId="10" fillId="7" borderId="5" xfId="0" applyFont="1" applyFill="1" applyBorder="1" applyAlignment="1" applyProtection="1">
      <alignment vertical="center" wrapText="1"/>
      <protection locked="0"/>
    </xf>
    <xf numFmtId="166" fontId="17" fillId="9" borderId="4" xfId="0" applyNumberFormat="1" applyFont="1" applyFill="1" applyBorder="1" applyAlignment="1" applyProtection="1">
      <alignment horizontal="center" vertical="center" wrapText="1"/>
      <protection locked="0"/>
    </xf>
    <xf numFmtId="166" fontId="17" fillId="9" borderId="10" xfId="0" applyNumberFormat="1" applyFont="1" applyFill="1" applyBorder="1" applyAlignment="1" applyProtection="1">
      <alignment horizontal="center" vertical="center" wrapText="1"/>
      <protection locked="0"/>
    </xf>
    <xf numFmtId="166" fontId="17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7" borderId="4" xfId="0" applyFont="1" applyFill="1" applyBorder="1" applyAlignment="1" applyProtection="1">
      <alignment vertical="center" wrapText="1"/>
      <protection locked="0"/>
    </xf>
    <xf numFmtId="0" fontId="10" fillId="7" borderId="5" xfId="0" applyFont="1" applyFill="1" applyBorder="1" applyAlignment="1" applyProtection="1">
      <alignment vertical="center" wrapText="1"/>
      <protection locked="0"/>
    </xf>
    <xf numFmtId="0" fontId="10" fillId="7" borderId="6" xfId="0" applyFont="1" applyFill="1" applyBorder="1" applyAlignment="1" applyProtection="1">
      <alignment vertical="center" wrapText="1"/>
      <protection locked="0"/>
    </xf>
    <xf numFmtId="0" fontId="10" fillId="7" borderId="7" xfId="0" applyFont="1" applyFill="1" applyBorder="1" applyAlignment="1" applyProtection="1">
      <alignment vertical="center" wrapText="1"/>
      <protection locked="0"/>
    </xf>
    <xf numFmtId="0" fontId="17" fillId="9" borderId="6" xfId="0" applyFont="1" applyFill="1" applyBorder="1" applyAlignment="1" applyProtection="1">
      <alignment horizontal="center" vertical="center" wrapText="1"/>
      <protection locked="0"/>
    </xf>
    <xf numFmtId="0" fontId="17" fillId="9" borderId="0" xfId="0" applyFont="1" applyFill="1" applyAlignment="1" applyProtection="1">
      <alignment horizontal="center" vertical="center" wrapText="1"/>
      <protection locked="0"/>
    </xf>
    <xf numFmtId="0" fontId="17" fillId="9" borderId="7" xfId="0" applyFont="1" applyFill="1" applyBorder="1" applyAlignment="1" applyProtection="1">
      <alignment horizontal="center" vertical="center" wrapText="1"/>
      <protection locked="0"/>
    </xf>
    <xf numFmtId="0" fontId="10" fillId="7" borderId="6" xfId="0" applyFont="1" applyFill="1" applyBorder="1" applyAlignment="1" applyProtection="1">
      <alignment vertical="center" wrapText="1"/>
      <protection locked="0"/>
    </xf>
    <xf numFmtId="0" fontId="10" fillId="7" borderId="7" xfId="0" applyFont="1" applyFill="1" applyBorder="1" applyAlignment="1" applyProtection="1">
      <alignment vertical="center" wrapText="1"/>
      <protection locked="0"/>
    </xf>
    <xf numFmtId="0" fontId="10" fillId="7" borderId="8" xfId="0" applyFont="1" applyFill="1" applyBorder="1" applyAlignment="1" applyProtection="1">
      <alignment vertical="center" wrapText="1"/>
      <protection locked="0"/>
    </xf>
    <xf numFmtId="0" fontId="10" fillId="7" borderId="9" xfId="0" applyFont="1" applyFill="1" applyBorder="1" applyAlignment="1" applyProtection="1">
      <alignment vertical="center" wrapText="1"/>
      <protection locked="0"/>
    </xf>
    <xf numFmtId="0" fontId="17" fillId="9" borderId="8" xfId="0" applyFont="1" applyFill="1" applyBorder="1" applyAlignment="1" applyProtection="1">
      <alignment horizontal="center" vertical="center" wrapText="1"/>
      <protection locked="0"/>
    </xf>
    <xf numFmtId="0" fontId="17" fillId="9" borderId="11" xfId="0" applyFont="1" applyFill="1" applyBorder="1" applyAlignment="1" applyProtection="1">
      <alignment horizontal="center" vertical="center" wrapText="1"/>
      <protection locked="0"/>
    </xf>
    <xf numFmtId="0" fontId="17" fillId="9" borderId="9" xfId="0" applyFont="1" applyFill="1" applyBorder="1" applyAlignment="1" applyProtection="1">
      <alignment horizontal="center" vertical="center" wrapText="1"/>
      <protection locked="0"/>
    </xf>
    <xf numFmtId="0" fontId="10" fillId="7" borderId="8" xfId="0" applyFont="1" applyFill="1" applyBorder="1" applyAlignment="1" applyProtection="1">
      <alignment vertical="center" wrapText="1"/>
      <protection locked="0"/>
    </xf>
    <xf numFmtId="0" fontId="10" fillId="7" borderId="9" xfId="0" applyFont="1" applyFill="1" applyBorder="1" applyAlignment="1" applyProtection="1">
      <alignment vertical="center" wrapText="1"/>
      <protection locked="0"/>
    </xf>
    <xf numFmtId="0" fontId="14" fillId="8" borderId="15" xfId="0" applyFont="1" applyFill="1" applyBorder="1" applyAlignment="1" applyProtection="1">
      <alignment horizontal="center" vertical="center" wrapText="1"/>
      <protection locked="0"/>
    </xf>
    <xf numFmtId="0" fontId="9" fillId="10" borderId="4" xfId="0" applyFont="1" applyFill="1" applyBorder="1" applyAlignment="1" applyProtection="1">
      <alignment vertical="center" wrapText="1"/>
      <protection locked="0"/>
    </xf>
    <xf numFmtId="164" fontId="16" fillId="13" borderId="4" xfId="0" applyNumberFormat="1" applyFont="1" applyFill="1" applyBorder="1" applyAlignment="1" applyProtection="1">
      <alignment horizontal="right" vertical="center" wrapText="1"/>
      <protection locked="0"/>
    </xf>
    <xf numFmtId="164" fontId="16" fillId="13" borderId="10" xfId="0" applyNumberFormat="1" applyFont="1" applyFill="1" applyBorder="1" applyAlignment="1" applyProtection="1">
      <alignment horizontal="right" vertical="center" wrapText="1"/>
      <protection locked="0"/>
    </xf>
    <xf numFmtId="164" fontId="16" fillId="13" borderId="5" xfId="0" applyNumberFormat="1" applyFont="1" applyFill="1" applyBorder="1" applyAlignment="1" applyProtection="1">
      <alignment horizontal="right" vertical="center" wrapText="1"/>
      <protection locked="0"/>
    </xf>
    <xf numFmtId="0" fontId="10" fillId="7" borderId="4" xfId="0" applyFont="1" applyFill="1" applyBorder="1" applyAlignment="1" applyProtection="1">
      <alignment horizontal="center" vertical="center" wrapText="1"/>
      <protection locked="0"/>
    </xf>
    <xf numFmtId="0" fontId="9" fillId="10" borderId="6" xfId="0" applyFont="1" applyFill="1" applyBorder="1" applyAlignment="1" applyProtection="1">
      <alignment vertical="center" wrapText="1"/>
      <protection locked="0"/>
    </xf>
    <xf numFmtId="164" fontId="16" fillId="13" borderId="6" xfId="0" applyNumberFormat="1" applyFont="1" applyFill="1" applyBorder="1" applyAlignment="1" applyProtection="1">
      <alignment horizontal="right" vertical="center" wrapText="1"/>
      <protection locked="0"/>
    </xf>
    <xf numFmtId="164" fontId="16" fillId="13" borderId="0" xfId="0" applyNumberFormat="1" applyFont="1" applyFill="1" applyAlignment="1" applyProtection="1">
      <alignment horizontal="right" vertical="center" wrapText="1"/>
      <protection locked="0"/>
    </xf>
    <xf numFmtId="164" fontId="16" fillId="13" borderId="7" xfId="0" applyNumberFormat="1" applyFont="1" applyFill="1" applyBorder="1" applyAlignment="1" applyProtection="1">
      <alignment horizontal="right" vertical="center" wrapText="1"/>
      <protection locked="0"/>
    </xf>
    <xf numFmtId="0" fontId="10" fillId="7" borderId="6" xfId="0" applyFont="1" applyFill="1" applyBorder="1" applyAlignment="1" applyProtection="1">
      <alignment horizontal="center" vertical="center" wrapText="1"/>
      <protection locked="0"/>
    </xf>
    <xf numFmtId="0" fontId="9" fillId="10" borderId="8" xfId="0" applyFont="1" applyFill="1" applyBorder="1" applyAlignment="1" applyProtection="1">
      <alignment vertical="center" wrapText="1"/>
      <protection locked="0"/>
    </xf>
    <xf numFmtId="164" fontId="16" fillId="13" borderId="8" xfId="0" applyNumberFormat="1" applyFont="1" applyFill="1" applyBorder="1" applyAlignment="1" applyProtection="1">
      <alignment horizontal="right" vertical="center" wrapText="1"/>
      <protection locked="0"/>
    </xf>
    <xf numFmtId="164" fontId="16" fillId="13" borderId="11" xfId="0" applyNumberFormat="1" applyFont="1" applyFill="1" applyBorder="1" applyAlignment="1" applyProtection="1">
      <alignment horizontal="right" vertical="center" wrapText="1"/>
      <protection locked="0"/>
    </xf>
    <xf numFmtId="164" fontId="16" fillId="13" borderId="9" xfId="0" applyNumberFormat="1" applyFont="1" applyFill="1" applyBorder="1" applyAlignment="1" applyProtection="1">
      <alignment horizontal="right" vertical="center" wrapText="1"/>
      <protection locked="0"/>
    </xf>
    <xf numFmtId="0" fontId="10" fillId="7" borderId="8" xfId="0" applyFont="1" applyFill="1" applyBorder="1" applyAlignment="1" applyProtection="1">
      <alignment horizontal="center" vertical="center" wrapText="1"/>
      <protection locked="0"/>
    </xf>
    <xf numFmtId="0" fontId="9" fillId="10" borderId="5" xfId="0" applyFont="1" applyFill="1" applyBorder="1" applyAlignment="1" applyProtection="1">
      <alignment vertical="center" wrapText="1"/>
      <protection locked="0"/>
    </xf>
    <xf numFmtId="167" fontId="17" fillId="9" borderId="4" xfId="0" applyNumberFormat="1" applyFont="1" applyFill="1" applyBorder="1" applyAlignment="1" applyProtection="1">
      <alignment horizontal="center" vertical="center" wrapText="1"/>
      <protection locked="0"/>
    </xf>
    <xf numFmtId="167" fontId="17" fillId="9" borderId="10" xfId="0" applyNumberFormat="1" applyFont="1" applyFill="1" applyBorder="1" applyAlignment="1" applyProtection="1">
      <alignment horizontal="center" vertical="center" wrapText="1"/>
      <protection locked="0"/>
    </xf>
    <xf numFmtId="167" fontId="17" fillId="9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9" xfId="0" applyFont="1" applyFill="1" applyBorder="1" applyAlignment="1" applyProtection="1">
      <alignment vertical="center" wrapText="1"/>
      <protection locked="0"/>
    </xf>
    <xf numFmtId="165" fontId="17" fillId="9" borderId="4" xfId="0" applyNumberFormat="1" applyFont="1" applyFill="1" applyBorder="1" applyAlignment="1" applyProtection="1">
      <alignment horizontal="right" vertical="center" wrapText="1"/>
      <protection locked="0"/>
    </xf>
    <xf numFmtId="165" fontId="17" fillId="9" borderId="10" xfId="0" applyNumberFormat="1" applyFont="1" applyFill="1" applyBorder="1" applyAlignment="1" applyProtection="1">
      <alignment horizontal="right" vertical="center" wrapText="1"/>
      <protection locked="0"/>
    </xf>
    <xf numFmtId="165" fontId="17" fillId="9" borderId="5" xfId="0" applyNumberFormat="1" applyFont="1" applyFill="1" applyBorder="1" applyAlignment="1" applyProtection="1">
      <alignment horizontal="right" vertical="center" wrapText="1"/>
      <protection locked="0"/>
    </xf>
    <xf numFmtId="165" fontId="17" fillId="9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7" borderId="1" xfId="0" applyFont="1" applyFill="1" applyBorder="1" applyAlignment="1" applyProtection="1">
      <alignment vertical="center" wrapText="1"/>
      <protection locked="0"/>
    </xf>
    <xf numFmtId="165" fontId="17" fillId="9" borderId="6" xfId="0" applyNumberFormat="1" applyFont="1" applyFill="1" applyBorder="1" applyAlignment="1" applyProtection="1">
      <alignment horizontal="right" vertical="center" wrapText="1"/>
      <protection locked="0"/>
    </xf>
    <xf numFmtId="165" fontId="17" fillId="9" borderId="0" xfId="0" applyNumberFormat="1" applyFont="1" applyFill="1" applyAlignment="1" applyProtection="1">
      <alignment horizontal="right" vertical="center" wrapText="1"/>
      <protection locked="0"/>
    </xf>
    <xf numFmtId="165" fontId="17" fillId="9" borderId="7" xfId="0" applyNumberFormat="1" applyFont="1" applyFill="1" applyBorder="1" applyAlignment="1" applyProtection="1">
      <alignment horizontal="right" vertical="center" wrapText="1"/>
      <protection locked="0"/>
    </xf>
    <xf numFmtId="165" fontId="17" fillId="9" borderId="2" xfId="0" applyNumberFormat="1" applyFont="1" applyFill="1" applyBorder="1" applyAlignment="1" applyProtection="1">
      <alignment horizontal="right" vertical="center" wrapText="1"/>
      <protection locked="0"/>
    </xf>
    <xf numFmtId="0" fontId="10" fillId="7" borderId="2" xfId="0" applyFont="1" applyFill="1" applyBorder="1" applyAlignment="1" applyProtection="1">
      <alignment vertical="center" wrapText="1"/>
      <protection locked="0"/>
    </xf>
    <xf numFmtId="165" fontId="17" fillId="9" borderId="8" xfId="0" applyNumberFormat="1" applyFont="1" applyFill="1" applyBorder="1" applyAlignment="1" applyProtection="1">
      <alignment horizontal="right" vertical="center" wrapText="1"/>
      <protection locked="0"/>
    </xf>
    <xf numFmtId="165" fontId="17" fillId="9" borderId="11" xfId="0" applyNumberFormat="1" applyFont="1" applyFill="1" applyBorder="1" applyAlignment="1" applyProtection="1">
      <alignment horizontal="right" vertical="center" wrapText="1"/>
      <protection locked="0"/>
    </xf>
    <xf numFmtId="165" fontId="17" fillId="9" borderId="9" xfId="0" applyNumberFormat="1" applyFont="1" applyFill="1" applyBorder="1" applyAlignment="1" applyProtection="1">
      <alignment horizontal="right" vertical="center" wrapText="1"/>
      <protection locked="0"/>
    </xf>
    <xf numFmtId="165" fontId="17" fillId="9" borderId="3" xfId="0" applyNumberFormat="1" applyFont="1" applyFill="1" applyBorder="1" applyAlignment="1" applyProtection="1">
      <alignment horizontal="right" vertical="center" wrapText="1"/>
      <protection locked="0"/>
    </xf>
    <xf numFmtId="0" fontId="10" fillId="7" borderId="3" xfId="0" applyFont="1" applyFill="1" applyBorder="1" applyAlignment="1" applyProtection="1">
      <alignment vertical="center" wrapText="1"/>
      <protection locked="0"/>
    </xf>
    <xf numFmtId="0" fontId="9" fillId="10" borderId="16" xfId="0" applyFont="1" applyFill="1" applyBorder="1" applyAlignment="1" applyProtection="1">
      <alignment vertical="center" wrapText="1"/>
      <protection locked="0"/>
    </xf>
    <xf numFmtId="0" fontId="9" fillId="10" borderId="17" xfId="0" applyFont="1" applyFill="1" applyBorder="1" applyAlignment="1" applyProtection="1">
      <alignment vertical="center" wrapText="1"/>
      <protection locked="0"/>
    </xf>
    <xf numFmtId="166" fontId="17" fillId="9" borderId="13" xfId="0" applyNumberFormat="1" applyFont="1" applyFill="1" applyBorder="1" applyAlignment="1" applyProtection="1">
      <alignment horizontal="right" vertical="center" wrapText="1"/>
      <protection locked="0"/>
    </xf>
    <xf numFmtId="166" fontId="17" fillId="9" borderId="15" xfId="0" applyNumberFormat="1" applyFont="1" applyFill="1" applyBorder="1" applyAlignment="1" applyProtection="1">
      <alignment horizontal="right" vertical="center" wrapText="1"/>
      <protection locked="0"/>
    </xf>
    <xf numFmtId="166" fontId="17" fillId="9" borderId="14" xfId="0" applyNumberFormat="1" applyFont="1" applyFill="1" applyBorder="1" applyAlignment="1" applyProtection="1">
      <alignment horizontal="right" vertical="center" wrapText="1"/>
      <protection locked="0"/>
    </xf>
    <xf numFmtId="0" fontId="10" fillId="7" borderId="16" xfId="0" applyFont="1" applyFill="1" applyBorder="1" applyAlignment="1" applyProtection="1">
      <alignment vertical="center" wrapText="1"/>
      <protection locked="0"/>
    </xf>
    <xf numFmtId="0" fontId="10" fillId="7" borderId="17" xfId="0" applyFont="1" applyFill="1" applyBorder="1" applyAlignment="1" applyProtection="1">
      <alignment vertical="center" wrapText="1"/>
      <protection locked="0"/>
    </xf>
    <xf numFmtId="0" fontId="9" fillId="10" borderId="7" xfId="0" applyFont="1" applyFill="1" applyBorder="1" applyAlignment="1" applyProtection="1">
      <alignment vertical="center" wrapText="1"/>
      <protection locked="0"/>
    </xf>
    <xf numFmtId="166" fontId="17" fillId="9" borderId="6" xfId="0" applyNumberFormat="1" applyFont="1" applyFill="1" applyBorder="1" applyAlignment="1" applyProtection="1">
      <alignment horizontal="right" vertical="center" wrapText="1"/>
      <protection locked="0"/>
    </xf>
    <xf numFmtId="166" fontId="17" fillId="9" borderId="0" xfId="0" applyNumberFormat="1" applyFont="1" applyFill="1" applyAlignment="1" applyProtection="1">
      <alignment horizontal="right" vertical="center" wrapText="1"/>
      <protection locked="0"/>
    </xf>
    <xf numFmtId="166" fontId="17" fillId="9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15" borderId="4" xfId="0" applyFont="1" applyFill="1" applyBorder="1" applyAlignment="1" applyProtection="1">
      <alignment vertical="center" wrapText="1"/>
      <protection locked="0"/>
    </xf>
    <xf numFmtId="0" fontId="9" fillId="15" borderId="10" xfId="0" applyFont="1" applyFill="1" applyBorder="1" applyAlignment="1" applyProtection="1">
      <alignment vertical="center" wrapText="1"/>
      <protection locked="0"/>
    </xf>
    <xf numFmtId="0" fontId="10" fillId="7" borderId="10" xfId="0" applyFont="1" applyFill="1" applyBorder="1" applyAlignment="1" applyProtection="1">
      <alignment vertical="center" wrapText="1"/>
      <protection locked="0"/>
    </xf>
    <xf numFmtId="0" fontId="9" fillId="14" borderId="6" xfId="0" applyFont="1" applyFill="1" applyBorder="1" applyAlignment="1" applyProtection="1">
      <alignment vertical="center" wrapText="1"/>
      <protection locked="0"/>
    </xf>
    <xf numFmtId="0" fontId="9" fillId="14" borderId="0" xfId="0" applyFont="1" applyFill="1" applyAlignment="1" applyProtection="1">
      <alignment vertical="center" wrapText="1"/>
      <protection locked="0"/>
    </xf>
    <xf numFmtId="0" fontId="10" fillId="7" borderId="0" xfId="0" applyFont="1" applyFill="1" applyAlignment="1" applyProtection="1">
      <alignment vertical="center" wrapText="1"/>
      <protection locked="0"/>
    </xf>
    <xf numFmtId="0" fontId="9" fillId="16" borderId="6" xfId="0" applyFont="1" applyFill="1" applyBorder="1" applyAlignment="1" applyProtection="1">
      <alignment vertical="center" wrapText="1"/>
      <protection locked="0"/>
    </xf>
    <xf numFmtId="0" fontId="9" fillId="16" borderId="0" xfId="0" applyFont="1" applyFill="1" applyAlignment="1" applyProtection="1">
      <alignment vertical="center" wrapText="1"/>
      <protection locked="0"/>
    </xf>
    <xf numFmtId="0" fontId="9" fillId="17" borderId="8" xfId="0" applyFont="1" applyFill="1" applyBorder="1" applyAlignment="1" applyProtection="1">
      <alignment vertical="center" wrapText="1"/>
      <protection locked="0"/>
    </xf>
    <xf numFmtId="0" fontId="9" fillId="17" borderId="11" xfId="0" applyFont="1" applyFill="1" applyBorder="1" applyAlignment="1" applyProtection="1">
      <alignment vertical="center" wrapText="1"/>
      <protection locked="0"/>
    </xf>
    <xf numFmtId="0" fontId="10" fillId="7" borderId="11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20">
    <dxf>
      <font>
        <b/>
        <color rgb="FF9C0006"/>
      </font>
      <fill>
        <patternFill>
          <bgColor rgb="FFFCE8E6"/>
        </patternFill>
      </fill>
    </dxf>
    <dxf>
      <font>
        <color rgb="FF9C0006"/>
      </font>
      <fill>
        <patternFill>
          <bgColor rgb="FFF4CCCC"/>
        </patternFill>
      </fill>
    </dxf>
    <dxf>
      <font>
        <color rgb="FF8A4B08"/>
      </font>
      <fill>
        <patternFill>
          <bgColor rgb="FFFFF2CC"/>
        </patternFill>
      </fill>
    </dxf>
    <dxf>
      <font>
        <color rgb="FF1B5E20"/>
      </font>
      <fill>
        <patternFill>
          <bgColor rgb="FFD9EAD3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color rgb="FF92400E"/>
      </font>
      <fill>
        <patternFill>
          <bgColor rgb="FFFEF3C7"/>
        </patternFill>
      </fill>
    </dxf>
    <dxf>
      <font>
        <color rgb="FF166534"/>
      </font>
      <fill>
        <patternFill>
          <bgColor rgb="FFDCFCE7"/>
        </patternFill>
      </fill>
    </dxf>
    <dxf>
      <font>
        <b/>
        <color rgb="FF991B1B"/>
      </font>
      <fill>
        <patternFill>
          <bgColor rgb="FFFEE2E2"/>
        </patternFill>
      </fill>
    </dxf>
    <dxf>
      <font>
        <color rgb="FF166534"/>
      </font>
      <fill>
        <patternFill>
          <bgColor rgb="FFDCFCE7"/>
        </patternFill>
      </fill>
    </dxf>
    <dxf>
      <font>
        <color rgb="FF6B7280"/>
      </font>
      <fill>
        <patternFill>
          <bgColor rgb="FFE5E7EB"/>
        </patternFill>
      </fill>
    </dxf>
    <dxf>
      <font>
        <color rgb="FF7F7F7F"/>
      </font>
      <fill>
        <patternFill>
          <bgColor rgb="FFE7E6E6"/>
        </patternFill>
      </fill>
    </dxf>
    <dxf>
      <font>
        <color rgb="FF7F7F7F"/>
      </font>
      <fill>
        <patternFill>
          <bgColor rgb="FFE7E6E6"/>
        </patternFill>
      </fill>
    </dxf>
    <dxf>
      <font>
        <color rgb="FF666666"/>
      </font>
      <fill>
        <patternFill>
          <bgColor rgb="FFF2F2F2"/>
        </patternFill>
      </fill>
    </dxf>
    <dxf>
      <font>
        <color rgb="FF1F4E78"/>
      </font>
      <fill>
        <patternFill>
          <bgColor rgb="FFEAF2F8"/>
        </patternFill>
      </fill>
    </dxf>
    <dxf>
      <font>
        <color rgb="FF9C0006"/>
      </font>
      <fill>
        <patternFill>
          <bgColor rgb="FFF4CCCC"/>
        </patternFill>
      </fill>
    </dxf>
    <dxf>
      <font>
        <color rgb="FF1B5E20"/>
      </font>
      <fill>
        <patternFill>
          <bgColor rgb="FFD9EAD3"/>
        </patternFill>
      </fill>
    </dxf>
    <dxf>
      <font>
        <b/>
        <color rgb="FF9C0006"/>
      </font>
      <fill>
        <patternFill>
          <bgColor rgb="FFFCE8E6"/>
        </patternFill>
      </fill>
    </dxf>
    <dxf>
      <font>
        <color rgb="FF9C0006"/>
      </font>
      <fill>
        <patternFill>
          <bgColor rgb="FFF4CCCC"/>
        </patternFill>
      </fill>
    </dxf>
    <dxf>
      <font>
        <color rgb="FF8A4B08"/>
      </font>
      <fill>
        <patternFill>
          <bgColor rgb="FFFFF2CC"/>
        </patternFill>
      </fill>
    </dxf>
    <dxf>
      <font>
        <color rgb="FF1B5E20"/>
      </font>
      <fill>
        <patternFill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116497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D55C50-88B3-4384-949F-729B85F8A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3200" y="0"/>
          <a:ext cx="2116747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116497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595C56-A879-4ADB-BFD2-253215FBE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63250" y="0"/>
          <a:ext cx="2116747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116497</xdr:colOff>
      <xdr:row>2</xdr:row>
      <xdr:rowOff>120015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429E28-C81E-4A9F-B3E9-7D4B5939C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9200" y="0"/>
          <a:ext cx="2116747" cy="586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F13" sqref="F13"/>
    </sheetView>
  </sheetViews>
  <sheetFormatPr baseColWidth="10" defaultColWidth="8.796875" defaultRowHeight="13.8"/>
  <cols>
    <col min="1" max="1" width="10" style="2" customWidth="1"/>
    <col min="2" max="2" width="23" style="2" customWidth="1"/>
    <col min="3" max="4" width="22" style="2" customWidth="1"/>
    <col min="5" max="5" width="59" style="2" customWidth="1"/>
    <col min="6" max="16384" width="8.796875" style="2"/>
  </cols>
  <sheetData>
    <row r="1" spans="1:5" ht="22.8">
      <c r="A1" s="1" t="s">
        <v>0</v>
      </c>
      <c r="B1" s="1"/>
      <c r="C1" s="1"/>
      <c r="D1" s="1"/>
      <c r="E1" s="1"/>
    </row>
    <row r="2" spans="1:5">
      <c r="A2" s="3" t="s">
        <v>1</v>
      </c>
      <c r="B2" s="3"/>
      <c r="C2" s="3"/>
      <c r="D2" s="3"/>
      <c r="E2" s="3"/>
    </row>
    <row r="3" spans="1:5">
      <c r="A3" s="4"/>
      <c r="B3" s="4"/>
      <c r="C3" s="4"/>
      <c r="D3" s="4"/>
      <c r="E3" s="4"/>
    </row>
    <row r="4" spans="1:5">
      <c r="A4" s="5" t="s">
        <v>2</v>
      </c>
      <c r="B4" s="5"/>
      <c r="C4" s="5"/>
      <c r="D4" s="5"/>
      <c r="E4" s="5"/>
    </row>
    <row r="5" spans="1:5">
      <c r="A5" s="6" t="s">
        <v>3</v>
      </c>
      <c r="B5" s="6"/>
      <c r="C5" s="6"/>
      <c r="D5" s="6"/>
      <c r="E5" s="6"/>
    </row>
    <row r="6" spans="1:5">
      <c r="A6" s="7"/>
      <c r="B6" s="7"/>
      <c r="C6" s="7"/>
      <c r="D6" s="7"/>
      <c r="E6" s="7"/>
    </row>
    <row r="7" spans="1:5">
      <c r="A7" s="8" t="s">
        <v>4</v>
      </c>
      <c r="B7" s="8"/>
      <c r="C7" s="8"/>
      <c r="D7" s="8"/>
      <c r="E7" s="8"/>
    </row>
    <row r="8" spans="1:5">
      <c r="A8" s="9" t="s">
        <v>5</v>
      </c>
      <c r="B8" s="9"/>
      <c r="C8" s="9"/>
      <c r="D8" s="9"/>
      <c r="E8" s="9"/>
    </row>
    <row r="9" spans="1:5">
      <c r="A9" s="10"/>
      <c r="B9" s="10"/>
      <c r="C9" s="10"/>
      <c r="D9" s="10"/>
      <c r="E9" s="10"/>
    </row>
    <row r="10" spans="1:5">
      <c r="A10" s="11" t="s">
        <v>6</v>
      </c>
      <c r="B10" s="12"/>
      <c r="C10" s="13"/>
      <c r="D10" s="12"/>
      <c r="E10" s="14"/>
    </row>
    <row r="11" spans="1:5">
      <c r="A11" s="15" t="s">
        <v>7</v>
      </c>
      <c r="B11" s="16" t="s">
        <v>8</v>
      </c>
      <c r="C11" s="17" t="s">
        <v>9</v>
      </c>
      <c r="D11" s="18"/>
      <c r="E11" s="19"/>
    </row>
    <row r="12" spans="1:5">
      <c r="A12" s="20" t="s">
        <v>10</v>
      </c>
      <c r="B12" s="21" t="s">
        <v>11</v>
      </c>
      <c r="C12" s="22" t="s">
        <v>12</v>
      </c>
      <c r="D12" s="23"/>
      <c r="E12" s="24"/>
    </row>
    <row r="13" spans="1:5">
      <c r="A13" s="25" t="s">
        <v>13</v>
      </c>
      <c r="B13" s="26" t="s">
        <v>14</v>
      </c>
      <c r="C13" s="27" t="s">
        <v>15</v>
      </c>
      <c r="D13" s="28"/>
      <c r="E13" s="29"/>
    </row>
    <row r="14" spans="1:5">
      <c r="A14" s="20" t="s">
        <v>16</v>
      </c>
      <c r="B14" s="21" t="s">
        <v>17</v>
      </c>
      <c r="C14" s="22" t="s">
        <v>18</v>
      </c>
      <c r="D14" s="23"/>
      <c r="E14" s="24"/>
    </row>
    <row r="15" spans="1:5">
      <c r="A15" s="25" t="s">
        <v>19</v>
      </c>
      <c r="B15" s="26" t="s">
        <v>20</v>
      </c>
      <c r="C15" s="27" t="s">
        <v>21</v>
      </c>
      <c r="D15" s="28"/>
      <c r="E15" s="29"/>
    </row>
    <row r="16" spans="1:5">
      <c r="A16" s="20" t="s">
        <v>22</v>
      </c>
      <c r="B16" s="21" t="s">
        <v>23</v>
      </c>
      <c r="C16" s="22" t="s">
        <v>24</v>
      </c>
      <c r="D16" s="23"/>
      <c r="E16" s="24"/>
    </row>
    <row r="17" spans="1:5">
      <c r="A17" s="25" t="s">
        <v>25</v>
      </c>
      <c r="B17" s="26" t="s">
        <v>26</v>
      </c>
      <c r="C17" s="27" t="s">
        <v>27</v>
      </c>
      <c r="D17" s="28"/>
      <c r="E17" s="29"/>
    </row>
    <row r="18" spans="1:5">
      <c r="A18" s="20" t="s">
        <v>28</v>
      </c>
      <c r="B18" s="21" t="s">
        <v>29</v>
      </c>
      <c r="C18" s="22" t="s">
        <v>30</v>
      </c>
      <c r="D18" s="23"/>
      <c r="E18" s="24"/>
    </row>
    <row r="19" spans="1:5">
      <c r="A19" s="30" t="s">
        <v>31</v>
      </c>
      <c r="B19" s="31" t="s">
        <v>32</v>
      </c>
      <c r="C19" s="32" t="s">
        <v>33</v>
      </c>
      <c r="D19" s="32"/>
      <c r="E19" s="32"/>
    </row>
    <row r="20" spans="1:5">
      <c r="A20" s="10"/>
      <c r="B20" s="10"/>
      <c r="C20" s="10"/>
      <c r="D20" s="10"/>
      <c r="E20" s="10"/>
    </row>
    <row r="21" spans="1:5">
      <c r="A21" s="12" t="s">
        <v>34</v>
      </c>
      <c r="B21" s="14"/>
      <c r="C21" s="14"/>
      <c r="D21" s="14"/>
      <c r="E21" s="14"/>
    </row>
    <row r="22" spans="1:5">
      <c r="A22" s="18" t="s">
        <v>35</v>
      </c>
      <c r="B22" s="19"/>
      <c r="C22" s="19" t="s">
        <v>36</v>
      </c>
      <c r="D22" s="19"/>
      <c r="E22" s="33" t="s">
        <v>37</v>
      </c>
    </row>
    <row r="23" spans="1:5">
      <c r="A23" s="23" t="s">
        <v>38</v>
      </c>
      <c r="B23" s="34"/>
      <c r="C23" s="34" t="s">
        <v>39</v>
      </c>
      <c r="D23" s="34"/>
      <c r="E23" s="35" t="s">
        <v>40</v>
      </c>
    </row>
    <row r="24" spans="1:5">
      <c r="A24" s="28" t="s">
        <v>41</v>
      </c>
      <c r="B24" s="36"/>
      <c r="C24" s="36" t="s">
        <v>42</v>
      </c>
      <c r="D24" s="36"/>
      <c r="E24" s="37" t="s">
        <v>43</v>
      </c>
    </row>
    <row r="25" spans="1:5">
      <c r="A25" s="23" t="s">
        <v>44</v>
      </c>
      <c r="B25" s="34"/>
      <c r="C25" s="34" t="s">
        <v>45</v>
      </c>
      <c r="D25" s="34"/>
      <c r="E25" s="35" t="s">
        <v>46</v>
      </c>
    </row>
    <row r="26" spans="1:5">
      <c r="A26" s="32" t="s">
        <v>47</v>
      </c>
      <c r="B26" s="32"/>
      <c r="C26" s="32" t="s">
        <v>48</v>
      </c>
      <c r="D26" s="32"/>
      <c r="E26" s="38" t="s">
        <v>49</v>
      </c>
    </row>
    <row r="27" spans="1:5">
      <c r="A27" s="10"/>
      <c r="B27" s="10"/>
      <c r="C27" s="10"/>
      <c r="D27" s="10"/>
      <c r="E27" s="10"/>
    </row>
    <row r="28" spans="1:5">
      <c r="A28" s="12" t="s">
        <v>50</v>
      </c>
      <c r="B28" s="14"/>
      <c r="C28" s="14"/>
      <c r="D28" s="14"/>
      <c r="E28" s="14"/>
    </row>
    <row r="29" spans="1:5">
      <c r="A29" s="18" t="s">
        <v>51</v>
      </c>
      <c r="B29" s="19"/>
      <c r="C29" s="19" t="s">
        <v>52</v>
      </c>
      <c r="D29" s="19"/>
      <c r="E29" s="19"/>
    </row>
    <row r="30" spans="1:5">
      <c r="A30" s="39" t="s">
        <v>53</v>
      </c>
      <c r="B30" s="40"/>
      <c r="C30" s="34" t="s">
        <v>54</v>
      </c>
      <c r="D30" s="34"/>
      <c r="E30" s="34"/>
    </row>
    <row r="31" spans="1:5">
      <c r="A31" s="41" t="s">
        <v>55</v>
      </c>
      <c r="B31" s="42"/>
      <c r="C31" s="34" t="s">
        <v>56</v>
      </c>
      <c r="D31" s="34"/>
      <c r="E31" s="34"/>
    </row>
    <row r="32" spans="1:5">
      <c r="A32" s="43" t="s">
        <v>57</v>
      </c>
      <c r="B32" s="44"/>
      <c r="C32" s="34" t="s">
        <v>58</v>
      </c>
      <c r="D32" s="34"/>
      <c r="E32" s="34"/>
    </row>
    <row r="33" spans="1:5">
      <c r="A33" s="45" t="s">
        <v>59</v>
      </c>
      <c r="B33" s="46"/>
      <c r="C33" s="34" t="s">
        <v>60</v>
      </c>
      <c r="D33" s="34"/>
      <c r="E33" s="34"/>
    </row>
    <row r="34" spans="1:5">
      <c r="A34" s="47" t="s">
        <v>61</v>
      </c>
      <c r="B34" s="47"/>
      <c r="C34" s="48" t="s">
        <v>62</v>
      </c>
      <c r="D34" s="48"/>
      <c r="E34" s="48"/>
    </row>
    <row r="35" spans="1:5">
      <c r="A35" s="10"/>
      <c r="B35" s="10"/>
      <c r="C35" s="10"/>
      <c r="D35" s="10"/>
      <c r="E35" s="10"/>
    </row>
    <row r="36" spans="1:5">
      <c r="A36" s="8" t="s">
        <v>63</v>
      </c>
      <c r="B36" s="8"/>
      <c r="C36" s="8"/>
      <c r="D36" s="8"/>
      <c r="E36" s="8"/>
    </row>
    <row r="37" spans="1:5">
      <c r="A37" s="49" t="s">
        <v>64</v>
      </c>
      <c r="B37" s="49"/>
      <c r="C37" s="49"/>
      <c r="D37" s="49"/>
      <c r="E37" s="49"/>
    </row>
    <row r="38" spans="1:5">
      <c r="A38" s="7"/>
      <c r="B38" s="7"/>
      <c r="C38" s="7"/>
      <c r="D38" s="7"/>
      <c r="E38" s="7"/>
    </row>
    <row r="39" spans="1:5">
      <c r="A39" s="8" t="s">
        <v>65</v>
      </c>
      <c r="B39" s="8"/>
      <c r="C39" s="8"/>
      <c r="D39" s="8"/>
      <c r="E39" s="8"/>
    </row>
    <row r="40" spans="1:5">
      <c r="A40" s="6" t="s">
        <v>66</v>
      </c>
      <c r="B40" s="6"/>
      <c r="C40" s="6"/>
      <c r="D40" s="6"/>
      <c r="E40" s="6"/>
    </row>
    <row r="41" spans="1:5">
      <c r="A41" s="50" t="s">
        <v>67</v>
      </c>
      <c r="B41" s="50"/>
      <c r="C41" s="50"/>
      <c r="D41" s="50"/>
      <c r="E41" s="50"/>
    </row>
    <row r="42" spans="1:5">
      <c r="A42" s="4"/>
      <c r="B42" s="4"/>
      <c r="C42" s="4"/>
      <c r="D42" s="4"/>
      <c r="E42" s="4"/>
    </row>
  </sheetData>
  <sheetProtection algorithmName="SHA-512" hashValue="Iyguc6fXjSLiCXiXr7r81YKgrES6pP80YOhUIynxLR2OSbX6uoLt40pzCTkr7yhi+I1kD8FTN+wag6VlDNh28w==" saltValue="Fv5/U6b6+uHgQjXiMm85cg==" spinCount="100000" sheet="1" objects="1" scenarios="1" formatCells="0" formatColumns="0" formatRows="0" insertColumns="0" insertRows="0" sort="0" autoFilter="0" pivotTables="0"/>
  <mergeCells count="45">
    <mergeCell ref="A40:E40"/>
    <mergeCell ref="A41:E41"/>
    <mergeCell ref="A34:B34"/>
    <mergeCell ref="C34:E34"/>
    <mergeCell ref="A36:E36"/>
    <mergeCell ref="A37:E37"/>
    <mergeCell ref="A39:E39"/>
    <mergeCell ref="A31:B31"/>
    <mergeCell ref="C31:E31"/>
    <mergeCell ref="A32:B32"/>
    <mergeCell ref="C32:E32"/>
    <mergeCell ref="A33:B33"/>
    <mergeCell ref="C33:E33"/>
    <mergeCell ref="A28:E28"/>
    <mergeCell ref="A29:B29"/>
    <mergeCell ref="C29:E29"/>
    <mergeCell ref="A30:B30"/>
    <mergeCell ref="C30:E30"/>
    <mergeCell ref="A24:B24"/>
    <mergeCell ref="C24:D24"/>
    <mergeCell ref="A25:B25"/>
    <mergeCell ref="C25:D25"/>
    <mergeCell ref="A26:B26"/>
    <mergeCell ref="C26:D26"/>
    <mergeCell ref="C19:E19"/>
    <mergeCell ref="A21:E21"/>
    <mergeCell ref="A22:B22"/>
    <mergeCell ref="C22:D22"/>
    <mergeCell ref="A23:B23"/>
    <mergeCell ref="C23:D23"/>
    <mergeCell ref="C14:E14"/>
    <mergeCell ref="C15:E15"/>
    <mergeCell ref="C16:E16"/>
    <mergeCell ref="C17:E17"/>
    <mergeCell ref="C18:E18"/>
    <mergeCell ref="A8:E8"/>
    <mergeCell ref="A10:E10"/>
    <mergeCell ref="C11:E11"/>
    <mergeCell ref="C12:E12"/>
    <mergeCell ref="C13:E13"/>
    <mergeCell ref="A1:E1"/>
    <mergeCell ref="A2:E2"/>
    <mergeCell ref="A4:E4"/>
    <mergeCell ref="A5:E5"/>
    <mergeCell ref="A7:E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workbookViewId="0">
      <selection activeCell="G1" sqref="G1"/>
    </sheetView>
  </sheetViews>
  <sheetFormatPr baseColWidth="10" defaultColWidth="8.796875" defaultRowHeight="13.8"/>
  <cols>
    <col min="1" max="2" width="18" style="2" customWidth="1"/>
    <col min="3" max="5" width="22" style="2" customWidth="1"/>
    <col min="6" max="6" width="39.296875" style="2" customWidth="1"/>
    <col min="7" max="16384" width="8.796875" style="2"/>
  </cols>
  <sheetData>
    <row r="1" spans="1:6" ht="22.8">
      <c r="A1" s="51" t="s">
        <v>68</v>
      </c>
      <c r="B1" s="51"/>
      <c r="C1" s="51"/>
      <c r="D1" s="51"/>
      <c r="E1" s="51"/>
      <c r="F1" s="51"/>
    </row>
    <row r="2" spans="1:6">
      <c r="A2" s="52" t="s">
        <v>69</v>
      </c>
      <c r="B2" s="52"/>
      <c r="C2" s="52"/>
      <c r="D2" s="52"/>
      <c r="E2" s="52"/>
      <c r="F2" s="52"/>
    </row>
    <row r="3" spans="1:6">
      <c r="A3" s="53"/>
      <c r="B3" s="53"/>
      <c r="C3" s="53"/>
      <c r="D3" s="53"/>
      <c r="E3" s="53"/>
      <c r="F3" s="53"/>
    </row>
    <row r="4" spans="1:6">
      <c r="A4" s="54" t="s">
        <v>70</v>
      </c>
      <c r="B4" s="55"/>
      <c r="C4" s="55" t="s">
        <v>71</v>
      </c>
      <c r="D4" s="55"/>
      <c r="E4" s="55"/>
      <c r="F4" s="56" t="s">
        <v>72</v>
      </c>
    </row>
    <row r="5" spans="1:6">
      <c r="A5" s="57" t="s">
        <v>73</v>
      </c>
      <c r="B5" s="58"/>
      <c r="C5" s="59" t="s">
        <v>74</v>
      </c>
      <c r="D5" s="59"/>
      <c r="E5" s="59"/>
      <c r="F5" s="60" t="s">
        <v>75</v>
      </c>
    </row>
    <row r="6" spans="1:6">
      <c r="A6" s="61" t="s">
        <v>76</v>
      </c>
      <c r="B6" s="62"/>
      <c r="C6" s="63" t="s">
        <v>77</v>
      </c>
      <c r="D6" s="63"/>
      <c r="E6" s="63"/>
      <c r="F6" s="64" t="s">
        <v>78</v>
      </c>
    </row>
    <row r="7" spans="1:6">
      <c r="A7" s="61" t="s">
        <v>79</v>
      </c>
      <c r="B7" s="62"/>
      <c r="C7" s="63" t="s">
        <v>80</v>
      </c>
      <c r="D7" s="63"/>
      <c r="E7" s="63"/>
      <c r="F7" s="64" t="s">
        <v>81</v>
      </c>
    </row>
    <row r="8" spans="1:6">
      <c r="A8" s="61" t="s">
        <v>82</v>
      </c>
      <c r="B8" s="62"/>
      <c r="C8" s="63" t="s">
        <v>83</v>
      </c>
      <c r="D8" s="63"/>
      <c r="E8" s="63"/>
      <c r="F8" s="64" t="s">
        <v>84</v>
      </c>
    </row>
    <row r="9" spans="1:6">
      <c r="A9" s="61" t="s">
        <v>85</v>
      </c>
      <c r="B9" s="62"/>
      <c r="C9" s="63" t="s">
        <v>86</v>
      </c>
      <c r="D9" s="63"/>
      <c r="E9" s="63"/>
      <c r="F9" s="64" t="s">
        <v>87</v>
      </c>
    </row>
    <row r="10" spans="1:6">
      <c r="A10" s="61" t="s">
        <v>88</v>
      </c>
      <c r="B10" s="62"/>
      <c r="C10" s="63" t="s">
        <v>89</v>
      </c>
      <c r="D10" s="63"/>
      <c r="E10" s="63"/>
      <c r="F10" s="64" t="s">
        <v>90</v>
      </c>
    </row>
    <row r="11" spans="1:6">
      <c r="A11" s="61" t="s">
        <v>91</v>
      </c>
      <c r="B11" s="62"/>
      <c r="C11" s="63" t="s">
        <v>92</v>
      </c>
      <c r="D11" s="63"/>
      <c r="E11" s="63"/>
      <c r="F11" s="64" t="s">
        <v>93</v>
      </c>
    </row>
    <row r="12" spans="1:6">
      <c r="A12" s="61" t="s">
        <v>94</v>
      </c>
      <c r="B12" s="62"/>
      <c r="C12" s="63" t="s">
        <v>95</v>
      </c>
      <c r="D12" s="63"/>
      <c r="E12" s="63"/>
      <c r="F12" s="64" t="s">
        <v>96</v>
      </c>
    </row>
    <row r="13" spans="1:6">
      <c r="A13" s="61" t="s">
        <v>97</v>
      </c>
      <c r="B13" s="62"/>
      <c r="C13" s="63" t="s">
        <v>98</v>
      </c>
      <c r="D13" s="63"/>
      <c r="E13" s="63"/>
      <c r="F13" s="64" t="s">
        <v>99</v>
      </c>
    </row>
    <row r="14" spans="1:6">
      <c r="A14" s="61" t="s">
        <v>100</v>
      </c>
      <c r="B14" s="62"/>
      <c r="C14" s="63" t="s">
        <v>101</v>
      </c>
      <c r="D14" s="63"/>
      <c r="E14" s="63"/>
      <c r="F14" s="64" t="s">
        <v>102</v>
      </c>
    </row>
    <row r="15" spans="1:6">
      <c r="A15" s="61" t="s">
        <v>103</v>
      </c>
      <c r="B15" s="62"/>
      <c r="C15" s="63" t="s">
        <v>104</v>
      </c>
      <c r="D15" s="63"/>
      <c r="E15" s="63"/>
      <c r="F15" s="64" t="s">
        <v>105</v>
      </c>
    </row>
    <row r="16" spans="1:6">
      <c r="A16" s="61" t="s">
        <v>106</v>
      </c>
      <c r="B16" s="62"/>
      <c r="C16" s="63" t="s">
        <v>107</v>
      </c>
      <c r="D16" s="63"/>
      <c r="E16" s="63"/>
      <c r="F16" s="64" t="s">
        <v>108</v>
      </c>
    </row>
    <row r="17" spans="1:6">
      <c r="A17" s="61" t="s">
        <v>109</v>
      </c>
      <c r="B17" s="62"/>
      <c r="C17" s="63" t="s">
        <v>110</v>
      </c>
      <c r="D17" s="63"/>
      <c r="E17" s="63"/>
      <c r="F17" s="64" t="s">
        <v>111</v>
      </c>
    </row>
    <row r="18" spans="1:6">
      <c r="A18" s="61" t="s">
        <v>112</v>
      </c>
      <c r="B18" s="62"/>
      <c r="C18" s="63" t="s">
        <v>113</v>
      </c>
      <c r="D18" s="63"/>
      <c r="E18" s="63"/>
      <c r="F18" s="64" t="s">
        <v>114</v>
      </c>
    </row>
    <row r="19" spans="1:6">
      <c r="A19" s="61" t="s">
        <v>115</v>
      </c>
      <c r="B19" s="62"/>
      <c r="C19" s="63" t="s">
        <v>116</v>
      </c>
      <c r="D19" s="63"/>
      <c r="E19" s="63"/>
      <c r="F19" s="64" t="s">
        <v>117</v>
      </c>
    </row>
    <row r="20" spans="1:6">
      <c r="A20" s="61" t="s">
        <v>118</v>
      </c>
      <c r="B20" s="62"/>
      <c r="C20" s="63" t="s">
        <v>119</v>
      </c>
      <c r="D20" s="63"/>
      <c r="E20" s="63"/>
      <c r="F20" s="64" t="s">
        <v>120</v>
      </c>
    </row>
    <row r="21" spans="1:6">
      <c r="A21" s="61" t="s">
        <v>121</v>
      </c>
      <c r="B21" s="62"/>
      <c r="C21" s="63" t="s">
        <v>122</v>
      </c>
      <c r="D21" s="63"/>
      <c r="E21" s="63"/>
      <c r="F21" s="64" t="s">
        <v>123</v>
      </c>
    </row>
    <row r="22" spans="1:6">
      <c r="A22" s="61" t="s">
        <v>124</v>
      </c>
      <c r="B22" s="62"/>
      <c r="C22" s="63" t="s">
        <v>125</v>
      </c>
      <c r="D22" s="63"/>
      <c r="E22" s="63"/>
      <c r="F22" s="64" t="s">
        <v>126</v>
      </c>
    </row>
    <row r="23" spans="1:6">
      <c r="A23" s="61" t="s">
        <v>39</v>
      </c>
      <c r="B23" s="62"/>
      <c r="C23" s="63" t="s">
        <v>127</v>
      </c>
      <c r="D23" s="63"/>
      <c r="E23" s="63"/>
      <c r="F23" s="64" t="s">
        <v>128</v>
      </c>
    </row>
    <row r="24" spans="1:6">
      <c r="A24" s="61" t="s">
        <v>42</v>
      </c>
      <c r="B24" s="62"/>
      <c r="C24" s="63" t="s">
        <v>129</v>
      </c>
      <c r="D24" s="63"/>
      <c r="E24" s="63"/>
      <c r="F24" s="64" t="s">
        <v>130</v>
      </c>
    </row>
    <row r="25" spans="1:6">
      <c r="A25" s="61" t="s">
        <v>45</v>
      </c>
      <c r="B25" s="62"/>
      <c r="C25" s="63" t="s">
        <v>131</v>
      </c>
      <c r="D25" s="63"/>
      <c r="E25" s="63"/>
      <c r="F25" s="64" t="s">
        <v>132</v>
      </c>
    </row>
    <row r="26" spans="1:6">
      <c r="A26" s="61" t="s">
        <v>133</v>
      </c>
      <c r="B26" s="62"/>
      <c r="C26" s="63" t="s">
        <v>134</v>
      </c>
      <c r="D26" s="63"/>
      <c r="E26" s="63"/>
      <c r="F26" s="64" t="s">
        <v>135</v>
      </c>
    </row>
    <row r="27" spans="1:6">
      <c r="A27" s="61" t="s">
        <v>136</v>
      </c>
      <c r="B27" s="62"/>
      <c r="C27" s="63" t="s">
        <v>137</v>
      </c>
      <c r="D27" s="63"/>
      <c r="E27" s="63"/>
      <c r="F27" s="64" t="s">
        <v>138</v>
      </c>
    </row>
    <row r="28" spans="1:6">
      <c r="A28" s="61" t="s">
        <v>139</v>
      </c>
      <c r="B28" s="62"/>
      <c r="C28" s="63" t="s">
        <v>140</v>
      </c>
      <c r="D28" s="63"/>
      <c r="E28" s="63"/>
      <c r="F28" s="64" t="s">
        <v>141</v>
      </c>
    </row>
    <row r="29" spans="1:6">
      <c r="A29" s="61" t="s">
        <v>142</v>
      </c>
      <c r="B29" s="62"/>
      <c r="C29" s="63" t="s">
        <v>143</v>
      </c>
      <c r="D29" s="63"/>
      <c r="E29" s="63"/>
      <c r="F29" s="64" t="s">
        <v>144</v>
      </c>
    </row>
    <row r="30" spans="1:6">
      <c r="A30" s="61" t="s">
        <v>145</v>
      </c>
      <c r="B30" s="62"/>
      <c r="C30" s="63" t="s">
        <v>146</v>
      </c>
      <c r="D30" s="63"/>
      <c r="E30" s="63"/>
      <c r="F30" s="64" t="s">
        <v>147</v>
      </c>
    </row>
    <row r="31" spans="1:6">
      <c r="A31" s="61" t="s">
        <v>148</v>
      </c>
      <c r="B31" s="62"/>
      <c r="C31" s="63" t="s">
        <v>149</v>
      </c>
      <c r="D31" s="63"/>
      <c r="E31" s="63"/>
      <c r="F31" s="64" t="s">
        <v>150</v>
      </c>
    </row>
    <row r="32" spans="1:6">
      <c r="A32" s="61" t="s">
        <v>151</v>
      </c>
      <c r="B32" s="62"/>
      <c r="C32" s="63" t="s">
        <v>152</v>
      </c>
      <c r="D32" s="63"/>
      <c r="E32" s="63"/>
      <c r="F32" s="64" t="s">
        <v>153</v>
      </c>
    </row>
    <row r="33" spans="1:6">
      <c r="A33" s="61" t="s">
        <v>154</v>
      </c>
      <c r="B33" s="62"/>
      <c r="C33" s="63" t="s">
        <v>155</v>
      </c>
      <c r="D33" s="63"/>
      <c r="E33" s="63"/>
      <c r="F33" s="64" t="s">
        <v>156</v>
      </c>
    </row>
    <row r="34" spans="1:6">
      <c r="A34" s="65" t="s">
        <v>157</v>
      </c>
      <c r="B34" s="66"/>
      <c r="C34" s="67" t="s">
        <v>158</v>
      </c>
      <c r="D34" s="67"/>
      <c r="E34" s="67"/>
      <c r="F34" s="68" t="s">
        <v>159</v>
      </c>
    </row>
    <row r="35" spans="1:6">
      <c r="A35" s="69" t="s">
        <v>160</v>
      </c>
      <c r="B35" s="69"/>
      <c r="C35" s="69" t="s">
        <v>71</v>
      </c>
      <c r="D35" s="69"/>
      <c r="E35" s="69"/>
      <c r="F35" s="69" t="s">
        <v>72</v>
      </c>
    </row>
    <row r="36" spans="1:6" ht="27.6">
      <c r="A36" s="70" t="s">
        <v>161</v>
      </c>
      <c r="B36" s="70"/>
      <c r="C36" s="70" t="s">
        <v>162</v>
      </c>
      <c r="D36" s="70"/>
      <c r="E36" s="70"/>
      <c r="F36" s="71" t="s">
        <v>163</v>
      </c>
    </row>
    <row r="37" spans="1:6" ht="27.6">
      <c r="A37" s="70" t="s">
        <v>164</v>
      </c>
      <c r="B37" s="70"/>
      <c r="C37" s="70" t="s">
        <v>165</v>
      </c>
      <c r="D37" s="70"/>
      <c r="E37" s="70"/>
      <c r="F37" s="71" t="s">
        <v>166</v>
      </c>
    </row>
    <row r="38" spans="1:6" ht="27.6">
      <c r="A38" s="70" t="s">
        <v>167</v>
      </c>
      <c r="B38" s="70"/>
      <c r="C38" s="70" t="s">
        <v>168</v>
      </c>
      <c r="D38" s="70"/>
      <c r="E38" s="70"/>
      <c r="F38" s="71" t="s">
        <v>169</v>
      </c>
    </row>
    <row r="39" spans="1:6" ht="27.6">
      <c r="A39" s="70" t="s">
        <v>170</v>
      </c>
      <c r="B39" s="70"/>
      <c r="C39" s="70" t="s">
        <v>171</v>
      </c>
      <c r="D39" s="70"/>
      <c r="E39" s="70"/>
      <c r="F39" s="71" t="s">
        <v>172</v>
      </c>
    </row>
    <row r="40" spans="1:6">
      <c r="A40" s="70" t="s">
        <v>173</v>
      </c>
      <c r="B40" s="70"/>
      <c r="C40" s="70" t="s">
        <v>174</v>
      </c>
      <c r="D40" s="70"/>
      <c r="E40" s="70"/>
      <c r="F40" s="71" t="s">
        <v>175</v>
      </c>
    </row>
    <row r="41" spans="1:6" ht="27.6">
      <c r="A41" s="70" t="s">
        <v>176</v>
      </c>
      <c r="B41" s="70"/>
      <c r="C41" s="70" t="s">
        <v>177</v>
      </c>
      <c r="D41" s="70"/>
      <c r="E41" s="70"/>
      <c r="F41" s="71" t="s">
        <v>178</v>
      </c>
    </row>
  </sheetData>
  <sheetProtection algorithmName="SHA-512" hashValue="l6AFtOrc5AiniuJmTAFfGwPhxsJhVT7C7jJIPdQ6xtbWBI6Jy0f/cKdNMIaKVPRQs+wRJTfKSJgUBZW1Ya/w9w==" saltValue="4uSVLL6Aej3EnOsaHHAOwA==" spinCount="100000" sheet="1" objects="1" scenarios="1" formatCells="0" formatColumns="0" formatRows="0" insertColumns="0" sort="0" autoFilter="0" pivotTables="0"/>
  <mergeCells count="77">
    <mergeCell ref="A39:B39"/>
    <mergeCell ref="C39:E39"/>
    <mergeCell ref="A40:B40"/>
    <mergeCell ref="C40:E40"/>
    <mergeCell ref="A41:B41"/>
    <mergeCell ref="C41:E41"/>
    <mergeCell ref="A36:B36"/>
    <mergeCell ref="C36:E36"/>
    <mergeCell ref="A37:B37"/>
    <mergeCell ref="C37:E37"/>
    <mergeCell ref="A38:B38"/>
    <mergeCell ref="C38:E38"/>
    <mergeCell ref="A33:B33"/>
    <mergeCell ref="C33:E33"/>
    <mergeCell ref="A34:B34"/>
    <mergeCell ref="C34:E34"/>
    <mergeCell ref="A35:F35"/>
    <mergeCell ref="A30:B30"/>
    <mergeCell ref="C30:E30"/>
    <mergeCell ref="A31:B31"/>
    <mergeCell ref="C31:E31"/>
    <mergeCell ref="A32:B32"/>
    <mergeCell ref="C32:E32"/>
    <mergeCell ref="A27:B27"/>
    <mergeCell ref="C27:E27"/>
    <mergeCell ref="A28:B28"/>
    <mergeCell ref="C28:E28"/>
    <mergeCell ref="A29:B29"/>
    <mergeCell ref="C29:E29"/>
    <mergeCell ref="A24:B24"/>
    <mergeCell ref="C24:E24"/>
    <mergeCell ref="A25:B25"/>
    <mergeCell ref="C25:E25"/>
    <mergeCell ref="A26:B26"/>
    <mergeCell ref="C26:E26"/>
    <mergeCell ref="A21:B21"/>
    <mergeCell ref="C21:E21"/>
    <mergeCell ref="A22:B22"/>
    <mergeCell ref="C22:E22"/>
    <mergeCell ref="A23:B23"/>
    <mergeCell ref="C23:E23"/>
    <mergeCell ref="A18:B18"/>
    <mergeCell ref="C18:E18"/>
    <mergeCell ref="A19:B19"/>
    <mergeCell ref="C19:E19"/>
    <mergeCell ref="A20:B20"/>
    <mergeCell ref="C20:E20"/>
    <mergeCell ref="A15:B15"/>
    <mergeCell ref="C15:E15"/>
    <mergeCell ref="A16:B16"/>
    <mergeCell ref="C16:E16"/>
    <mergeCell ref="A17:B17"/>
    <mergeCell ref="C17:E17"/>
    <mergeCell ref="A12:B12"/>
    <mergeCell ref="C12:E12"/>
    <mergeCell ref="A13:B13"/>
    <mergeCell ref="C13:E13"/>
    <mergeCell ref="A14:B14"/>
    <mergeCell ref="C14:E14"/>
    <mergeCell ref="A9:B9"/>
    <mergeCell ref="C9:E9"/>
    <mergeCell ref="A10:B10"/>
    <mergeCell ref="C10:E10"/>
    <mergeCell ref="A11:B11"/>
    <mergeCell ref="C11:E11"/>
    <mergeCell ref="A6:B6"/>
    <mergeCell ref="C6:E6"/>
    <mergeCell ref="A7:B7"/>
    <mergeCell ref="C7:E7"/>
    <mergeCell ref="A8:B8"/>
    <mergeCell ref="C8:E8"/>
    <mergeCell ref="A1:F1"/>
    <mergeCell ref="A2:F2"/>
    <mergeCell ref="A4:B4"/>
    <mergeCell ref="C4:E4"/>
    <mergeCell ref="A5:B5"/>
    <mergeCell ref="C5:E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workbookViewId="0">
      <selection activeCell="I18" sqref="I18"/>
    </sheetView>
  </sheetViews>
  <sheetFormatPr baseColWidth="10" defaultColWidth="8.796875" defaultRowHeight="13.8"/>
  <cols>
    <col min="1" max="1" width="19.296875" style="2" bestFit="1" customWidth="1"/>
    <col min="2" max="2" width="30.59765625" style="2" bestFit="1" customWidth="1"/>
    <col min="3" max="4" width="15" style="2" customWidth="1"/>
    <col min="5" max="5" width="8.19921875" style="2" bestFit="1" customWidth="1"/>
    <col min="6" max="6" width="16" style="2" customWidth="1"/>
    <col min="7" max="7" width="61.8984375" style="2" customWidth="1"/>
    <col min="8" max="16384" width="8.796875" style="2"/>
  </cols>
  <sheetData>
    <row r="1" spans="1:7" ht="23.4">
      <c r="A1" s="72" t="s">
        <v>179</v>
      </c>
      <c r="B1" s="72"/>
      <c r="C1" s="72"/>
      <c r="D1" s="72"/>
      <c r="E1" s="72"/>
      <c r="F1" s="72"/>
      <c r="G1" s="72"/>
    </row>
    <row r="2" spans="1:7">
      <c r="A2" s="73" t="str">
        <f>"Ejemplo ficticio incluido | Valores expresados en "&amp;LOWER(B6)&amp;" de moneda local"</f>
        <v>Ejemplo ficticio incluido | Valores expresados en miles de moneda local</v>
      </c>
      <c r="B2" s="73"/>
      <c r="C2" s="73"/>
      <c r="D2" s="73"/>
      <c r="E2" s="73"/>
      <c r="F2" s="73"/>
      <c r="G2" s="73"/>
    </row>
    <row r="3" spans="1:7" ht="14.4">
      <c r="A3" s="74"/>
      <c r="B3" s="74"/>
      <c r="C3" s="74"/>
      <c r="D3" s="74"/>
      <c r="E3" s="74"/>
      <c r="F3" s="74"/>
      <c r="G3" s="74"/>
    </row>
    <row r="4" spans="1:7">
      <c r="A4" s="75" t="s">
        <v>180</v>
      </c>
      <c r="B4" s="76" t="s">
        <v>181</v>
      </c>
      <c r="C4" s="77" t="s">
        <v>182</v>
      </c>
      <c r="D4" s="77"/>
      <c r="E4" s="77"/>
      <c r="F4" s="77"/>
      <c r="G4" s="77"/>
    </row>
    <row r="5" spans="1:7">
      <c r="A5" s="78" t="s">
        <v>183</v>
      </c>
      <c r="B5" s="79" t="s">
        <v>45</v>
      </c>
      <c r="C5" s="80" t="str">
        <f>IF(B5="Modelo Z original","Manufacturera que cotiza en bolsa",IF(B5="Modelo Z′","Manufacturera privada",IF(B5="Modelo Z″","Comercio o empresa privada de servicios","Selecciona un modelo válido")))</f>
        <v>Comercio o empresa privada de servicios</v>
      </c>
      <c r="D5" s="81"/>
      <c r="E5" s="81"/>
      <c r="F5" s="81"/>
      <c r="G5" s="82"/>
    </row>
    <row r="6" spans="1:7" ht="14.4">
      <c r="A6" s="74" t="s">
        <v>161</v>
      </c>
      <c r="B6" s="79" t="s">
        <v>184</v>
      </c>
      <c r="C6" s="83" t="s">
        <v>185</v>
      </c>
      <c r="D6" s="83"/>
      <c r="E6" s="83"/>
      <c r="F6" s="83"/>
      <c r="G6" s="83"/>
    </row>
    <row r="7" spans="1:7" ht="14.4">
      <c r="A7" s="84" t="s">
        <v>186</v>
      </c>
      <c r="B7" s="84"/>
      <c r="C7" s="84"/>
      <c r="D7" s="84"/>
      <c r="E7" s="84"/>
      <c r="F7" s="84"/>
      <c r="G7" s="84"/>
    </row>
    <row r="8" spans="1:7">
      <c r="A8" s="85" t="s">
        <v>187</v>
      </c>
      <c r="B8" s="86" t="s">
        <v>188</v>
      </c>
      <c r="C8" s="87">
        <v>2024</v>
      </c>
      <c r="D8" s="88">
        <v>2025</v>
      </c>
      <c r="E8" s="89">
        <v>2026</v>
      </c>
      <c r="F8" s="90" t="s">
        <v>189</v>
      </c>
      <c r="G8" s="91" t="s">
        <v>189</v>
      </c>
    </row>
    <row r="9" spans="1:7">
      <c r="A9" s="92" t="s">
        <v>124</v>
      </c>
      <c r="B9" s="93" t="s">
        <v>190</v>
      </c>
      <c r="C9" s="94">
        <f>IF(C25="Completo",C34,"")</f>
        <v>3.6104307692307693</v>
      </c>
      <c r="D9" s="95">
        <f>IF(D25="Completo",D34,"")</f>
        <v>2.6681804062126639</v>
      </c>
      <c r="E9" s="96">
        <f>IF(E25="Completo",E34,"")</f>
        <v>1.8378724610297592</v>
      </c>
      <c r="F9" s="97" t="s">
        <v>191</v>
      </c>
      <c r="G9" s="98" t="s">
        <v>192</v>
      </c>
    </row>
    <row r="10" spans="1:7" ht="41.4">
      <c r="A10" s="99" t="s">
        <v>193</v>
      </c>
      <c r="B10" s="100" t="s">
        <v>194</v>
      </c>
      <c r="C10" s="101" t="str">
        <f>IF(C25="Completo",C37,"Revisar datos")</f>
        <v>Situación relativamente sólida</v>
      </c>
      <c r="D10" s="102" t="str">
        <f>IF(D25="Completo",D37,"Revisar datos")</f>
        <v>Situación relativamente sólida</v>
      </c>
      <c r="E10" s="103" t="str">
        <f>IF(E25="Completo",E37,"Revisar datos")</f>
        <v>Zona gris</v>
      </c>
      <c r="F10" s="104" t="s">
        <v>195</v>
      </c>
      <c r="G10" s="105" t="s">
        <v>195</v>
      </c>
    </row>
    <row r="11" spans="1:7">
      <c r="A11" s="106" t="s">
        <v>145</v>
      </c>
      <c r="B11" s="107" t="s">
        <v>196</v>
      </c>
      <c r="C11" s="108" t="str">
        <f>IF(C9="","Pendiente","Base")</f>
        <v>Base</v>
      </c>
      <c r="D11" s="109" t="str">
        <f>IF(OR(D9="",C9=""),"Pendiente",IF(ABS(D9-C9)&lt;0.01,"Sin cambio relevante",IF(D9&gt;C9,"Mejora","Deterioro")))</f>
        <v>Deterioro</v>
      </c>
      <c r="E11" s="110" t="str">
        <f>IF(OR(E9="",D9=""),"Pendiente",IF(ABS(E9-D9)&lt;0.01,"Sin cambio relevante",IF(E9&gt;D9,"Mejora","Deterioro")))</f>
        <v>Deterioro</v>
      </c>
      <c r="F11" s="111" t="s">
        <v>197</v>
      </c>
      <c r="G11" s="112" t="s">
        <v>197</v>
      </c>
    </row>
    <row r="12" spans="1:7" ht="14.4">
      <c r="A12" s="74"/>
      <c r="B12" s="74"/>
      <c r="C12" s="74"/>
      <c r="D12" s="74"/>
      <c r="E12" s="74"/>
      <c r="F12" s="74"/>
      <c r="G12" s="74"/>
    </row>
    <row r="13" spans="1:7" ht="14.4">
      <c r="A13" s="84" t="s">
        <v>198</v>
      </c>
      <c r="B13" s="84"/>
      <c r="C13" s="84"/>
      <c r="D13" s="84"/>
      <c r="E13" s="84"/>
      <c r="F13" s="84"/>
      <c r="G13" s="84"/>
    </row>
    <row r="14" spans="1:7">
      <c r="A14" s="85" t="s">
        <v>199</v>
      </c>
      <c r="B14" s="113" t="s">
        <v>200</v>
      </c>
      <c r="C14" s="113">
        <f>C8</f>
        <v>2024</v>
      </c>
      <c r="D14" s="113">
        <f>D8</f>
        <v>2025</v>
      </c>
      <c r="E14" s="113">
        <f>E8</f>
        <v>2026</v>
      </c>
      <c r="F14" s="113" t="s">
        <v>201</v>
      </c>
      <c r="G14" s="86" t="s">
        <v>202</v>
      </c>
    </row>
    <row r="15" spans="1:7">
      <c r="A15" s="114" t="s">
        <v>73</v>
      </c>
      <c r="B15" s="93" t="s">
        <v>203</v>
      </c>
      <c r="C15" s="115">
        <v>240</v>
      </c>
      <c r="D15" s="116">
        <v>230</v>
      </c>
      <c r="E15" s="117">
        <v>220</v>
      </c>
      <c r="F15" s="118" t="s">
        <v>204</v>
      </c>
      <c r="G15" s="93" t="s">
        <v>205</v>
      </c>
    </row>
    <row r="16" spans="1:7">
      <c r="A16" s="119" t="s">
        <v>76</v>
      </c>
      <c r="B16" s="100" t="s">
        <v>206</v>
      </c>
      <c r="C16" s="120">
        <v>150</v>
      </c>
      <c r="D16" s="121">
        <v>170</v>
      </c>
      <c r="E16" s="122">
        <v>190</v>
      </c>
      <c r="F16" s="123" t="s">
        <v>204</v>
      </c>
      <c r="G16" s="100" t="s">
        <v>207</v>
      </c>
    </row>
    <row r="17" spans="1:7" ht="27.6">
      <c r="A17" s="119" t="s">
        <v>82</v>
      </c>
      <c r="B17" s="100" t="s">
        <v>208</v>
      </c>
      <c r="C17" s="120">
        <v>500</v>
      </c>
      <c r="D17" s="121">
        <v>540</v>
      </c>
      <c r="E17" s="122">
        <v>580</v>
      </c>
      <c r="F17" s="123" t="s">
        <v>204</v>
      </c>
      <c r="G17" s="100" t="s">
        <v>209</v>
      </c>
    </row>
    <row r="18" spans="1:7">
      <c r="A18" s="119" t="s">
        <v>94</v>
      </c>
      <c r="B18" s="100" t="s">
        <v>210</v>
      </c>
      <c r="C18" s="120">
        <v>90</v>
      </c>
      <c r="D18" s="121">
        <v>85</v>
      </c>
      <c r="E18" s="122">
        <v>70</v>
      </c>
      <c r="F18" s="123" t="s">
        <v>204</v>
      </c>
      <c r="G18" s="100" t="s">
        <v>211</v>
      </c>
    </row>
    <row r="19" spans="1:7">
      <c r="A19" s="119" t="s">
        <v>212</v>
      </c>
      <c r="B19" s="100" t="s">
        <v>213</v>
      </c>
      <c r="C19" s="120">
        <v>65</v>
      </c>
      <c r="D19" s="121">
        <v>52</v>
      </c>
      <c r="E19" s="122">
        <v>42</v>
      </c>
      <c r="F19" s="123" t="s">
        <v>204</v>
      </c>
      <c r="G19" s="100" t="s">
        <v>214</v>
      </c>
    </row>
    <row r="20" spans="1:7">
      <c r="A20" s="119" t="s">
        <v>85</v>
      </c>
      <c r="B20" s="100" t="s">
        <v>215</v>
      </c>
      <c r="C20" s="120">
        <v>260</v>
      </c>
      <c r="D20" s="121">
        <v>310</v>
      </c>
      <c r="E20" s="122">
        <v>365</v>
      </c>
      <c r="F20" s="123" t="s">
        <v>204</v>
      </c>
      <c r="G20" s="100" t="s">
        <v>216</v>
      </c>
    </row>
    <row r="21" spans="1:7" ht="27.6">
      <c r="A21" s="119" t="s">
        <v>88</v>
      </c>
      <c r="B21" s="100" t="s">
        <v>217</v>
      </c>
      <c r="C21" s="120">
        <v>240</v>
      </c>
      <c r="D21" s="121">
        <v>230</v>
      </c>
      <c r="E21" s="122">
        <v>215</v>
      </c>
      <c r="F21" s="123" t="s">
        <v>218</v>
      </c>
      <c r="G21" s="100" t="s">
        <v>219</v>
      </c>
    </row>
    <row r="22" spans="1:7" ht="27.6">
      <c r="A22" s="119" t="s">
        <v>91</v>
      </c>
      <c r="B22" s="100" t="s">
        <v>220</v>
      </c>
      <c r="C22" s="115"/>
      <c r="D22" s="116"/>
      <c r="E22" s="117"/>
      <c r="F22" s="123" t="s">
        <v>221</v>
      </c>
      <c r="G22" s="100" t="s">
        <v>222</v>
      </c>
    </row>
    <row r="23" spans="1:7">
      <c r="A23" s="124" t="s">
        <v>103</v>
      </c>
      <c r="B23" s="107" t="s">
        <v>223</v>
      </c>
      <c r="C23" s="125">
        <v>800</v>
      </c>
      <c r="D23" s="126">
        <v>845</v>
      </c>
      <c r="E23" s="127">
        <v>870</v>
      </c>
      <c r="F23" s="128" t="s">
        <v>224</v>
      </c>
      <c r="G23" s="107" t="s">
        <v>225</v>
      </c>
    </row>
    <row r="24" spans="1:7">
      <c r="A24" s="114" t="s">
        <v>148</v>
      </c>
      <c r="B24" s="129" t="s">
        <v>226</v>
      </c>
      <c r="C24" s="130">
        <f>IF(COUNT(C17,C20,C21)&lt;3,"",C17-(C20+C21))</f>
        <v>0</v>
      </c>
      <c r="D24" s="131">
        <f>IF(COUNT(D17,D20,D21)&lt;3,"",D17-(D20+D21))</f>
        <v>0</v>
      </c>
      <c r="E24" s="132">
        <f>IF(COUNT(E17,E20,E21)&lt;3,"",E17-(E20+E21))</f>
        <v>0</v>
      </c>
      <c r="F24" s="118" t="s">
        <v>227</v>
      </c>
      <c r="G24" s="93" t="s">
        <v>228</v>
      </c>
    </row>
    <row r="25" spans="1:7">
      <c r="A25" s="124" t="s">
        <v>151</v>
      </c>
      <c r="B25" s="133" t="s">
        <v>229</v>
      </c>
      <c r="C25" s="108" t="str">
        <f>IF(NOT(OR($B$5="Modelo Z original",$B$5="Modelo Z′",$B$5="Modelo Z″")),"Selecciona modelo",IF(NOT(IF($B$5="Modelo Z original",COUNT(C15:C23)&gt;=9,IF($B$5="Modelo Z′",COUNT(C15:C21,C23)&gt;=8,IF($B$5="Modelo Z″",COUNT(C15:C21)&gt;=7,FALSE)))),"Faltan datos",IF(OR(C17&lt;=0,C20&lt;=0),"Revisar denominadores",IF(OR(C15&lt;0,C16&lt;0,C17&lt;=0,C20&lt;=0,AND(C22&lt;&gt;"",C22&lt;0),AND(C23&lt;&gt;"",C23&lt;0),C15&gt;C17,C16&gt;C20),"Revisar coherencia",IF(ABS(C24)&gt;MAX(0.01,ABS(C17)*0.0001),"Revisar balance","Completo")))))</f>
        <v>Completo</v>
      </c>
      <c r="D25" s="109" t="str">
        <f>IF(NOT(OR($B$5="Modelo Z original",$B$5="Modelo Z′",$B$5="Modelo Z″")),"Selecciona modelo",IF(NOT(IF($B$5="Modelo Z original",COUNT(D15:D23)&gt;=9,IF($B$5="Modelo Z′",COUNT(D15:D21,D23)&gt;=8,IF($B$5="Modelo Z″",COUNT(D15:D21)&gt;=7,FALSE)))),"Faltan datos",IF(OR(D17&lt;=0,D20&lt;=0),"Revisar denominadores",IF(OR(D15&lt;0,D16&lt;0,D17&lt;=0,D20&lt;=0,AND(D22&lt;&gt;"",D22&lt;0),AND(D23&lt;&gt;"",D23&lt;0),D15&gt;D17,D16&gt;D20),"Revisar coherencia",IF(ABS(D24)&gt;MAX(0.01,ABS(D17)*0.0001),"Revisar balance","Completo")))))</f>
        <v>Completo</v>
      </c>
      <c r="E25" s="110" t="str">
        <f>IF(NOT(OR($B$5="Modelo Z original",$B$5="Modelo Z′",$B$5="Modelo Z″")),"Selecciona modelo",IF(NOT(IF($B$5="Modelo Z original",COUNT(E15:E23)&gt;=9,IF($B$5="Modelo Z′",COUNT(E15:E21,E23)&gt;=8,IF($B$5="Modelo Z″",COUNT(E15:E21)&gt;=7,FALSE)))),"Faltan datos",IF(OR(E17&lt;=0,E20&lt;=0),"Revisar denominadores",IF(OR(E15&lt;0,E16&lt;0,E17&lt;=0,E20&lt;=0,AND(E22&lt;&gt;"",E22&lt;0),AND(E23&lt;&gt;"",E23&lt;0),E15&gt;E17,E16&gt;E20),"Revisar coherencia",IF(ABS(E24)&gt;MAX(0.01,ABS(E17)*0.0001),"Revisar balance","Completo")))))</f>
        <v>Completo</v>
      </c>
      <c r="F25" s="128" t="s">
        <v>227</v>
      </c>
      <c r="G25" s="107" t="s">
        <v>230</v>
      </c>
    </row>
    <row r="26" spans="1:7" ht="14.4">
      <c r="A26" s="74"/>
      <c r="B26" s="74"/>
      <c r="C26" s="74"/>
      <c r="D26" s="74"/>
      <c r="E26" s="74"/>
      <c r="F26" s="74"/>
      <c r="G26" s="74"/>
    </row>
    <row r="27" spans="1:7" ht="14.4">
      <c r="A27" s="84" t="s">
        <v>231</v>
      </c>
      <c r="B27" s="84"/>
      <c r="C27" s="84"/>
      <c r="D27" s="84"/>
      <c r="E27" s="84"/>
      <c r="F27" s="84"/>
      <c r="G27" s="84"/>
    </row>
    <row r="28" spans="1:7">
      <c r="A28" s="85" t="s">
        <v>232</v>
      </c>
      <c r="B28" s="113" t="s">
        <v>233</v>
      </c>
      <c r="C28" s="113">
        <f>C8</f>
        <v>2024</v>
      </c>
      <c r="D28" s="113">
        <f>D8</f>
        <v>2025</v>
      </c>
      <c r="E28" s="113">
        <f>E8</f>
        <v>2026</v>
      </c>
      <c r="F28" s="113" t="s">
        <v>121</v>
      </c>
      <c r="G28" s="86" t="s">
        <v>234</v>
      </c>
    </row>
    <row r="29" spans="1:7" ht="27.6">
      <c r="A29" s="114" t="s">
        <v>106</v>
      </c>
      <c r="B29" s="93" t="s">
        <v>235</v>
      </c>
      <c r="C29" s="134">
        <f>IF(C25&lt;&gt;"Completo","",(C15-C16)/C17)</f>
        <v>0.18</v>
      </c>
      <c r="D29" s="135">
        <f>IF(D25&lt;&gt;"Completo","",(D15-D16)/D17)</f>
        <v>0.1111111111111111</v>
      </c>
      <c r="E29" s="136">
        <f>IF(E25&lt;&gt;"Completo","",(E15-E16)/E17)</f>
        <v>5.1724137931034482E-2</v>
      </c>
      <c r="F29" s="137">
        <f>IF($B$5="Modelo Z original",1.2,IF($B$5="Modelo Z′",0.717,IF($B$5="Modelo Z″",6.56,"")))</f>
        <v>6.56</v>
      </c>
      <c r="G29" s="138" t="s">
        <v>236</v>
      </c>
    </row>
    <row r="30" spans="1:7">
      <c r="A30" s="119" t="s">
        <v>109</v>
      </c>
      <c r="B30" s="100" t="s">
        <v>237</v>
      </c>
      <c r="C30" s="139">
        <f>IF(C25&lt;&gt;"Completo","",C18/C17)</f>
        <v>0.18</v>
      </c>
      <c r="D30" s="140">
        <f>IF(D25&lt;&gt;"Completo","",D18/D17)</f>
        <v>0.15740740740740741</v>
      </c>
      <c r="E30" s="141">
        <f>IF(E25&lt;&gt;"Completo","",E18/E17)</f>
        <v>0.1206896551724138</v>
      </c>
      <c r="F30" s="142">
        <f>IF($B$5="Modelo Z original",1.4,IF($B$5="Modelo Z′",0.847,IF($B$5="Modelo Z″",3.26,"")))</f>
        <v>3.26</v>
      </c>
      <c r="G30" s="143" t="s">
        <v>238</v>
      </c>
    </row>
    <row r="31" spans="1:7">
      <c r="A31" s="119" t="s">
        <v>112</v>
      </c>
      <c r="B31" s="100" t="s">
        <v>239</v>
      </c>
      <c r="C31" s="139">
        <f>IF(C25&lt;&gt;"Completo","",C19/C17)</f>
        <v>0.13</v>
      </c>
      <c r="D31" s="140">
        <f>IF(D25&lt;&gt;"Completo","",D19/D17)</f>
        <v>9.6296296296296297E-2</v>
      </c>
      <c r="E31" s="141">
        <f>IF(E25&lt;&gt;"Completo","",E19/E17)</f>
        <v>7.2413793103448282E-2</v>
      </c>
      <c r="F31" s="142">
        <f>IF($B$5="Modelo Z original",3.3,IF($B$5="Modelo Z′",3.107,IF($B$5="Modelo Z″",6.72,"")))</f>
        <v>6.72</v>
      </c>
      <c r="G31" s="143" t="s">
        <v>240</v>
      </c>
    </row>
    <row r="32" spans="1:7">
      <c r="A32" s="119" t="s">
        <v>115</v>
      </c>
      <c r="B32" s="100" t="s">
        <v>241</v>
      </c>
      <c r="C32" s="139">
        <f>IF(C25&lt;&gt;"Completo","",IF($B$5="Modelo Z original",C22/C20,IF(OR($B$5="Modelo Z′",$B$5="Modelo Z″"),C21/C20,"")))</f>
        <v>0.92307692307692313</v>
      </c>
      <c r="D32" s="140">
        <f>IF(D25&lt;&gt;"Completo","",IF($B$5="Modelo Z original",D22/D20,IF(OR($B$5="Modelo Z′",$B$5="Modelo Z″"),D21/D20,"")))</f>
        <v>0.74193548387096775</v>
      </c>
      <c r="E32" s="141">
        <f>IF(E25&lt;&gt;"Completo","",IF($B$5="Modelo Z original",E22/E20,IF(OR($B$5="Modelo Z′",$B$5="Modelo Z″"),E21/E20,"")))</f>
        <v>0.58904109589041098</v>
      </c>
      <c r="F32" s="142">
        <f>IF($B$5="Modelo Z original",0.6,IF($B$5="Modelo Z′",0.42,IF($B$5="Modelo Z″",1.05,"")))</f>
        <v>1.05</v>
      </c>
      <c r="G32" s="143" t="s">
        <v>242</v>
      </c>
    </row>
    <row r="33" spans="1:7">
      <c r="A33" s="124" t="s">
        <v>118</v>
      </c>
      <c r="B33" s="107" t="s">
        <v>243</v>
      </c>
      <c r="C33" s="144" t="str">
        <f>IF(C25&lt;&gt;"Completo","",IF($B$5="Modelo Z″","",IF(OR($B$5="Modelo Z original",$B$5="Modelo Z′"),C23/C17,"")))</f>
        <v/>
      </c>
      <c r="D33" s="145" t="str">
        <f>IF(D25&lt;&gt;"Completo","",IF($B$5="Modelo Z″","",IF(OR($B$5="Modelo Z original",$B$5="Modelo Z′"),D23/D17,"")))</f>
        <v/>
      </c>
      <c r="E33" s="146" t="str">
        <f>IF(E25&lt;&gt;"Completo","",IF($B$5="Modelo Z″","",IF(OR($B$5="Modelo Z original",$B$5="Modelo Z′"),E23/E17,"")))</f>
        <v/>
      </c>
      <c r="F33" s="147">
        <f>IF($B$5="Modelo Z original",1,IF($B$5="Modelo Z′",0.998,IF($B$5="Modelo Z″",0,"")))</f>
        <v>0</v>
      </c>
      <c r="G33" s="148" t="s">
        <v>244</v>
      </c>
    </row>
    <row r="34" spans="1:7">
      <c r="A34" s="149" t="s">
        <v>124</v>
      </c>
      <c r="B34" s="150" t="s">
        <v>245</v>
      </c>
      <c r="C34" s="151">
        <f>IF(C25&lt;&gt;"Completo","",SUMPRODUCT(C29:C33,$F$29:$F$33))</f>
        <v>3.6104307692307693</v>
      </c>
      <c r="D34" s="152">
        <f>IF(D25&lt;&gt;"Completo","",SUMPRODUCT(D29:D33,$F$29:$F$33))</f>
        <v>2.6681804062126639</v>
      </c>
      <c r="E34" s="153">
        <f>IF(E25&lt;&gt;"Completo","",SUMPRODUCT(E29:E33,$F$29:$F$33))</f>
        <v>1.8378724610297592</v>
      </c>
      <c r="F34" s="154"/>
      <c r="G34" s="155" t="s">
        <v>246</v>
      </c>
    </row>
    <row r="35" spans="1:7">
      <c r="A35" s="119" t="s">
        <v>247</v>
      </c>
      <c r="B35" s="156" t="s">
        <v>248</v>
      </c>
      <c r="C35" s="157">
        <f>IF($B$5="Modelo Z original",1.81,IF($B$5="Modelo Z′",1.23,IF($B$5="Modelo Z″",1.1,"")))</f>
        <v>1.1000000000000001</v>
      </c>
      <c r="D35" s="158">
        <f>IF($B$5="Modelo Z original",1.81,IF($B$5="Modelo Z′",1.23,IF($B$5="Modelo Z″",1.1,"")))</f>
        <v>1.1000000000000001</v>
      </c>
      <c r="E35" s="159">
        <f>IF($B$5="Modelo Z original",1.81,IF($B$5="Modelo Z′",1.23,IF($B$5="Modelo Z″",1.1,"")))</f>
        <v>1.1000000000000001</v>
      </c>
      <c r="F35" s="99"/>
      <c r="G35" s="100" t="s">
        <v>249</v>
      </c>
    </row>
    <row r="36" spans="1:7">
      <c r="A36" s="119" t="s">
        <v>250</v>
      </c>
      <c r="B36" s="156" t="s">
        <v>251</v>
      </c>
      <c r="C36" s="157">
        <f>IF($B$5="Modelo Z original",2.99,IF($B$5="Modelo Z′",2.9,IF($B$5="Modelo Z″",2.6,"")))</f>
        <v>2.6</v>
      </c>
      <c r="D36" s="158">
        <f>IF($B$5="Modelo Z original",2.99,IF($B$5="Modelo Z′",2.9,IF($B$5="Modelo Z″",2.6,"")))</f>
        <v>2.6</v>
      </c>
      <c r="E36" s="159">
        <f>IF($B$5="Modelo Z original",2.99,IF($B$5="Modelo Z′",2.9,IF($B$5="Modelo Z″",2.6,"")))</f>
        <v>2.6</v>
      </c>
      <c r="F36" s="99"/>
      <c r="G36" s="100" t="s">
        <v>249</v>
      </c>
    </row>
    <row r="37" spans="1:7" ht="41.4">
      <c r="A37" s="124" t="s">
        <v>193</v>
      </c>
      <c r="B37" s="133" t="s">
        <v>194</v>
      </c>
      <c r="C37" s="108" t="str">
        <f>IF(C25&lt;&gt;"Completo","Revisar datos",IF(C34&lt;C35,"Zona de dificultades",IF(C34&lt;=C36,"Zona gris","Situación relativamente sólida")))</f>
        <v>Situación relativamente sólida</v>
      </c>
      <c r="D37" s="109" t="str">
        <f>IF(D25&lt;&gt;"Completo","Revisar datos",IF(D34&lt;D35,"Zona de dificultades",IF(D34&lt;=D36,"Zona gris","Situación relativamente sólida")))</f>
        <v>Situación relativamente sólida</v>
      </c>
      <c r="E37" s="110" t="str">
        <f>IF(E25&lt;&gt;"Completo","Revisar datos",IF(E34&lt;E35,"Zona de dificultades",IF(E34&lt;=E36,"Zona gris","Situación relativamente sólida")))</f>
        <v>Zona gris</v>
      </c>
      <c r="F37" s="106"/>
      <c r="G37" s="107" t="s">
        <v>252</v>
      </c>
    </row>
    <row r="38" spans="1:7" ht="14.4">
      <c r="A38" s="74"/>
      <c r="B38" s="74"/>
      <c r="C38" s="74"/>
      <c r="D38" s="74"/>
      <c r="E38" s="74"/>
      <c r="F38" s="74"/>
      <c r="G38" s="74"/>
    </row>
    <row r="39" spans="1:7" ht="14.4">
      <c r="A39" s="84" t="s">
        <v>253</v>
      </c>
      <c r="B39" s="84"/>
      <c r="C39" s="84"/>
      <c r="D39" s="84"/>
      <c r="E39" s="84"/>
      <c r="F39" s="84"/>
      <c r="G39" s="84"/>
    </row>
    <row r="40" spans="1:7">
      <c r="A40" s="160" t="s">
        <v>133</v>
      </c>
      <c r="B40" s="161"/>
      <c r="C40" s="162" t="s">
        <v>254</v>
      </c>
      <c r="D40" s="162"/>
      <c r="E40" s="162"/>
      <c r="F40" s="162"/>
      <c r="G40" s="98"/>
    </row>
    <row r="41" spans="1:7">
      <c r="A41" s="163" t="s">
        <v>136</v>
      </c>
      <c r="B41" s="164"/>
      <c r="C41" s="165" t="s">
        <v>255</v>
      </c>
      <c r="D41" s="165"/>
      <c r="E41" s="165"/>
      <c r="F41" s="165"/>
      <c r="G41" s="105"/>
    </row>
    <row r="42" spans="1:7">
      <c r="A42" s="166" t="s">
        <v>139</v>
      </c>
      <c r="B42" s="167"/>
      <c r="C42" s="165" t="s">
        <v>256</v>
      </c>
      <c r="D42" s="165"/>
      <c r="E42" s="165"/>
      <c r="F42" s="165"/>
      <c r="G42" s="105"/>
    </row>
    <row r="43" spans="1:7">
      <c r="A43" s="168" t="s">
        <v>257</v>
      </c>
      <c r="B43" s="169"/>
      <c r="C43" s="170" t="s">
        <v>258</v>
      </c>
      <c r="D43" s="170"/>
      <c r="E43" s="170"/>
      <c r="F43" s="170"/>
      <c r="G43" s="112"/>
    </row>
  </sheetData>
  <sheetProtection algorithmName="SHA-512" hashValue="k9xcCZBygtdYD65KLehDBJoFBi8AFSdE2T+7q2bgryULzabN/vmtgP5A1YANb6K0zdor50k0iLn7HDa8/hcGVg==" saltValue="sRTJuhKpAE4KZsjTqIVthA==" spinCount="100000" sheet="1" objects="1" scenarios="1" formatCells="0" formatColumns="0" formatRows="0" insertColumns="0" insertRows="0" sort="0" autoFilter="0" pivotTables="0"/>
  <mergeCells count="21">
    <mergeCell ref="A42:B42"/>
    <mergeCell ref="C42:G42"/>
    <mergeCell ref="A43:B43"/>
    <mergeCell ref="C43:G43"/>
    <mergeCell ref="C6:G6"/>
    <mergeCell ref="A27:G27"/>
    <mergeCell ref="A39:G39"/>
    <mergeCell ref="A40:B40"/>
    <mergeCell ref="C40:G40"/>
    <mergeCell ref="A41:B41"/>
    <mergeCell ref="C41:G41"/>
    <mergeCell ref="F8:G8"/>
    <mergeCell ref="F9:G9"/>
    <mergeCell ref="F10:G10"/>
    <mergeCell ref="F11:G11"/>
    <mergeCell ref="A13:G13"/>
    <mergeCell ref="A1:G1"/>
    <mergeCell ref="A2:G2"/>
    <mergeCell ref="C4:G4"/>
    <mergeCell ref="C5:G5"/>
    <mergeCell ref="A7:G7"/>
  </mergeCells>
  <conditionalFormatting sqref="C10:E10">
    <cfRule type="expression" dxfId="19" priority="7">
      <formula>C10="Situación relativamente sólida"</formula>
    </cfRule>
    <cfRule type="expression" dxfId="18" priority="8">
      <formula>C10="Zona gris"</formula>
    </cfRule>
    <cfRule type="expression" dxfId="17" priority="9">
      <formula>C10="Zona de dificultades"</formula>
    </cfRule>
    <cfRule type="expression" dxfId="16" priority="10">
      <formula>C10="Revisar datos"</formula>
    </cfRule>
  </conditionalFormatting>
  <conditionalFormatting sqref="C11:E11">
    <cfRule type="expression" dxfId="15" priority="15">
      <formula>C11="Mejora"</formula>
    </cfRule>
    <cfRule type="expression" dxfId="14" priority="16">
      <formula>C11="Deterioro"</formula>
    </cfRule>
    <cfRule type="expression" dxfId="13" priority="17">
      <formula>OR(C11="Sin cambio relevante",C11="Base")</formula>
    </cfRule>
    <cfRule type="expression" dxfId="12" priority="18">
      <formula>C11="Pendiente"</formula>
    </cfRule>
  </conditionalFormatting>
  <conditionalFormatting sqref="C22:E22">
    <cfRule type="expression" dxfId="11" priority="25">
      <formula>$B$5&lt;&gt;"Modelo Z original"</formula>
    </cfRule>
  </conditionalFormatting>
  <conditionalFormatting sqref="C23:E23">
    <cfRule type="expression" dxfId="10" priority="26">
      <formula>$B$5="Modelo Z″"</formula>
    </cfRule>
  </conditionalFormatting>
  <conditionalFormatting sqref="C24:E24">
    <cfRule type="expression" dxfId="9" priority="27">
      <formula>C24=""</formula>
    </cfRule>
    <cfRule type="expression" dxfId="8" priority="28">
      <formula>AND(C24&lt;&gt;"",ABS(C24)&lt;=MAX(0.01,ABS(C17)*0.0001))</formula>
    </cfRule>
    <cfRule type="expression" dxfId="7" priority="29">
      <formula>AND(C24&lt;&gt;"",ABS(C24)&gt;MAX(0.01,ABS(C17)*0.0001))</formula>
    </cfRule>
  </conditionalFormatting>
  <conditionalFormatting sqref="C25:E25">
    <cfRule type="expression" dxfId="6" priority="30">
      <formula>C25="Completo"</formula>
    </cfRule>
    <cfRule type="expression" dxfId="5" priority="31">
      <formula>C25="Faltan datos"</formula>
    </cfRule>
    <cfRule type="expression" dxfId="4" priority="32">
      <formula>OR(C25="Revisar balance",C25="Revisar denominadores",C25="Revisar coherencia",C25="Selecciona modelo")</formula>
    </cfRule>
  </conditionalFormatting>
  <conditionalFormatting sqref="C37:E37">
    <cfRule type="expression" dxfId="3" priority="11">
      <formula>C37="Situación relativamente sólida"</formula>
    </cfRule>
    <cfRule type="expression" dxfId="2" priority="12">
      <formula>C37="Zona gris"</formula>
    </cfRule>
    <cfRule type="expression" dxfId="1" priority="13">
      <formula>C37="Zona de dificultades"</formula>
    </cfRule>
    <cfRule type="expression" dxfId="0" priority="14">
      <formula>C37="Revisar datos"</formula>
    </cfRule>
  </conditionalFormatting>
  <dataValidations count="10">
    <dataValidation type="list" showInputMessage="1" showErrorMessage="1" errorTitle="Modelo no válido" error="Selecciona Modelo Z original, Modelo Z′ o Modelo Z″ desde la lista." promptTitle="Versión del modelo" prompt="Elige la versión que corresponde al tipo de empresa." sqref="B5" xr:uid="{00000000-0002-0000-0200-000000000000}">
      <formula1>"Modelo Z original,Modelo Z′,Modelo Z″"</formula1>
    </dataValidation>
    <dataValidation type="list" showInputMessage="1" showErrorMessage="1" errorTitle="Unidad no válida" error="Selecciona Unidades, Miles o Millones desde la lista." promptTitle="Unidad de captura" prompt="Usa la misma escala en todos los datos y periodos." sqref="B6" xr:uid="{00000000-0002-0000-0200-000001000000}">
      <formula1>"Unidades,Miles,Millones"</formula1>
    </dataValidation>
    <dataValidation type="decimal" operator="greaterThanOrEqual" allowBlank="1" showInputMessage="1" showErrorMessage="1" errorTitle="Valor no válido" error="Ingresa un número igual o mayor que cero." promptTitle="Dato financiero" prompt="Activos y pasivos corrientes deben ser valores numéricos no negativos." sqref="C15:E16" xr:uid="{00000000-0002-0000-0200-000002000000}">
      <formula1>0</formula1>
    </dataValidation>
    <dataValidation type="decimal" operator="greaterThanOrEqual" allowBlank="1" showInputMessage="1" showErrorMessage="1" errorTitle="Valor no válido" error="Ingresa un número igual o mayor que cero." promptTitle="Dato financiero" prompt="Completa este dato solo cuando la versión seleccionada lo requiera." sqref="C22:E23" xr:uid="{00000000-0002-0000-0200-000003000000}">
      <formula1>0</formula1>
    </dataValidation>
    <dataValidation type="decimal" operator="greaterThan" allowBlank="1" showInputMessage="1" showErrorMessage="1" errorTitle="Activos totales no válidos" error="Los activos totales deben ser mayores que cero." promptTitle="Dato financiero" prompt="Este valor es un denominador del modelo y debe ser mayor que cero." sqref="C17:E17" xr:uid="{00000000-0002-0000-0200-000004000000}">
      <formula1>0</formula1>
    </dataValidation>
    <dataValidation type="decimal" operator="greaterThan" allowBlank="1" showInputMessage="1" showErrorMessage="1" errorTitle="Pasivos totales no válidos" error="Los pasivos totales deben ser mayores que cero." promptTitle="Dato financiero" prompt="Este valor es un denominador del modelo y debe ser mayor que cero." sqref="C20:E20" xr:uid="{00000000-0002-0000-0200-000005000000}">
      <formula1>0</formula1>
    </dataValidation>
    <dataValidation type="decimal" allowBlank="1" showInputMessage="1" showErrorMessage="1" errorTitle="Valor no válido" error="Ingresa un valor numérico." promptTitle="Dato financiero" prompt="Estas partidas pueden ser positivas, cero o negativas." sqref="C18:E19" xr:uid="{00000000-0002-0000-0200-000006000000}">
      <formula1>-1000000000000000</formula1>
      <formula2>1000000000000000</formula2>
    </dataValidation>
    <dataValidation type="decimal" allowBlank="1" showInputMessage="1" showErrorMessage="1" errorTitle="Valor no válido" error="Ingresa un valor numérico." promptTitle="Dato financiero" prompt="El patrimonio puede ser positivo, cero o negativo." sqref="C21:E21" xr:uid="{00000000-0002-0000-0200-000007000000}">
      <formula1>-1000000000000000</formula1>
      <formula2>1000000000000000</formula2>
    </dataValidation>
    <dataValidation type="custom" allowBlank="1" showErrorMessage="1" errorTitle="Celda protegida" error="Esta celda contiene un cálculo automático. Edita únicamente las celdas azules." sqref="C9" xr:uid="{00000000-0002-0000-0200-000008000000}">
      <formula1>FALSE</formula1>
    </dataValidation>
    <dataValidation type="custom" allowBlank="1" showInputMessage="1" showErrorMessage="1" errorTitle="Celda protegida" error="Esta celda contiene un cálculo automático. Edita únicamente las celdas azules." promptTitle="Cálculo automático" prompt="No modifiques esta celda. Usa solo las entradas azules." sqref="A2 F29:F33 C28:E37 C24:E25 C14:E14 C9:E11 C5" xr:uid="{00000000-0002-0000-0200-000009000000}">
      <formula1>FALSE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Glosario</vt:lpstr>
      <vt:lpstr>Calculadora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2026-07-29T23:02:25Z</dcterms:modified>
</cp:coreProperties>
</file>