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F8654368-5D85-463D-9883-5620578AB0F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_Instrucciones" sheetId="1" r:id="rId1"/>
    <sheet name="2_Glosario" sheetId="2" r:id="rId2"/>
    <sheet name="3_Configuracion" sheetId="3" r:id="rId3"/>
    <sheet name="4_Planificacion" sheetId="4" r:id="rId4"/>
    <sheet name="5_Control_turno" sheetId="5" r:id="rId5"/>
    <sheet name="6_Historial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0" i="6" l="1"/>
  <c r="J110" i="6"/>
  <c r="J109" i="6"/>
  <c r="K109" i="6" s="1"/>
  <c r="K108" i="6"/>
  <c r="J108" i="6"/>
  <c r="K107" i="6"/>
  <c r="J107" i="6"/>
  <c r="J106" i="6"/>
  <c r="K106" i="6" s="1"/>
  <c r="J105" i="6"/>
  <c r="K105" i="6" s="1"/>
  <c r="K104" i="6"/>
  <c r="J104" i="6"/>
  <c r="J103" i="6"/>
  <c r="K103" i="6" s="1"/>
  <c r="K102" i="6"/>
  <c r="J102" i="6"/>
  <c r="K101" i="6"/>
  <c r="J101" i="6"/>
  <c r="J100" i="6"/>
  <c r="K100" i="6" s="1"/>
  <c r="J99" i="6"/>
  <c r="K99" i="6" s="1"/>
  <c r="K98" i="6"/>
  <c r="J98" i="6"/>
  <c r="J97" i="6"/>
  <c r="K97" i="6" s="1"/>
  <c r="K96" i="6"/>
  <c r="J96" i="6"/>
  <c r="K95" i="6"/>
  <c r="J95" i="6"/>
  <c r="J94" i="6"/>
  <c r="K94" i="6" s="1"/>
  <c r="J93" i="6"/>
  <c r="K93" i="6" s="1"/>
  <c r="K92" i="6"/>
  <c r="J92" i="6"/>
  <c r="J91" i="6"/>
  <c r="K91" i="6" s="1"/>
  <c r="K90" i="6"/>
  <c r="J90" i="6"/>
  <c r="K89" i="6"/>
  <c r="J89" i="6"/>
  <c r="J88" i="6"/>
  <c r="K88" i="6" s="1"/>
  <c r="J87" i="6"/>
  <c r="K87" i="6" s="1"/>
  <c r="K86" i="6"/>
  <c r="J86" i="6"/>
  <c r="J85" i="6"/>
  <c r="K85" i="6" s="1"/>
  <c r="K84" i="6"/>
  <c r="J84" i="6"/>
  <c r="K83" i="6"/>
  <c r="J83" i="6"/>
  <c r="J82" i="6"/>
  <c r="K82" i="6" s="1"/>
  <c r="J81" i="6"/>
  <c r="K81" i="6" s="1"/>
  <c r="K80" i="6"/>
  <c r="J80" i="6"/>
  <c r="J79" i="6"/>
  <c r="K79" i="6" s="1"/>
  <c r="K78" i="6"/>
  <c r="J78" i="6"/>
  <c r="K77" i="6"/>
  <c r="J77" i="6"/>
  <c r="J76" i="6"/>
  <c r="K76" i="6" s="1"/>
  <c r="J75" i="6"/>
  <c r="K75" i="6" s="1"/>
  <c r="K74" i="6"/>
  <c r="J74" i="6"/>
  <c r="J73" i="6"/>
  <c r="K73" i="6" s="1"/>
  <c r="K72" i="6"/>
  <c r="J72" i="6"/>
  <c r="K71" i="6"/>
  <c r="J71" i="6"/>
  <c r="J70" i="6"/>
  <c r="K70" i="6" s="1"/>
  <c r="J69" i="6"/>
  <c r="K69" i="6" s="1"/>
  <c r="K68" i="6"/>
  <c r="J68" i="6"/>
  <c r="J67" i="6"/>
  <c r="K67" i="6" s="1"/>
  <c r="K66" i="6"/>
  <c r="J66" i="6"/>
  <c r="K65" i="6"/>
  <c r="J65" i="6"/>
  <c r="J64" i="6"/>
  <c r="K64" i="6" s="1"/>
  <c r="J63" i="6"/>
  <c r="K63" i="6" s="1"/>
  <c r="K62" i="6"/>
  <c r="J62" i="6"/>
  <c r="J61" i="6"/>
  <c r="K61" i="6" s="1"/>
  <c r="K60" i="6"/>
  <c r="J60" i="6"/>
  <c r="K59" i="6"/>
  <c r="J59" i="6"/>
  <c r="J58" i="6"/>
  <c r="K58" i="6" s="1"/>
  <c r="J57" i="6"/>
  <c r="K57" i="6" s="1"/>
  <c r="K56" i="6"/>
  <c r="J56" i="6"/>
  <c r="J55" i="6"/>
  <c r="K55" i="6" s="1"/>
  <c r="K54" i="6"/>
  <c r="J54" i="6"/>
  <c r="K53" i="6"/>
  <c r="J53" i="6"/>
  <c r="J52" i="6"/>
  <c r="K52" i="6" s="1"/>
  <c r="J51" i="6"/>
  <c r="K51" i="6" s="1"/>
  <c r="K50" i="6"/>
  <c r="J50" i="6"/>
  <c r="J49" i="6"/>
  <c r="K49" i="6" s="1"/>
  <c r="K48" i="6"/>
  <c r="J48" i="6"/>
  <c r="K47" i="6"/>
  <c r="J47" i="6"/>
  <c r="J46" i="6"/>
  <c r="K46" i="6" s="1"/>
  <c r="J45" i="6"/>
  <c r="K45" i="6" s="1"/>
  <c r="K44" i="6"/>
  <c r="J44" i="6"/>
  <c r="J43" i="6"/>
  <c r="K43" i="6" s="1"/>
  <c r="K42" i="6"/>
  <c r="J42" i="6"/>
  <c r="K41" i="6"/>
  <c r="J41" i="6"/>
  <c r="J40" i="6"/>
  <c r="K40" i="6" s="1"/>
  <c r="J39" i="6"/>
  <c r="K39" i="6" s="1"/>
  <c r="K38" i="6"/>
  <c r="J38" i="6"/>
  <c r="J37" i="6"/>
  <c r="K37" i="6" s="1"/>
  <c r="K36" i="6"/>
  <c r="J36" i="6"/>
  <c r="K35" i="6"/>
  <c r="J35" i="6"/>
  <c r="J34" i="6"/>
  <c r="K34" i="6" s="1"/>
  <c r="J33" i="6"/>
  <c r="K33" i="6" s="1"/>
  <c r="K32" i="6"/>
  <c r="J32" i="6"/>
  <c r="J31" i="6"/>
  <c r="K31" i="6" s="1"/>
  <c r="K30" i="6"/>
  <c r="J30" i="6"/>
  <c r="K29" i="6"/>
  <c r="J29" i="6"/>
  <c r="J28" i="6"/>
  <c r="K28" i="6" s="1"/>
  <c r="J27" i="6"/>
  <c r="K27" i="6" s="1"/>
  <c r="K26" i="6"/>
  <c r="J26" i="6"/>
  <c r="J25" i="6"/>
  <c r="K25" i="6" s="1"/>
  <c r="K24" i="6"/>
  <c r="J24" i="6"/>
  <c r="K23" i="6"/>
  <c r="J23" i="6"/>
  <c r="J22" i="6"/>
  <c r="K22" i="6" s="1"/>
  <c r="J21" i="6"/>
  <c r="K21" i="6" s="1"/>
  <c r="K20" i="6"/>
  <c r="J20" i="6"/>
  <c r="J19" i="6"/>
  <c r="K19" i="6" s="1"/>
  <c r="K18" i="6"/>
  <c r="J18" i="6"/>
  <c r="K17" i="6"/>
  <c r="J17" i="6"/>
  <c r="J16" i="6"/>
  <c r="K16" i="6" s="1"/>
  <c r="J15" i="6"/>
  <c r="K15" i="6" s="1"/>
  <c r="K14" i="6"/>
  <c r="J14" i="6"/>
  <c r="J13" i="6"/>
  <c r="K13" i="6" s="1"/>
  <c r="K12" i="6"/>
  <c r="J12" i="6"/>
  <c r="K11" i="6"/>
  <c r="J11" i="6"/>
  <c r="J10" i="6"/>
  <c r="K10" i="6" s="1"/>
  <c r="J9" i="6"/>
  <c r="K9" i="6" s="1"/>
  <c r="K8" i="6"/>
  <c r="J8" i="6"/>
  <c r="J7" i="6"/>
  <c r="K7" i="6" s="1"/>
  <c r="I25" i="5"/>
  <c r="C25" i="5"/>
  <c r="B25" i="5"/>
  <c r="A25" i="5"/>
  <c r="C24" i="5"/>
  <c r="I24" i="5" s="1"/>
  <c r="B24" i="5"/>
  <c r="A24" i="5"/>
  <c r="I23" i="5"/>
  <c r="C23" i="5"/>
  <c r="B23" i="5"/>
  <c r="A23" i="5"/>
  <c r="G22" i="5"/>
  <c r="H22" i="5" s="1"/>
  <c r="C22" i="5"/>
  <c r="I22" i="5" s="1"/>
  <c r="B22" i="5"/>
  <c r="A22" i="5"/>
  <c r="C21" i="5"/>
  <c r="I21" i="5" s="1"/>
  <c r="B21" i="5"/>
  <c r="A21" i="5"/>
  <c r="I20" i="5"/>
  <c r="C20" i="5"/>
  <c r="B20" i="5"/>
  <c r="A20" i="5"/>
  <c r="C19" i="5"/>
  <c r="I19" i="5" s="1"/>
  <c r="B19" i="5"/>
  <c r="A19" i="5"/>
  <c r="C18" i="5"/>
  <c r="I18" i="5" s="1"/>
  <c r="B18" i="5"/>
  <c r="A18" i="5"/>
  <c r="G17" i="5"/>
  <c r="H17" i="5" s="1"/>
  <c r="C17" i="5"/>
  <c r="I17" i="5" s="1"/>
  <c r="B17" i="5"/>
  <c r="A17" i="5"/>
  <c r="I16" i="5"/>
  <c r="C16" i="5"/>
  <c r="B16" i="5"/>
  <c r="A16" i="5"/>
  <c r="G15" i="5"/>
  <c r="H15" i="5" s="1"/>
  <c r="C15" i="5"/>
  <c r="I15" i="5" s="1"/>
  <c r="B15" i="5"/>
  <c r="A15" i="5"/>
  <c r="I14" i="5"/>
  <c r="C14" i="5"/>
  <c r="B14" i="5"/>
  <c r="A14" i="5"/>
  <c r="I13" i="5"/>
  <c r="C13" i="5"/>
  <c r="B13" i="5"/>
  <c r="A13" i="5"/>
  <c r="C12" i="5"/>
  <c r="I12" i="5" s="1"/>
  <c r="B12" i="5"/>
  <c r="A12" i="5"/>
  <c r="I11" i="5"/>
  <c r="C11" i="5"/>
  <c r="B11" i="5"/>
  <c r="A11" i="5"/>
  <c r="G10" i="5"/>
  <c r="H10" i="5" s="1"/>
  <c r="C10" i="5"/>
  <c r="I10" i="5" s="1"/>
  <c r="B10" i="5"/>
  <c r="A10" i="5"/>
  <c r="L32" i="4"/>
  <c r="K32" i="4"/>
  <c r="G32" i="4"/>
  <c r="E32" i="4"/>
  <c r="F32" i="4" s="1"/>
  <c r="H32" i="4" s="1"/>
  <c r="L31" i="4"/>
  <c r="K31" i="4"/>
  <c r="G31" i="4"/>
  <c r="F31" i="4"/>
  <c r="H31" i="4" s="1"/>
  <c r="E31" i="4"/>
  <c r="G24" i="5" s="1"/>
  <c r="H24" i="5" s="1"/>
  <c r="L30" i="4"/>
  <c r="K30" i="4"/>
  <c r="G30" i="4"/>
  <c r="F30" i="4"/>
  <c r="H30" i="4" s="1"/>
  <c r="E30" i="4"/>
  <c r="G23" i="5" s="1"/>
  <c r="H23" i="5" s="1"/>
  <c r="L29" i="4"/>
  <c r="K29" i="4"/>
  <c r="G29" i="4"/>
  <c r="E29" i="4"/>
  <c r="F29" i="4" s="1"/>
  <c r="H29" i="4" s="1"/>
  <c r="L28" i="4"/>
  <c r="K28" i="4"/>
  <c r="H28" i="4"/>
  <c r="J28" i="4" s="1"/>
  <c r="G28" i="4"/>
  <c r="F28" i="4"/>
  <c r="E28" i="4"/>
  <c r="G21" i="5" s="1"/>
  <c r="H21" i="5" s="1"/>
  <c r="L27" i="4"/>
  <c r="K27" i="4"/>
  <c r="G27" i="4"/>
  <c r="E27" i="4"/>
  <c r="F27" i="4" s="1"/>
  <c r="H27" i="4" s="1"/>
  <c r="L26" i="4"/>
  <c r="K26" i="4"/>
  <c r="G26" i="4"/>
  <c r="E26" i="4"/>
  <c r="F26" i="4" s="1"/>
  <c r="H26" i="4" s="1"/>
  <c r="L25" i="4"/>
  <c r="K25" i="4"/>
  <c r="G25" i="4"/>
  <c r="E25" i="4"/>
  <c r="G18" i="5" s="1"/>
  <c r="H18" i="5" s="1"/>
  <c r="L24" i="4"/>
  <c r="K24" i="4"/>
  <c r="G24" i="4"/>
  <c r="F24" i="4"/>
  <c r="H24" i="4" s="1"/>
  <c r="E24" i="4"/>
  <c r="L23" i="4"/>
  <c r="K23" i="4"/>
  <c r="G23" i="4"/>
  <c r="E23" i="4"/>
  <c r="F23" i="4" s="1"/>
  <c r="H23" i="4" s="1"/>
  <c r="L22" i="4"/>
  <c r="K22" i="4"/>
  <c r="G22" i="4"/>
  <c r="F22" i="4"/>
  <c r="H22" i="4" s="1"/>
  <c r="E22" i="4"/>
  <c r="L21" i="4"/>
  <c r="K21" i="4"/>
  <c r="G21" i="4"/>
  <c r="E21" i="4"/>
  <c r="F21" i="4" s="1"/>
  <c r="H21" i="4" s="1"/>
  <c r="L20" i="4"/>
  <c r="K20" i="4"/>
  <c r="G20" i="4"/>
  <c r="E20" i="4"/>
  <c r="F20" i="4" s="1"/>
  <c r="H20" i="4" s="1"/>
  <c r="L19" i="4"/>
  <c r="K19" i="4"/>
  <c r="G19" i="4"/>
  <c r="F19" i="4"/>
  <c r="H19" i="4" s="1"/>
  <c r="E19" i="4"/>
  <c r="G12" i="5" s="1"/>
  <c r="H12" i="5" s="1"/>
  <c r="L18" i="4"/>
  <c r="K18" i="4"/>
  <c r="G18" i="4"/>
  <c r="F18" i="4"/>
  <c r="H18" i="4" s="1"/>
  <c r="E18" i="4"/>
  <c r="G11" i="5" s="1"/>
  <c r="H11" i="5" s="1"/>
  <c r="L17" i="4"/>
  <c r="K17" i="4"/>
  <c r="G17" i="4"/>
  <c r="E17" i="4"/>
  <c r="F17" i="4" s="1"/>
  <c r="H17" i="4" s="1"/>
  <c r="C12" i="4"/>
  <c r="C11" i="4"/>
  <c r="C10" i="4"/>
  <c r="C9" i="4"/>
  <c r="H5" i="4"/>
  <c r="E5" i="4"/>
  <c r="J30" i="4" l="1"/>
  <c r="E23" i="5"/>
  <c r="J23" i="4"/>
  <c r="E16" i="5"/>
  <c r="E19" i="5"/>
  <c r="J26" i="4"/>
  <c r="E24" i="5"/>
  <c r="J31" i="4"/>
  <c r="E10" i="5"/>
  <c r="J17" i="4"/>
  <c r="B9" i="4"/>
  <c r="J21" i="4"/>
  <c r="E14" i="5"/>
  <c r="J29" i="4"/>
  <c r="E22" i="5"/>
  <c r="B12" i="4"/>
  <c r="E13" i="5"/>
  <c r="J20" i="4"/>
  <c r="D12" i="4" s="1"/>
  <c r="E25" i="5"/>
  <c r="J32" i="4"/>
  <c r="E15" i="5"/>
  <c r="J22" i="4"/>
  <c r="E20" i="5"/>
  <c r="J27" i="4"/>
  <c r="J18" i="4"/>
  <c r="E11" i="5"/>
  <c r="B10" i="4"/>
  <c r="J24" i="4"/>
  <c r="E17" i="5"/>
  <c r="E12" i="5"/>
  <c r="J19" i="4"/>
  <c r="D11" i="4" s="1"/>
  <c r="E11" i="4"/>
  <c r="F11" i="4" s="1"/>
  <c r="B11" i="4"/>
  <c r="F25" i="4"/>
  <c r="H25" i="4" s="1"/>
  <c r="G19" i="5"/>
  <c r="H19" i="5" s="1"/>
  <c r="G14" i="5"/>
  <c r="H14" i="5" s="1"/>
  <c r="E21" i="5"/>
  <c r="G16" i="5"/>
  <c r="H16" i="5" s="1"/>
  <c r="G13" i="5"/>
  <c r="H13" i="5" s="1"/>
  <c r="G25" i="5"/>
  <c r="H25" i="5" s="1"/>
  <c r="G20" i="5"/>
  <c r="H20" i="5" s="1"/>
  <c r="E12" i="4" l="1"/>
  <c r="F12" i="4" s="1"/>
  <c r="D10" i="4"/>
  <c r="E10" i="4" s="1"/>
  <c r="F10" i="4" s="1"/>
  <c r="H5" i="5"/>
  <c r="E18" i="5"/>
  <c r="J25" i="4"/>
  <c r="D9" i="4" l="1"/>
  <c r="E9" i="4" s="1"/>
  <c r="F9" i="4" s="1"/>
</calcChain>
</file>

<file path=xl/sharedStrings.xml><?xml version="1.0" encoding="utf-8"?>
<sst xmlns="http://schemas.openxmlformats.org/spreadsheetml/2006/main" count="415" uniqueCount="249">
  <si>
    <t>Plantilla de matriz de turnos según demanda para restaurantes</t>
  </si>
  <si>
    <t>Versión básica-intermedia. Usa 4 franjas de 60 minutos por turno y el ejemplo de Bistró del Centro como referencia.</t>
  </si>
  <si>
    <t>Ruta rápida</t>
  </si>
  <si>
    <t>Paso</t>
  </si>
  <si>
    <t>Hoja</t>
  </si>
  <si>
    <t>Qué debes hacer</t>
  </si>
  <si>
    <t>1</t>
  </si>
  <si>
    <t>3_Configuracion</t>
  </si>
  <si>
    <t>Revisa productividad, cobertura mínima, alertas y apoyos. Usa datos de turnos comparables.</t>
  </si>
  <si>
    <t>2</t>
  </si>
  <si>
    <t>4_Planificacion</t>
  </si>
  <si>
    <t>Edita demanda prevista, personal asignado, responsable y observaciones.</t>
  </si>
  <si>
    <t>3</t>
  </si>
  <si>
    <t>5_Control_turno</t>
  </si>
  <si>
    <t>Durante el servicio registra demanda real, personal real, señal, acción y resultado.</t>
  </si>
  <si>
    <t>4</t>
  </si>
  <si>
    <t>6_Historial</t>
  </si>
  <si>
    <t>Antes de reemplazar el turno activo, registra los valores finales por área.</t>
  </si>
  <si>
    <t>Código de color</t>
  </si>
  <si>
    <t>Color</t>
  </si>
  <si>
    <t>Significado</t>
  </si>
  <si>
    <t>Uso</t>
  </si>
  <si>
    <t>Gris claro</t>
  </si>
  <si>
    <t>Automático</t>
  </si>
  <si>
    <t>Contiene fórmulas o referencias. No editar.</t>
  </si>
  <si>
    <t>Azul marino</t>
  </si>
  <si>
    <t>Encabezado</t>
  </si>
  <si>
    <t>Organiza la lectura y no requiere captura.</t>
  </si>
  <si>
    <t>Verde</t>
  </si>
  <si>
    <t>Cobertura / cierre correcto</t>
  </si>
  <si>
    <t>Resultado operativo suficiente o ajuste resuelto.</t>
  </si>
  <si>
    <t>Rojo</t>
  </si>
  <si>
    <t>Revisión necesaria</t>
  </si>
  <si>
    <t>Falta cobertura, dato incompleto o incidencia no resuelta.</t>
  </si>
  <si>
    <t>Reglas clave</t>
  </si>
  <si>
    <t>No borres fórmulas</t>
  </si>
  <si>
    <t>No reemplaces celdas grises, encabezados ni el orden de las 16 filas operativas.</t>
  </si>
  <si>
    <t>No dupliques filas</t>
  </si>
  <si>
    <t>Esta versión trabaja con 4 franjas de 60 minutos por turno.</t>
  </si>
  <si>
    <t>Usa ventas como contexto</t>
  </si>
  <si>
    <t>Las ventas no calculan la dotación. Usa covers, comandas, bebidas y pedidos por área.</t>
  </si>
  <si>
    <t>Cierra antes de reemplazar</t>
  </si>
  <si>
    <t>Planificación y Control sirven para el turno activo. Pasa el cierre al Historial antes de iniciar otro.</t>
  </si>
  <si>
    <t>Compara turnos equivalentes</t>
  </si>
  <si>
    <t>No ajustes productividad por una sola noche. Revisa al menos 4 turnos similares.</t>
  </si>
  <si>
    <t>Resultado esperado</t>
  </si>
  <si>
    <t>Antes de abrir, el resumen de Planificación debe decir CUBIERTO. Si dice REVISAR, define apoyo y acción.</t>
  </si>
  <si>
    <t>Compatibilidad</t>
  </si>
  <si>
    <t>Esta versión no usa tablas nativas de Excel ni formato condicional para evitar reparaciones al abrir.</t>
  </si>
  <si>
    <t>Glosario de la plantilla</t>
  </si>
  <si>
    <t>Usa estas definiciones para registrar los datos de forma consistente en todos los turnos.</t>
  </si>
  <si>
    <t>Término</t>
  </si>
  <si>
    <t>Definición operativa</t>
  </si>
  <si>
    <t>Dónde se usa</t>
  </si>
  <si>
    <t>Ejemplo</t>
  </si>
  <si>
    <t>Área</t>
  </si>
  <si>
    <t>Estación o frente de trabajo que recibe una carga específica.</t>
  </si>
  <si>
    <t>Planificación, Control e Historial</t>
  </si>
  <si>
    <t>Salón, Cocina, Barra o Domicilios.</t>
  </si>
  <si>
    <t>Franja</t>
  </si>
  <si>
    <t>Bloque de 60 minutos usado para prever y medir la demanda.</t>
  </si>
  <si>
    <t>Planificación y Control</t>
  </si>
  <si>
    <t>20:00–21:00.</t>
  </si>
  <si>
    <t>Covers</t>
  </si>
  <si>
    <t>Clientes previstos o atendidos en salón.</t>
  </si>
  <si>
    <t>Salón</t>
  </si>
  <si>
    <t>32 covers.</t>
  </si>
  <si>
    <t>Comanda</t>
  </si>
  <si>
    <t>Pedido registrado para producción en cocina.</t>
  </si>
  <si>
    <t>Cocina</t>
  </si>
  <si>
    <t>39 comandas.</t>
  </si>
  <si>
    <t>Productividad propia</t>
  </si>
  <si>
    <t>Unidades que una persona puede atender bien en una franja comparable.</t>
  </si>
  <si>
    <t>Configuración y Planificación</t>
  </si>
  <si>
    <t>14 covers por mesero por hora.</t>
  </si>
  <si>
    <t>Cobertura mínima</t>
  </si>
  <si>
    <t>Personas mínimas necesarias aunque la demanda sea baja.</t>
  </si>
  <si>
    <t>1 bartender.</t>
  </si>
  <si>
    <t>Personal requerido</t>
  </si>
  <si>
    <t>Mayor valor entre el personal base y la cobertura mínima.</t>
  </si>
  <si>
    <t>2 personas.</t>
  </si>
  <si>
    <t>Brecha</t>
  </si>
  <si>
    <t>Personal asignado menos personal requerido.</t>
  </si>
  <si>
    <t>-1 indica falta de cobertura.</t>
  </si>
  <si>
    <t>Señal de alerta</t>
  </si>
  <si>
    <t>Dato observable que indica posible saturación.</t>
  </si>
  <si>
    <t>Más de 10 comandas pendientes.</t>
  </si>
  <si>
    <t>Acción autorizada</t>
  </si>
  <si>
    <t>Respuesta prevista para actuar sin improvisar.</t>
  </si>
  <si>
    <t>Auxiliar apoya pase 20 minutos.</t>
  </si>
  <si>
    <t>Domicilios</t>
  </si>
  <si>
    <t>Flujo de pedidos fuera del salón, desde producción hasta despacho.</t>
  </si>
  <si>
    <t>Pedido por plataforma con empaque y repartidor.</t>
  </si>
  <si>
    <t>Desviación de demanda</t>
  </si>
  <si>
    <t>Demanda real menos demanda prevista.</t>
  </si>
  <si>
    <t>Control</t>
  </si>
  <si>
    <t>+6 comandas vs. plan.</t>
  </si>
  <si>
    <t>Resultado del ajuste</t>
  </si>
  <si>
    <t>Efecto de la acción tomada.</t>
  </si>
  <si>
    <t>Control e Historial</t>
  </si>
  <si>
    <t>Resuelto, Pendiente o No resuelto.</t>
  </si>
  <si>
    <t>Horas-persona</t>
  </si>
  <si>
    <t>Franjas trabajadas por personal promedio.</t>
  </si>
  <si>
    <t>Historial</t>
  </si>
  <si>
    <t>4 franjas × 2,5 personas = 10.</t>
  </si>
  <si>
    <t>Productividad real</t>
  </si>
  <si>
    <t>Demanda real dividida entre horas-persona.</t>
  </si>
  <si>
    <t>92 covers ÷ 10 = 9,2.</t>
  </si>
  <si>
    <t>Configuración: estándares operativos y apoyos</t>
  </si>
  <si>
    <t>Reemplaza los datos del ejemplo antes de usar la plantilla. Usa números enteros mayores que cero para productividad y cobertura mínima.</t>
  </si>
  <si>
    <t>Datos del negocio y del ejemplo</t>
  </si>
  <si>
    <t>Negocio / sede</t>
  </si>
  <si>
    <t>Bistró del Centro - Sede Centro</t>
  </si>
  <si>
    <t>Moneda de referencia</t>
  </si>
  <si>
    <t>Moneda local</t>
  </si>
  <si>
    <t>Nota</t>
  </si>
  <si>
    <t>Ejemplo: reemplázalo por los datos propios.</t>
  </si>
  <si>
    <t>Tipo de operación</t>
  </si>
  <si>
    <t>Servicio a la mesa + domicilios</t>
  </si>
  <si>
    <t>Frecuencia de revisión</t>
  </si>
  <si>
    <t>Cada 4 turnos comparables</t>
  </si>
  <si>
    <t>Unidad de planificación</t>
  </si>
  <si>
    <t>Franja de 60 minutos</t>
  </si>
  <si>
    <t>Estándares operativos por área</t>
  </si>
  <si>
    <t>Unidad de demanda</t>
  </si>
  <si>
    <t>Productividad por persona / franja</t>
  </si>
  <si>
    <t>Más de 5 mesas sin atención inicial</t>
  </si>
  <si>
    <t>Mesero senior apoya recepción y entrega inicial.</t>
  </si>
  <si>
    <t>Comandas</t>
  </si>
  <si>
    <t>Más de 10 comandas pendientes</t>
  </si>
  <si>
    <t>Auxiliar apoya pase o preparación por 20 minutos.</t>
  </si>
  <si>
    <t>Barra</t>
  </si>
  <si>
    <t>Bebidas</t>
  </si>
  <si>
    <t>Bebidas fuera de 8 minutos</t>
  </si>
  <si>
    <t>Apoyo repone insumos o entrega bebidas a salón.</t>
  </si>
  <si>
    <t>Pedidos</t>
  </si>
  <si>
    <t>Más de 5 pedidos listos sin salida</t>
  </si>
  <si>
    <t>Separar empaque y despacho de forma temporal.</t>
  </si>
  <si>
    <t>Matriz de apoyos autorizados</t>
  </si>
  <si>
    <t>Rol o persona</t>
  </si>
  <si>
    <t>Estación principal</t>
  </si>
  <si>
    <t>Puede apoyar</t>
  </si>
  <si>
    <t>No debe cubrir solo</t>
  </si>
  <si>
    <t>Condición de activación</t>
  </si>
  <si>
    <t>Mesero senior</t>
  </si>
  <si>
    <t>Runner, cobro y recepción de grupos</t>
  </si>
  <si>
    <t>Barra o empaque</t>
  </si>
  <si>
    <t>Más de 5 mesas sin atención inicial.</t>
  </si>
  <si>
    <t>Bartender</t>
  </si>
  <si>
    <t>Bebidas simples para salón</t>
  </si>
  <si>
    <t>Cocina o despacho</t>
  </si>
  <si>
    <t>Bebidas fuera del tiempo estándar.</t>
  </si>
  <si>
    <t>Auxiliar de cocina</t>
  </si>
  <si>
    <t>Producción o empaque</t>
  </si>
  <si>
    <t>Pase, reposición y empaque</t>
  </si>
  <si>
    <t>Parrilla o línea crítica</t>
  </si>
  <si>
    <t>Encargado de domicilios</t>
  </si>
  <si>
    <t>Empaque y despacho</t>
  </si>
  <si>
    <t>Validación de pedidos</t>
  </si>
  <si>
    <t>Producción de cocina</t>
  </si>
  <si>
    <t>Pedidos listos sin salida.</t>
  </si>
  <si>
    <t>Regla de actualización</t>
  </si>
  <si>
    <t>No ajustes productividad por una sola noche. Revisa al menos 4 turnos comparables y compara demanda real, horas-persona y productividad real.</t>
  </si>
  <si>
    <t>Planificación de turnos según demanda</t>
  </si>
  <si>
    <t>Completa solo las celdas azul claro. Las grises calculan la dotación. Esta versión usa 4 franjas de 60 minutos; no dupliques filas.</t>
  </si>
  <si>
    <t>Fecha</t>
  </si>
  <si>
    <t>Turno</t>
  </si>
  <si>
    <t>Cena</t>
  </si>
  <si>
    <t>Tipo de servicio</t>
  </si>
  <si>
    <t>Ventas esperadas (referencia)</t>
  </si>
  <si>
    <t>Covers previstos</t>
  </si>
  <si>
    <t>Pedidos a domicilio</t>
  </si>
  <si>
    <t>Responsable del turno</t>
  </si>
  <si>
    <t>Laura Pérez</t>
  </si>
  <si>
    <t>Resumen de cobertura por todas las franjas</t>
  </si>
  <si>
    <t>Mayor requerido</t>
  </si>
  <si>
    <t>Mayor asignado</t>
  </si>
  <si>
    <t>Brecha mínima</t>
  </si>
  <si>
    <t>Estado</t>
  </si>
  <si>
    <t>Qué revisar</t>
  </si>
  <si>
    <t>Lectura del resumen: brecha negativa = falta personal; 0 = cobertura exacta; positiva = apoyo disponible. El resumen revisa todas las franjas.</t>
  </si>
  <si>
    <t>Matriz operativa por franja</t>
  </si>
  <si>
    <t>Unidad</t>
  </si>
  <si>
    <t>Demanda prevista</t>
  </si>
  <si>
    <t>Personal base</t>
  </si>
  <si>
    <t>Personal asignado</t>
  </si>
  <si>
    <t>Responsable</t>
  </si>
  <si>
    <t>Observaciones</t>
  </si>
  <si>
    <t>18:00–19:00</t>
  </si>
  <si>
    <t>19:00–20:00</t>
  </si>
  <si>
    <t>20:00–21:00</t>
  </si>
  <si>
    <t>21:00–22:00</t>
  </si>
  <si>
    <t>Control del turno: demanda real, ajustes y aprendizaje</t>
  </si>
  <si>
    <t>Esta hoja corresponde solo al turno activo. Completa demanda real y personal real en las 16 filas. Antes de editar una nueva planificación, registra los valores finales por área en 6_Historial.</t>
  </si>
  <si>
    <t>Ventas reales (referencia)</t>
  </si>
  <si>
    <t>Resultado general</t>
  </si>
  <si>
    <t>Observación general</t>
  </si>
  <si>
    <t>Pico de cocina y domicilios entre 20:00 y 21:00.</t>
  </si>
  <si>
    <t>Registro por franja y área: compara el plan con lo que ocurrió</t>
  </si>
  <si>
    <t>Demanda real</t>
  </si>
  <si>
    <t>Personal requerido según plan</t>
  </si>
  <si>
    <t>Personal real</t>
  </si>
  <si>
    <t>Personal requerido real</t>
  </si>
  <si>
    <t>Brecha real</t>
  </si>
  <si>
    <t>Diferencia entre demanda real y prevista</t>
  </si>
  <si>
    <t>Señal observada</t>
  </si>
  <si>
    <t>Acción tomada</t>
  </si>
  <si>
    <t>Hora del ajuste</t>
  </si>
  <si>
    <t>Resultado</t>
  </si>
  <si>
    <t>Aprendizaje próximo turno</t>
  </si>
  <si>
    <t>Sin novedad</t>
  </si>
  <si>
    <t>Sin ajuste</t>
  </si>
  <si>
    <t>Mesas sin atención inicial</t>
  </si>
  <si>
    <t>Mesero senior apoya recepción y cobros</t>
  </si>
  <si>
    <t>19:20</t>
  </si>
  <si>
    <t>Resuelto</t>
  </si>
  <si>
    <t>Programar apoyo de recepción cuando coincidan grupos y reservas.</t>
  </si>
  <si>
    <t>Más pedidos por plataforma</t>
  </si>
  <si>
    <t>Confirmar repartidores y priorizar salida</t>
  </si>
  <si>
    <t>19:40</t>
  </si>
  <si>
    <t>Revisar promociones de plataforma antes del turno.</t>
  </si>
  <si>
    <t>Ana Torres</t>
  </si>
  <si>
    <t>12 comandas pendientes</t>
  </si>
  <si>
    <t>Auxiliar apoya pase</t>
  </si>
  <si>
    <t>20:30</t>
  </si>
  <si>
    <t>Mantener apoyo de pase en picos de viernes</t>
  </si>
  <si>
    <t>Coctelería concentrada</t>
  </si>
  <si>
    <t>Apoyo repone hielo y entrega bebidas</t>
  </si>
  <si>
    <t>20:20</t>
  </si>
  <si>
    <t>Preparar mise en place extra antes de las 20:00</t>
  </si>
  <si>
    <t>Carlos Ruiz</t>
  </si>
  <si>
    <t>Pedidos listos sin salida</t>
  </si>
  <si>
    <t>Separar empaque y despacho</t>
  </si>
  <si>
    <t>20:35</t>
  </si>
  <si>
    <t>Reforzar despacho si se superan 10 pedidos por hora</t>
  </si>
  <si>
    <t>21:15</t>
  </si>
  <si>
    <t>Mantener apoyo de barra cuando haya coctelería concentrada.</t>
  </si>
  <si>
    <t>Historial de turnos: conserva lo que aprendiste</t>
  </si>
  <si>
    <t>Registra una fila por área y turno. Compara turnos equivalentes con demanda real, horas-persona y productividad real.</t>
  </si>
  <si>
    <t>Después de cerrar el turno, registra valores finales por área. El objetivo es recalibrar productividad con datos propios: no copies fórmulas ni uses un turno excepcional como estándar.</t>
  </si>
  <si>
    <t>Franjas</t>
  </si>
  <si>
    <t>Personal promedio</t>
  </si>
  <si>
    <t>Horas-persona (auto)</t>
  </si>
  <si>
    <t>Productividad real (unidades/hora-persona)</t>
  </si>
  <si>
    <t>Pico req. real</t>
  </si>
  <si>
    <t>Pico personal real</t>
  </si>
  <si>
    <t>Alerta principal</t>
  </si>
  <si>
    <t>Ajuste principal</t>
  </si>
  <si>
    <t>Aprendizaje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</si>
</sst>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3">
    <font>
      <sz val="11"/>
      <name val="Carlito"/>
    </font>
    <font>
      <sz val="10"/>
      <color rgb="FF1F2937"/>
      <name val="Aptos"/>
      <family val="2"/>
    </font>
    <font>
      <b/>
      <sz val="10"/>
      <color rgb="FFFFFFFF"/>
      <name val="Aptos"/>
      <family val="2"/>
    </font>
    <font>
      <i/>
      <sz val="10"/>
      <color rgb="FF475569"/>
      <name val="Aptos"/>
      <family val="2"/>
    </font>
    <font>
      <b/>
      <sz val="16"/>
      <color rgb="FFFFFFFF"/>
      <name val="Aptos"/>
      <family val="2"/>
    </font>
    <font>
      <b/>
      <sz val="11"/>
      <color rgb="FF0B1F3A"/>
      <name val="Aptos"/>
      <family val="2"/>
    </font>
    <font>
      <sz val="9"/>
      <color rgb="FF334155"/>
      <name val="Aptos"/>
      <family val="2"/>
    </font>
    <font>
      <b/>
      <sz val="10"/>
      <color rgb="FF176B3A"/>
      <name val="Aptos"/>
      <family val="2"/>
    </font>
    <font>
      <b/>
      <sz val="10"/>
      <color rgb="FFA61B1B"/>
      <name val="Aptos"/>
      <family val="2"/>
    </font>
    <font>
      <b/>
      <sz val="9"/>
      <color rgb="FF0B1F3A"/>
      <name val="Aptos"/>
      <family val="2"/>
    </font>
    <font>
      <sz val="9"/>
      <color rgb="FF475569"/>
      <name val="Aptos"/>
      <family val="2"/>
    </font>
    <font>
      <b/>
      <sz val="10"/>
      <color rgb="FF0B1F3A"/>
      <name val="Aptos"/>
      <family val="2"/>
    </font>
    <font>
      <sz val="9"/>
      <color rgb="FF1F2937"/>
      <name val="Aptos"/>
      <family val="2"/>
    </font>
  </fonts>
  <fills count="21">
    <fill>
      <patternFill patternType="none"/>
    </fill>
    <fill>
      <patternFill patternType="gray125"/>
    </fill>
    <fill>
      <patternFill patternType="solid">
        <fgColor rgb="FFF8FAFC"/>
      </patternFill>
    </fill>
    <fill>
      <patternFill patternType="solid">
        <fgColor rgb="FF0B1F3A"/>
      </patternFill>
    </fill>
    <fill>
      <patternFill patternType="solid">
        <fgColor rgb="FFEEF3F8"/>
      </patternFill>
    </fill>
    <fill>
      <patternFill patternType="solid">
        <fgColor rgb="FFDCE6F5"/>
      </patternFill>
    </fill>
    <fill>
      <patternFill patternType="solid">
        <fgColor rgb="FFEAF4FF"/>
      </patternFill>
    </fill>
    <fill>
      <patternFill patternType="solid">
        <fgColor rgb="FFF4F6F8"/>
      </patternFill>
    </fill>
    <fill>
      <patternFill patternType="solid">
        <fgColor rgb="FFF7FBFF"/>
      </patternFill>
    </fill>
    <fill>
      <patternFill patternType="solid">
        <fgColor rgb="FFE7EEF8"/>
      </patternFill>
    </fill>
    <fill>
      <patternFill patternType="solid">
        <fgColor rgb="FF0B1F3A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EEF3F8"/>
        <bgColor indexed="64"/>
      </patternFill>
    </fill>
    <fill>
      <patternFill patternType="solid">
        <fgColor rgb="FFDCE6F5"/>
        <bgColor indexed="64"/>
      </patternFill>
    </fill>
    <fill>
      <patternFill patternType="solid">
        <fgColor rgb="FFEAF4FF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E7F4EA"/>
        <bgColor indexed="64"/>
      </patternFill>
    </fill>
    <fill>
      <patternFill patternType="solid">
        <fgColor rgb="FFFCE9E9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DCEEFF"/>
        <bgColor indexed="64"/>
      </patternFill>
    </fill>
    <fill>
      <patternFill patternType="solid">
        <fgColor rgb="FFF7FBFF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left" vertical="center" wrapText="1"/>
    </xf>
    <xf numFmtId="0" fontId="1" fillId="6" borderId="5" xfId="0" applyFont="1" applyFill="1" applyBorder="1" applyAlignment="1">
      <alignment horizontal="left" vertical="center" wrapText="1"/>
    </xf>
    <xf numFmtId="0" fontId="1" fillId="6" borderId="7" xfId="0" applyFont="1" applyFill="1" applyBorder="1" applyAlignment="1">
      <alignment horizontal="left" vertical="center" wrapText="1"/>
    </xf>
    <xf numFmtId="0" fontId="1" fillId="6" borderId="8" xfId="0" applyFont="1" applyFill="1" applyBorder="1" applyAlignment="1">
      <alignment horizontal="left" vertical="center" wrapText="1"/>
    </xf>
    <xf numFmtId="0" fontId="6" fillId="7" borderId="0" xfId="0" applyFont="1" applyFill="1" applyAlignment="1">
      <alignment horizontal="left" vertical="center" wrapText="1"/>
    </xf>
    <xf numFmtId="0" fontId="1" fillId="8" borderId="2" xfId="0" applyFont="1" applyFill="1" applyBorder="1" applyAlignment="1">
      <alignment horizontal="left" vertical="center" wrapText="1"/>
    </xf>
    <xf numFmtId="0" fontId="1" fillId="8" borderId="4" xfId="0" applyFont="1" applyFill="1" applyBorder="1" applyAlignment="1">
      <alignment horizontal="left" vertical="center" wrapText="1"/>
    </xf>
    <xf numFmtId="0" fontId="1" fillId="8" borderId="0" xfId="0" applyFont="1" applyFill="1" applyAlignment="1">
      <alignment horizontal="left" vertical="center" wrapText="1"/>
    </xf>
    <xf numFmtId="0" fontId="1" fillId="8" borderId="6" xfId="0" applyFont="1" applyFill="1" applyBorder="1" applyAlignment="1">
      <alignment horizontal="left" vertical="center" wrapText="1"/>
    </xf>
    <xf numFmtId="0" fontId="1" fillId="8" borderId="7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left" vertical="center" wrapText="1"/>
    </xf>
    <xf numFmtId="0" fontId="9" fillId="5" borderId="6" xfId="0" applyFont="1" applyFill="1" applyBorder="1" applyAlignment="1">
      <alignment horizontal="left" vertical="center" wrapText="1"/>
    </xf>
    <xf numFmtId="0" fontId="9" fillId="5" borderId="7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1" fillId="6" borderId="0" xfId="0" applyFont="1" applyFill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164" fontId="1" fillId="6" borderId="2" xfId="0" applyNumberFormat="1" applyFont="1" applyFill="1" applyBorder="1" applyAlignment="1">
      <alignment horizontal="left" vertical="center" wrapText="1"/>
    </xf>
    <xf numFmtId="3" fontId="1" fillId="6" borderId="7" xfId="0" applyNumberFormat="1" applyFont="1" applyFill="1" applyBorder="1" applyAlignment="1">
      <alignment horizontal="left" vertical="center" wrapText="1"/>
    </xf>
    <xf numFmtId="0" fontId="6" fillId="7" borderId="7" xfId="0" applyFont="1" applyFill="1" applyBorder="1" applyAlignment="1">
      <alignment horizontal="left" vertical="center" wrapText="1"/>
    </xf>
    <xf numFmtId="0" fontId="6" fillId="7" borderId="0" xfId="0" applyFont="1" applyFill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1" fontId="1" fillId="6" borderId="0" xfId="0" applyNumberFormat="1" applyFont="1" applyFill="1" applyAlignment="1">
      <alignment horizontal="center" vertical="center" wrapText="1"/>
    </xf>
    <xf numFmtId="1" fontId="1" fillId="6" borderId="7" xfId="0" applyNumberFormat="1" applyFont="1" applyFill="1" applyBorder="1" applyAlignment="1">
      <alignment horizontal="center" vertical="center" wrapText="1"/>
    </xf>
    <xf numFmtId="1" fontId="6" fillId="7" borderId="0" xfId="0" applyNumberFormat="1" applyFont="1" applyFill="1" applyAlignment="1">
      <alignment horizontal="center" vertical="center" wrapText="1"/>
    </xf>
    <xf numFmtId="1" fontId="6" fillId="7" borderId="7" xfId="0" applyNumberFormat="1" applyFont="1" applyFill="1" applyBorder="1" applyAlignment="1">
      <alignment horizontal="center" vertical="center" wrapText="1"/>
    </xf>
    <xf numFmtId="1" fontId="6" fillId="7" borderId="0" xfId="0" applyNumberFormat="1" applyFont="1" applyFill="1" applyAlignment="1">
      <alignment horizontal="left" vertical="center" wrapText="1"/>
    </xf>
    <xf numFmtId="1" fontId="6" fillId="7" borderId="7" xfId="0" applyNumberFormat="1" applyFont="1" applyFill="1" applyBorder="1" applyAlignment="1">
      <alignment horizontal="left" vertical="center" wrapText="1"/>
    </xf>
    <xf numFmtId="3" fontId="1" fillId="6" borderId="3" xfId="0" applyNumberFormat="1" applyFont="1" applyFill="1" applyBorder="1" applyAlignment="1">
      <alignment horizontal="left" vertical="center" wrapText="1"/>
    </xf>
    <xf numFmtId="0" fontId="11" fillId="7" borderId="7" xfId="0" applyFont="1" applyFill="1" applyBorder="1" applyAlignment="1">
      <alignment horizontal="center" vertical="center" wrapText="1"/>
    </xf>
    <xf numFmtId="164" fontId="12" fillId="6" borderId="4" xfId="0" applyNumberFormat="1" applyFont="1" applyFill="1" applyBorder="1" applyAlignment="1">
      <alignment horizontal="left" vertical="center" wrapText="1"/>
    </xf>
    <xf numFmtId="0" fontId="12" fillId="6" borderId="0" xfId="0" applyFont="1" applyFill="1" applyAlignment="1">
      <alignment horizontal="left" vertical="center" wrapText="1"/>
    </xf>
    <xf numFmtId="164" fontId="12" fillId="6" borderId="6" xfId="0" applyNumberFormat="1" applyFont="1" applyFill="1" applyBorder="1" applyAlignment="1">
      <alignment horizontal="left" vertical="center" wrapText="1"/>
    </xf>
    <xf numFmtId="0" fontId="12" fillId="6" borderId="7" xfId="0" applyFont="1" applyFill="1" applyBorder="1" applyAlignment="1">
      <alignment horizontal="left" vertical="center" wrapText="1"/>
    </xf>
    <xf numFmtId="2" fontId="6" fillId="7" borderId="0" xfId="0" applyNumberFormat="1" applyFont="1" applyFill="1" applyAlignment="1">
      <alignment horizontal="center" vertical="center" wrapText="1"/>
    </xf>
    <xf numFmtId="2" fontId="6" fillId="7" borderId="7" xfId="0" applyNumberFormat="1" applyFont="1" applyFill="1" applyBorder="1" applyAlignment="1">
      <alignment horizontal="center" vertical="center" wrapText="1"/>
    </xf>
    <xf numFmtId="3" fontId="12" fillId="6" borderId="0" xfId="0" applyNumberFormat="1" applyFont="1" applyFill="1" applyAlignment="1">
      <alignment horizontal="left" vertical="center" wrapText="1"/>
    </xf>
    <xf numFmtId="0" fontId="12" fillId="6" borderId="5" xfId="0" applyFont="1" applyFill="1" applyBorder="1" applyAlignment="1">
      <alignment horizontal="left" vertical="center" wrapText="1"/>
    </xf>
    <xf numFmtId="3" fontId="12" fillId="6" borderId="7" xfId="0" applyNumberFormat="1" applyFont="1" applyFill="1" applyBorder="1" applyAlignment="1">
      <alignment horizontal="left" vertical="center" wrapText="1"/>
    </xf>
    <xf numFmtId="0" fontId="12" fillId="6" borderId="8" xfId="0" applyFont="1" applyFill="1" applyBorder="1" applyAlignment="1">
      <alignment horizontal="left" vertical="center" wrapText="1"/>
    </xf>
    <xf numFmtId="1" fontId="12" fillId="6" borderId="0" xfId="0" applyNumberFormat="1" applyFont="1" applyFill="1" applyAlignment="1">
      <alignment horizontal="center" vertical="center" wrapText="1"/>
    </xf>
    <xf numFmtId="2" fontId="12" fillId="6" borderId="0" xfId="0" applyNumberFormat="1" applyFont="1" applyFill="1" applyAlignment="1">
      <alignment horizontal="center" vertical="center" wrapText="1"/>
    </xf>
    <xf numFmtId="1" fontId="12" fillId="6" borderId="7" xfId="0" applyNumberFormat="1" applyFont="1" applyFill="1" applyBorder="1" applyAlignment="1">
      <alignment horizontal="center" vertical="center" wrapText="1"/>
    </xf>
    <xf numFmtId="2" fontId="12" fillId="6" borderId="7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4" fillId="3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0" fontId="5" fillId="5" borderId="0" xfId="0" applyFont="1" applyFill="1" applyAlignment="1">
      <alignment horizontal="left" vertical="center" wrapText="1"/>
    </xf>
    <xf numFmtId="0" fontId="10" fillId="9" borderId="0" xfId="0" applyFont="1" applyFill="1" applyAlignment="1">
      <alignment horizontal="left" vertical="center" wrapText="1"/>
    </xf>
    <xf numFmtId="0" fontId="1" fillId="8" borderId="5" xfId="0" applyFont="1" applyFill="1" applyBorder="1" applyAlignment="1">
      <alignment horizontal="left" vertical="center"/>
    </xf>
    <xf numFmtId="0" fontId="1" fillId="8" borderId="8" xfId="0" applyFont="1" applyFill="1" applyBorder="1" applyAlignment="1">
      <alignment horizontal="left" vertical="center"/>
    </xf>
    <xf numFmtId="0" fontId="4" fillId="10" borderId="0" xfId="0" applyFont="1" applyFill="1" applyAlignment="1">
      <alignment horizontal="left" vertical="center" wrapText="1"/>
    </xf>
    <xf numFmtId="0" fontId="1" fillId="11" borderId="0" xfId="0" applyFont="1" applyFill="1"/>
    <xf numFmtId="0" fontId="0" fillId="11" borderId="0" xfId="0" applyFill="1"/>
    <xf numFmtId="0" fontId="3" fillId="12" borderId="0" xfId="0" applyFont="1" applyFill="1" applyAlignment="1">
      <alignment horizontal="left" vertical="center" wrapText="1"/>
    </xf>
    <xf numFmtId="0" fontId="1" fillId="11" borderId="0" xfId="0" applyFont="1" applyFill="1" applyAlignment="1">
      <alignment vertical="center" wrapText="1"/>
    </xf>
    <xf numFmtId="0" fontId="5" fillId="13" borderId="0" xfId="0" applyFont="1" applyFill="1" applyAlignment="1">
      <alignment horizontal="left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1" fillId="14" borderId="4" xfId="0" applyFont="1" applyFill="1" applyBorder="1" applyAlignment="1">
      <alignment horizontal="left" vertical="center" wrapText="1"/>
    </xf>
    <xf numFmtId="0" fontId="1" fillId="14" borderId="0" xfId="0" applyFont="1" applyFill="1" applyAlignment="1">
      <alignment horizontal="left" vertical="center" wrapText="1"/>
    </xf>
    <xf numFmtId="0" fontId="1" fillId="14" borderId="5" xfId="0" applyFont="1" applyFill="1" applyBorder="1" applyAlignment="1">
      <alignment horizontal="left" vertical="center" wrapText="1"/>
    </xf>
    <xf numFmtId="0" fontId="1" fillId="14" borderId="6" xfId="0" applyFont="1" applyFill="1" applyBorder="1" applyAlignment="1">
      <alignment horizontal="left" vertical="center" wrapText="1"/>
    </xf>
    <xf numFmtId="0" fontId="1" fillId="14" borderId="7" xfId="0" applyFont="1" applyFill="1" applyBorder="1" applyAlignment="1">
      <alignment horizontal="left" vertical="center" wrapText="1"/>
    </xf>
    <xf numFmtId="0" fontId="1" fillId="14" borderId="8" xfId="0" applyFont="1" applyFill="1" applyBorder="1" applyAlignment="1">
      <alignment horizontal="left" vertical="center" wrapText="1"/>
    </xf>
    <xf numFmtId="0" fontId="6" fillId="15" borderId="4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left" vertical="center" wrapText="1"/>
    </xf>
    <xf numFmtId="0" fontId="7" fillId="16" borderId="4" xfId="0" applyFont="1" applyFill="1" applyBorder="1" applyAlignment="1">
      <alignment horizontal="left" vertical="center" wrapText="1"/>
    </xf>
    <xf numFmtId="0" fontId="8" fillId="17" borderId="4" xfId="0" applyFont="1" applyFill="1" applyBorder="1" applyAlignment="1">
      <alignment horizontal="left" vertical="center" wrapText="1"/>
    </xf>
    <xf numFmtId="0" fontId="1" fillId="18" borderId="6" xfId="0" applyFont="1" applyFill="1" applyBorder="1" applyAlignment="1">
      <alignment vertical="center" wrapText="1"/>
    </xf>
    <xf numFmtId="0" fontId="1" fillId="19" borderId="7" xfId="0" applyFont="1" applyFill="1" applyBorder="1" applyAlignment="1">
      <alignment vertical="center" wrapText="1"/>
    </xf>
    <xf numFmtId="0" fontId="1" fillId="19" borderId="8" xfId="0" applyFont="1" applyFill="1" applyBorder="1" applyAlignment="1">
      <alignment vertical="center" wrapText="1"/>
    </xf>
    <xf numFmtId="0" fontId="1" fillId="20" borderId="1" xfId="0" applyFont="1" applyFill="1" applyBorder="1" applyAlignment="1">
      <alignment horizontal="left" vertical="center" wrapText="1"/>
    </xf>
    <xf numFmtId="0" fontId="1" fillId="20" borderId="2" xfId="0" applyFont="1" applyFill="1" applyBorder="1" applyAlignment="1">
      <alignment horizontal="left" vertical="center"/>
    </xf>
    <xf numFmtId="0" fontId="1" fillId="20" borderId="3" xfId="0" applyFont="1" applyFill="1" applyBorder="1" applyAlignment="1">
      <alignment horizontal="left" vertical="center" wrapText="1"/>
    </xf>
    <xf numFmtId="0" fontId="1" fillId="20" borderId="4" xfId="0" applyFont="1" applyFill="1" applyBorder="1" applyAlignment="1">
      <alignment horizontal="left" vertical="center" wrapText="1"/>
    </xf>
    <xf numFmtId="0" fontId="1" fillId="20" borderId="0" xfId="0" applyFont="1" applyFill="1" applyAlignment="1">
      <alignment horizontal="left" vertical="center"/>
    </xf>
    <xf numFmtId="0" fontId="1" fillId="20" borderId="5" xfId="0" applyFont="1" applyFill="1" applyBorder="1" applyAlignment="1">
      <alignment horizontal="left" vertical="center" wrapText="1"/>
    </xf>
    <xf numFmtId="0" fontId="1" fillId="20" borderId="6" xfId="0" applyFont="1" applyFill="1" applyBorder="1" applyAlignment="1">
      <alignment horizontal="left" vertical="center" wrapText="1"/>
    </xf>
    <xf numFmtId="0" fontId="1" fillId="20" borderId="7" xfId="0" applyFont="1" applyFill="1" applyBorder="1" applyAlignment="1">
      <alignment horizontal="left" vertical="center"/>
    </xf>
    <xf numFmtId="0" fontId="1" fillId="20" borderId="8" xfId="0" applyFont="1" applyFill="1" applyBorder="1" applyAlignment="1">
      <alignment horizontal="left" vertical="center" wrapText="1"/>
    </xf>
    <xf numFmtId="0" fontId="1" fillId="11" borderId="0" xfId="0" applyFont="1" applyFill="1" applyAlignment="1">
      <alignment wrapText="1"/>
    </xf>
    <xf numFmtId="0" fontId="4" fillId="10" borderId="0" xfId="0" applyFont="1" applyFill="1" applyAlignment="1" applyProtection="1">
      <alignment horizontal="left" vertical="center" wrapText="1"/>
      <protection locked="0"/>
    </xf>
    <xf numFmtId="0" fontId="3" fillId="12" borderId="0" xfId="0" applyFont="1" applyFill="1" applyAlignment="1" applyProtection="1">
      <alignment horizontal="left" vertical="center" wrapText="1"/>
      <protection locked="0"/>
    </xf>
    <xf numFmtId="0" fontId="1" fillId="11" borderId="0" xfId="0" applyFont="1" applyFill="1" applyAlignment="1" applyProtection="1">
      <alignment vertical="center" wrapText="1"/>
      <protection locked="0"/>
    </xf>
    <xf numFmtId="0" fontId="5" fillId="13" borderId="0" xfId="0" applyFont="1" applyFill="1" applyAlignment="1" applyProtection="1">
      <alignment horizontal="left" vertical="center" wrapText="1"/>
      <protection locked="0"/>
    </xf>
    <xf numFmtId="0" fontId="9" fillId="13" borderId="1" xfId="0" applyFont="1" applyFill="1" applyBorder="1" applyAlignment="1" applyProtection="1">
      <alignment horizontal="left" vertical="center" wrapText="1"/>
      <protection locked="0"/>
    </xf>
    <xf numFmtId="0" fontId="1" fillId="14" borderId="2" xfId="0" applyFont="1" applyFill="1" applyBorder="1" applyAlignment="1" applyProtection="1">
      <alignment horizontal="left" vertical="center" wrapText="1"/>
      <protection locked="0"/>
    </xf>
    <xf numFmtId="0" fontId="9" fillId="13" borderId="2" xfId="0" applyFont="1" applyFill="1" applyBorder="1" applyAlignment="1" applyProtection="1">
      <alignment horizontal="left" vertical="center" wrapText="1"/>
      <protection locked="0"/>
    </xf>
    <xf numFmtId="0" fontId="1" fillId="14" borderId="3" xfId="0" applyFont="1" applyFill="1" applyBorder="1" applyAlignment="1" applyProtection="1">
      <alignment horizontal="left" vertical="center" wrapText="1"/>
      <protection locked="0"/>
    </xf>
    <xf numFmtId="0" fontId="9" fillId="13" borderId="6" xfId="0" applyFont="1" applyFill="1" applyBorder="1" applyAlignment="1" applyProtection="1">
      <alignment horizontal="left" vertical="center" wrapText="1"/>
      <protection locked="0"/>
    </xf>
    <xf numFmtId="0" fontId="1" fillId="14" borderId="7" xfId="0" applyFont="1" applyFill="1" applyBorder="1" applyAlignment="1" applyProtection="1">
      <alignment horizontal="left" vertical="center" wrapText="1"/>
      <protection locked="0"/>
    </xf>
    <xf numFmtId="0" fontId="9" fillId="13" borderId="7" xfId="0" applyFont="1" applyFill="1" applyBorder="1" applyAlignment="1" applyProtection="1">
      <alignment horizontal="left" vertical="center" wrapText="1"/>
      <protection locked="0"/>
    </xf>
    <xf numFmtId="0" fontId="1" fillId="14" borderId="8" xfId="0" applyFont="1" applyFill="1" applyBorder="1" applyAlignment="1" applyProtection="1">
      <alignment horizontal="left" vertical="center" wrapText="1"/>
      <protection locked="0"/>
    </xf>
    <xf numFmtId="0" fontId="2" fillId="10" borderId="1" xfId="0" applyFont="1" applyFill="1" applyBorder="1" applyAlignment="1" applyProtection="1">
      <alignment horizontal="center" vertical="center" wrapText="1"/>
      <protection locked="0"/>
    </xf>
    <xf numFmtId="0" fontId="2" fillId="10" borderId="2" xfId="0" applyFont="1" applyFill="1" applyBorder="1" applyAlignment="1" applyProtection="1">
      <alignment horizontal="center" vertical="center" wrapText="1"/>
      <protection locked="0"/>
    </xf>
    <xf numFmtId="0" fontId="2" fillId="10" borderId="3" xfId="0" applyFont="1" applyFill="1" applyBorder="1" applyAlignment="1" applyProtection="1">
      <alignment horizontal="center" vertical="center" wrapText="1"/>
      <protection locked="0"/>
    </xf>
    <xf numFmtId="0" fontId="1" fillId="14" borderId="4" xfId="0" applyFont="1" applyFill="1" applyBorder="1" applyAlignment="1" applyProtection="1">
      <alignment horizontal="left" vertical="center" wrapText="1"/>
      <protection locked="0"/>
    </xf>
    <xf numFmtId="0" fontId="1" fillId="14" borderId="0" xfId="0" applyFont="1" applyFill="1" applyAlignment="1" applyProtection="1">
      <alignment horizontal="left" vertical="center" wrapText="1"/>
      <protection locked="0"/>
    </xf>
    <xf numFmtId="0" fontId="1" fillId="14" borderId="0" xfId="0" applyFont="1" applyFill="1" applyAlignment="1" applyProtection="1">
      <alignment horizontal="center" vertical="center" wrapText="1"/>
      <protection locked="0"/>
    </xf>
    <xf numFmtId="0" fontId="1" fillId="14" borderId="5" xfId="0" applyFont="1" applyFill="1" applyBorder="1" applyAlignment="1" applyProtection="1">
      <alignment horizontal="left" vertical="center" wrapText="1"/>
      <protection locked="0"/>
    </xf>
    <xf numFmtId="0" fontId="1" fillId="14" borderId="6" xfId="0" applyFont="1" applyFill="1" applyBorder="1" applyAlignment="1" applyProtection="1">
      <alignment horizontal="left" vertical="center" wrapText="1"/>
      <protection locked="0"/>
    </xf>
    <xf numFmtId="0" fontId="1" fillId="14" borderId="7" xfId="0" applyFont="1" applyFill="1" applyBorder="1" applyAlignment="1" applyProtection="1">
      <alignment horizontal="center" vertical="center" wrapText="1"/>
      <protection locked="0"/>
    </xf>
    <xf numFmtId="0" fontId="1" fillId="20" borderId="4" xfId="0" applyFont="1" applyFill="1" applyBorder="1" applyAlignment="1" applyProtection="1">
      <alignment horizontal="left" vertical="center" wrapText="1"/>
      <protection locked="0"/>
    </xf>
    <xf numFmtId="0" fontId="1" fillId="20" borderId="0" xfId="0" applyFont="1" applyFill="1" applyAlignment="1" applyProtection="1">
      <alignment horizontal="left" vertical="center" wrapText="1"/>
      <protection locked="0"/>
    </xf>
    <xf numFmtId="0" fontId="1" fillId="20" borderId="5" xfId="0" applyFont="1" applyFill="1" applyBorder="1" applyAlignment="1" applyProtection="1">
      <alignment horizontal="left" vertical="center" wrapText="1"/>
      <protection locked="0"/>
    </xf>
    <xf numFmtId="0" fontId="1" fillId="20" borderId="6" xfId="0" applyFont="1" applyFill="1" applyBorder="1" applyAlignment="1" applyProtection="1">
      <alignment horizontal="left" vertical="center" wrapText="1"/>
      <protection locked="0"/>
    </xf>
    <xf numFmtId="0" fontId="1" fillId="20" borderId="7" xfId="0" applyFont="1" applyFill="1" applyBorder="1" applyAlignment="1" applyProtection="1">
      <alignment horizontal="left" vertical="center" wrapText="1"/>
      <protection locked="0"/>
    </xf>
    <xf numFmtId="0" fontId="1" fillId="20" borderId="8" xfId="0" applyFont="1" applyFill="1" applyBorder="1" applyAlignment="1" applyProtection="1">
      <alignment horizontal="left" vertical="center" wrapText="1"/>
      <protection locked="0"/>
    </xf>
    <xf numFmtId="0" fontId="1" fillId="20" borderId="0" xfId="0" applyFont="1" applyFill="1" applyAlignment="1" applyProtection="1">
      <alignment horizontal="left" vertical="center"/>
      <protection locked="0"/>
    </xf>
    <xf numFmtId="0" fontId="1" fillId="11" borderId="0" xfId="0" applyFont="1" applyFill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6</xdr:col>
      <xdr:colOff>114592</xdr:colOff>
      <xdr:row>2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63BE512-5451-487C-B69B-42FE872529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00" y="0"/>
          <a:ext cx="2114842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7</xdr:col>
      <xdr:colOff>114592</xdr:colOff>
      <xdr:row>1</xdr:row>
      <xdr:rowOff>247650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13AC1A2-2745-4160-A377-389A5A2C6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15600" y="0"/>
          <a:ext cx="2114842" cy="590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34290</xdr:colOff>
      <xdr:row>0</xdr:row>
      <xdr:rowOff>0</xdr:rowOff>
    </xdr:from>
    <xdr:to>
      <xdr:col>9</xdr:col>
      <xdr:colOff>148882</xdr:colOff>
      <xdr:row>2</xdr:row>
      <xdr:rowOff>140970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5B3B51D-A671-4F2A-9955-E1F0BC683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35865" y="0"/>
          <a:ext cx="2114842" cy="58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20"/>
  <sheetViews>
    <sheetView tabSelected="1" workbookViewId="0">
      <selection activeCell="E7" sqref="E7"/>
    </sheetView>
  </sheetViews>
  <sheetFormatPr baseColWidth="10" defaultColWidth="8.796875" defaultRowHeight="13.8"/>
  <cols>
    <col min="1" max="1" width="20" style="62" customWidth="1"/>
    <col min="2" max="2" width="28" style="62" customWidth="1"/>
    <col min="3" max="3" width="62" style="62" customWidth="1"/>
    <col min="4" max="16384" width="8.796875" style="62"/>
  </cols>
  <sheetData>
    <row r="1" spans="1:26" ht="21">
      <c r="A1" s="60" t="s">
        <v>0</v>
      </c>
      <c r="B1" s="60"/>
      <c r="C1" s="60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</row>
    <row r="2" spans="1:26" ht="14.4">
      <c r="A2" s="63" t="s">
        <v>1</v>
      </c>
      <c r="B2" s="63"/>
      <c r="C2" s="63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</row>
    <row r="3" spans="1:26" ht="14.4">
      <c r="A3" s="64"/>
      <c r="B3" s="64"/>
      <c r="C3" s="64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</row>
    <row r="4" spans="1:26" ht="14.4">
      <c r="A4" s="65" t="s">
        <v>2</v>
      </c>
      <c r="B4" s="65"/>
      <c r="C4" s="65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</row>
    <row r="5" spans="1:26" ht="14.4">
      <c r="A5" s="66" t="s">
        <v>3</v>
      </c>
      <c r="B5" s="67" t="s">
        <v>4</v>
      </c>
      <c r="C5" s="68" t="s">
        <v>5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</row>
    <row r="6" spans="1:26" ht="27.6">
      <c r="A6" s="69" t="s">
        <v>6</v>
      </c>
      <c r="B6" s="70" t="s">
        <v>7</v>
      </c>
      <c r="C6" s="71" t="s">
        <v>8</v>
      </c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</row>
    <row r="7" spans="1:26" ht="14.4">
      <c r="A7" s="69" t="s">
        <v>9</v>
      </c>
      <c r="B7" s="70" t="s">
        <v>10</v>
      </c>
      <c r="C7" s="71" t="s">
        <v>11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</row>
    <row r="8" spans="1:26" ht="14.4">
      <c r="A8" s="69" t="s">
        <v>12</v>
      </c>
      <c r="B8" s="70" t="s">
        <v>13</v>
      </c>
      <c r="C8" s="71" t="s">
        <v>14</v>
      </c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</row>
    <row r="9" spans="1:26" ht="14.4">
      <c r="A9" s="72" t="s">
        <v>15</v>
      </c>
      <c r="B9" s="73" t="s">
        <v>16</v>
      </c>
      <c r="C9" s="74" t="s">
        <v>17</v>
      </c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</row>
    <row r="10" spans="1:26" ht="14.4">
      <c r="A10" s="64"/>
      <c r="B10" s="64"/>
      <c r="C10" s="64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</row>
    <row r="11" spans="1:26" ht="14.4">
      <c r="A11" s="65" t="s">
        <v>18</v>
      </c>
      <c r="B11" s="65"/>
      <c r="C11" s="65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</row>
    <row r="12" spans="1:26" ht="14.4">
      <c r="A12" s="66" t="s">
        <v>19</v>
      </c>
      <c r="B12" s="67" t="s">
        <v>20</v>
      </c>
      <c r="C12" s="68" t="s">
        <v>21</v>
      </c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</row>
    <row r="13" spans="1:26" ht="14.4">
      <c r="A13" s="75" t="s">
        <v>22</v>
      </c>
      <c r="B13" s="70" t="s">
        <v>23</v>
      </c>
      <c r="C13" s="71" t="s">
        <v>24</v>
      </c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</row>
    <row r="14" spans="1:26" ht="14.4">
      <c r="A14" s="76" t="s">
        <v>25</v>
      </c>
      <c r="B14" s="70" t="s">
        <v>26</v>
      </c>
      <c r="C14" s="71" t="s">
        <v>27</v>
      </c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</row>
    <row r="15" spans="1:26" ht="14.4">
      <c r="A15" s="77" t="s">
        <v>28</v>
      </c>
      <c r="B15" s="70" t="s">
        <v>29</v>
      </c>
      <c r="C15" s="71" t="s">
        <v>30</v>
      </c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</row>
    <row r="16" spans="1:26" ht="14.4">
      <c r="A16" s="78" t="s">
        <v>31</v>
      </c>
      <c r="B16" s="70" t="s">
        <v>32</v>
      </c>
      <c r="C16" s="71" t="s">
        <v>33</v>
      </c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</row>
    <row r="17" spans="1:26" ht="14.4">
      <c r="A17" s="79"/>
      <c r="B17" s="80"/>
      <c r="C17" s="8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</row>
    <row r="18" spans="1:26" ht="14.4">
      <c r="A18" s="64"/>
      <c r="B18" s="64"/>
      <c r="C18" s="64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</row>
    <row r="19" spans="1:26" ht="14.4">
      <c r="A19" s="65" t="s">
        <v>34</v>
      </c>
      <c r="B19" s="65"/>
      <c r="C19" s="65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</row>
    <row r="20" spans="1:26" ht="14.4">
      <c r="A20" s="82" t="s">
        <v>35</v>
      </c>
      <c r="B20" s="83" t="s">
        <v>36</v>
      </c>
      <c r="C20" s="84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</row>
    <row r="21" spans="1:26" ht="14.4">
      <c r="A21" s="85" t="s">
        <v>37</v>
      </c>
      <c r="B21" s="86" t="s">
        <v>38</v>
      </c>
      <c r="C21" s="87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</row>
    <row r="22" spans="1:26" ht="27.6">
      <c r="A22" s="85" t="s">
        <v>39</v>
      </c>
      <c r="B22" s="86" t="s">
        <v>40</v>
      </c>
      <c r="C22" s="87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</row>
    <row r="23" spans="1:26" ht="27.6">
      <c r="A23" s="85" t="s">
        <v>41</v>
      </c>
      <c r="B23" s="86" t="s">
        <v>42</v>
      </c>
      <c r="C23" s="87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</row>
    <row r="24" spans="1:26" ht="27.6">
      <c r="A24" s="85" t="s">
        <v>43</v>
      </c>
      <c r="B24" s="86" t="s">
        <v>44</v>
      </c>
      <c r="C24" s="87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</row>
    <row r="25" spans="1:26" ht="14.4">
      <c r="A25" s="85" t="s">
        <v>45</v>
      </c>
      <c r="B25" s="86" t="s">
        <v>46</v>
      </c>
      <c r="C25" s="87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</row>
    <row r="26" spans="1:26" ht="14.4">
      <c r="A26" s="88" t="s">
        <v>47</v>
      </c>
      <c r="B26" s="89" t="s">
        <v>48</v>
      </c>
      <c r="C26" s="90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</row>
    <row r="27" spans="1:26" ht="14.4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</row>
    <row r="28" spans="1:26" ht="14.4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</row>
    <row r="29" spans="1:26" ht="14.4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</row>
    <row r="30" spans="1:26" ht="14.4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</row>
    <row r="31" spans="1:26" ht="14.4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</row>
    <row r="32" spans="1:26" ht="14.4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</row>
    <row r="33" spans="1:26" ht="14.4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</row>
    <row r="34" spans="1:26" ht="14.4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</row>
    <row r="35" spans="1:26" ht="14.4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</row>
    <row r="36" spans="1:26" ht="14.4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</row>
    <row r="37" spans="1:26" ht="14.4">
      <c r="A37" s="61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</row>
    <row r="38" spans="1:26" ht="14.4">
      <c r="A38" s="61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</row>
    <row r="39" spans="1:26" ht="14.4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</row>
    <row r="40" spans="1:26" ht="14.4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</row>
    <row r="41" spans="1:26" ht="14.4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</row>
    <row r="42" spans="1:26" ht="14.4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</row>
    <row r="43" spans="1:26" ht="14.4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</row>
    <row r="44" spans="1:26" ht="14.4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</row>
    <row r="45" spans="1:26" ht="14.4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</row>
    <row r="46" spans="1:26" ht="14.4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</row>
    <row r="47" spans="1:26" ht="14.4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</row>
    <row r="48" spans="1:26" ht="14.4">
      <c r="A48" s="61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</row>
    <row r="49" spans="1:26" ht="14.4">
      <c r="A49" s="61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</row>
    <row r="50" spans="1:26" ht="14.4">
      <c r="A50" s="61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</row>
    <row r="51" spans="1:26" ht="14.4">
      <c r="A51" s="61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</row>
    <row r="52" spans="1:26" ht="14.4">
      <c r="A52" s="61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</row>
    <row r="53" spans="1:26" ht="14.4">
      <c r="A53" s="61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</row>
    <row r="54" spans="1:26" ht="14.4">
      <c r="A54" s="61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</row>
    <row r="55" spans="1:26" ht="14.4">
      <c r="A55" s="61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</row>
    <row r="56" spans="1:26" ht="14.4">
      <c r="A56" s="61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</row>
    <row r="57" spans="1:26" ht="14.4">
      <c r="A57" s="61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</row>
    <row r="58" spans="1:26" ht="14.4">
      <c r="A58" s="61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</row>
    <row r="59" spans="1:26" ht="14.4">
      <c r="A59" s="61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</row>
    <row r="60" spans="1:26" ht="14.4">
      <c r="A60" s="61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</row>
    <row r="61" spans="1:26" ht="14.4">
      <c r="A61" s="61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</row>
    <row r="62" spans="1:26" ht="14.4">
      <c r="A62" s="61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</row>
    <row r="63" spans="1:26" ht="14.4">
      <c r="A63" s="61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</row>
    <row r="64" spans="1:26" ht="14.4">
      <c r="A64" s="61"/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</row>
    <row r="65" spans="1:26" ht="14.4">
      <c r="A65" s="61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</row>
    <row r="66" spans="1:26" ht="14.4">
      <c r="A66" s="61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</row>
    <row r="67" spans="1:26" ht="14.4">
      <c r="A67" s="61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</row>
    <row r="68" spans="1:26" ht="14.4">
      <c r="A68" s="61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</row>
    <row r="69" spans="1:26" ht="14.4">
      <c r="A69" s="61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</row>
    <row r="70" spans="1:26" ht="14.4">
      <c r="A70" s="61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</row>
    <row r="71" spans="1:26" ht="14.4">
      <c r="A71" s="61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</row>
    <row r="72" spans="1:26" ht="14.4">
      <c r="A72" s="61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</row>
    <row r="73" spans="1:26" ht="14.4">
      <c r="A73" s="61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</row>
    <row r="74" spans="1:26" ht="14.4">
      <c r="A74" s="61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</row>
    <row r="75" spans="1:26" ht="14.4">
      <c r="A75" s="61"/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</row>
    <row r="76" spans="1:26" ht="14.4">
      <c r="A76" s="61"/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</row>
    <row r="77" spans="1:26" ht="14.4">
      <c r="A77" s="61"/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</row>
    <row r="78" spans="1:26" ht="14.4">
      <c r="A78" s="61"/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</row>
    <row r="79" spans="1:26" ht="14.4">
      <c r="A79" s="61"/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</row>
    <row r="80" spans="1:26" ht="14.4">
      <c r="A80" s="61"/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</row>
    <row r="81" spans="1:26" ht="14.4">
      <c r="A81" s="61"/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</row>
    <row r="82" spans="1:26" ht="14.4">
      <c r="A82" s="61"/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</row>
    <row r="83" spans="1:26" ht="14.4">
      <c r="A83" s="61"/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</row>
    <row r="84" spans="1:26" ht="14.4">
      <c r="A84" s="61"/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</row>
    <row r="85" spans="1:26" ht="14.4">
      <c r="A85" s="61"/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</row>
    <row r="86" spans="1:26" ht="14.4">
      <c r="A86" s="61"/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</row>
    <row r="87" spans="1:26" ht="14.4">
      <c r="A87" s="61"/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</row>
    <row r="88" spans="1:26" ht="14.4">
      <c r="A88" s="61"/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</row>
    <row r="89" spans="1:26" ht="14.4">
      <c r="A89" s="61"/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</row>
    <row r="90" spans="1:26" ht="14.4">
      <c r="A90" s="61"/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</row>
    <row r="91" spans="1:26" ht="14.4">
      <c r="A91" s="61"/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</row>
    <row r="92" spans="1:26" ht="14.4">
      <c r="A92" s="61"/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</row>
    <row r="93" spans="1:26" ht="14.4">
      <c r="A93" s="61"/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</row>
    <row r="94" spans="1:26" ht="14.4">
      <c r="A94" s="61"/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</row>
    <row r="95" spans="1:26" ht="14.4">
      <c r="A95" s="61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</row>
    <row r="96" spans="1:26" ht="14.4">
      <c r="A96" s="61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</row>
    <row r="97" spans="1:26" ht="14.4">
      <c r="A97" s="61"/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</row>
    <row r="98" spans="1:26" ht="14.4">
      <c r="A98" s="61"/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</row>
    <row r="99" spans="1:26" ht="14.4">
      <c r="A99" s="61"/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</row>
    <row r="100" spans="1:26" ht="14.4">
      <c r="A100" s="61"/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</row>
    <row r="101" spans="1:26" ht="14.4">
      <c r="A101" s="61"/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</row>
    <row r="102" spans="1:26" ht="14.4">
      <c r="A102" s="61"/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</row>
    <row r="103" spans="1:26" ht="14.4">
      <c r="A103" s="61"/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</row>
    <row r="104" spans="1:26" ht="14.4">
      <c r="A104" s="61"/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</row>
    <row r="105" spans="1:26" ht="14.4">
      <c r="A105" s="61"/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</row>
    <row r="106" spans="1:26" ht="14.4">
      <c r="A106" s="61"/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</row>
    <row r="107" spans="1:26" ht="14.4">
      <c r="A107" s="61"/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</row>
    <row r="108" spans="1:26" ht="14.4">
      <c r="A108" s="61"/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</row>
    <row r="109" spans="1:26" ht="14.4">
      <c r="A109" s="61"/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</row>
    <row r="110" spans="1:26" ht="14.4">
      <c r="A110" s="61"/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</row>
    <row r="111" spans="1:26" ht="14.4">
      <c r="A111" s="61"/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</row>
    <row r="112" spans="1:26" ht="14.4">
      <c r="A112" s="61"/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</row>
    <row r="113" spans="1:26" ht="14.4">
      <c r="A113" s="61"/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</row>
    <row r="114" spans="1:26" ht="14.4">
      <c r="A114" s="61"/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</row>
    <row r="115" spans="1:26" ht="14.4">
      <c r="A115" s="61"/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</row>
    <row r="116" spans="1:26" ht="14.4">
      <c r="A116" s="61"/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</row>
    <row r="117" spans="1:26" ht="14.4">
      <c r="A117" s="61"/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</row>
    <row r="118" spans="1:26" ht="14.4">
      <c r="A118" s="61"/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</row>
    <row r="119" spans="1:26" ht="14.4">
      <c r="A119" s="61"/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</row>
    <row r="120" spans="1:26" ht="14.4">
      <c r="A120" s="61"/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</row>
  </sheetData>
  <sheetProtection algorithmName="SHA-512" hashValue="ltxfRyLoDZjgbWeWBym+ZvqpzpkjCxkq/+K56PmfwNTDMvMauIBA3eFN/fs75xUQ3ml5D1qJ5YBMy7sKBA39RA==" saltValue="Ve3XINDr7Ay1vQIemPw4TQ==" spinCount="100000" sheet="1" objects="1" scenarios="1" formatCells="0" formatColumns="0" formatRows="0" sort="0" autoFilter="0" pivotTables="0"/>
  <mergeCells count="5">
    <mergeCell ref="A1:C1"/>
    <mergeCell ref="A2:C2"/>
    <mergeCell ref="A4:C4"/>
    <mergeCell ref="A11:C11"/>
    <mergeCell ref="A19:C1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20"/>
  <sheetViews>
    <sheetView workbookViewId="0">
      <selection activeCell="D12" sqref="D12"/>
    </sheetView>
  </sheetViews>
  <sheetFormatPr baseColWidth="10" defaultColWidth="8.796875" defaultRowHeight="13.8"/>
  <cols>
    <col min="1" max="1" width="22" style="62" customWidth="1"/>
    <col min="2" max="2" width="48" style="62" customWidth="1"/>
    <col min="3" max="3" width="30" style="62" customWidth="1"/>
    <col min="4" max="4" width="38" style="62" customWidth="1"/>
    <col min="5" max="16384" width="8.796875" style="62"/>
  </cols>
  <sheetData>
    <row r="1" spans="1:26" ht="27.15" customHeight="1">
      <c r="A1" s="60" t="s">
        <v>49</v>
      </c>
      <c r="B1" s="60"/>
      <c r="C1" s="60"/>
      <c r="D1" s="60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</row>
    <row r="2" spans="1:26" ht="27.15" customHeight="1">
      <c r="A2" s="63" t="s">
        <v>50</v>
      </c>
      <c r="B2" s="63"/>
      <c r="C2" s="63"/>
      <c r="D2" s="63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</row>
    <row r="3" spans="1:26" ht="14.4">
      <c r="A3" s="64"/>
      <c r="B3" s="64"/>
      <c r="C3" s="64"/>
      <c r="D3" s="64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</row>
    <row r="4" spans="1:26" ht="22.35" customHeight="1">
      <c r="A4" s="66" t="s">
        <v>51</v>
      </c>
      <c r="B4" s="67" t="s">
        <v>52</v>
      </c>
      <c r="C4" s="67" t="s">
        <v>53</v>
      </c>
      <c r="D4" s="68" t="s">
        <v>54</v>
      </c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</row>
    <row r="5" spans="1:26" ht="22.35" customHeight="1">
      <c r="A5" s="69" t="s">
        <v>55</v>
      </c>
      <c r="B5" s="70" t="s">
        <v>56</v>
      </c>
      <c r="C5" s="70" t="s">
        <v>57</v>
      </c>
      <c r="D5" s="71" t="s">
        <v>58</v>
      </c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</row>
    <row r="6" spans="1:26" ht="22.35" customHeight="1">
      <c r="A6" s="69" t="s">
        <v>59</v>
      </c>
      <c r="B6" s="70" t="s">
        <v>60</v>
      </c>
      <c r="C6" s="70" t="s">
        <v>61</v>
      </c>
      <c r="D6" s="71" t="s">
        <v>62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</row>
    <row r="7" spans="1:26" ht="22.35" customHeight="1">
      <c r="A7" s="69" t="s">
        <v>63</v>
      </c>
      <c r="B7" s="70" t="s">
        <v>64</v>
      </c>
      <c r="C7" s="70" t="s">
        <v>65</v>
      </c>
      <c r="D7" s="71" t="s">
        <v>66</v>
      </c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</row>
    <row r="8" spans="1:26" ht="22.35" customHeight="1">
      <c r="A8" s="69" t="s">
        <v>67</v>
      </c>
      <c r="B8" s="70" t="s">
        <v>68</v>
      </c>
      <c r="C8" s="70" t="s">
        <v>69</v>
      </c>
      <c r="D8" s="71" t="s">
        <v>70</v>
      </c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</row>
    <row r="9" spans="1:26" ht="22.35" customHeight="1">
      <c r="A9" s="69" t="s">
        <v>71</v>
      </c>
      <c r="B9" s="70" t="s">
        <v>72</v>
      </c>
      <c r="C9" s="70" t="s">
        <v>73</v>
      </c>
      <c r="D9" s="71" t="s">
        <v>74</v>
      </c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</row>
    <row r="10" spans="1:26" ht="22.35" customHeight="1">
      <c r="A10" s="69" t="s">
        <v>75</v>
      </c>
      <c r="B10" s="70" t="s">
        <v>76</v>
      </c>
      <c r="C10" s="70" t="s">
        <v>73</v>
      </c>
      <c r="D10" s="71" t="s">
        <v>77</v>
      </c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</row>
    <row r="11" spans="1:26" ht="22.35" customHeight="1">
      <c r="A11" s="69" t="s">
        <v>78</v>
      </c>
      <c r="B11" s="70" t="s">
        <v>79</v>
      </c>
      <c r="C11" s="70" t="s">
        <v>61</v>
      </c>
      <c r="D11" s="71" t="s">
        <v>80</v>
      </c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</row>
    <row r="12" spans="1:26" ht="22.35" customHeight="1">
      <c r="A12" s="69" t="s">
        <v>81</v>
      </c>
      <c r="B12" s="70" t="s">
        <v>82</v>
      </c>
      <c r="C12" s="70" t="s">
        <v>61</v>
      </c>
      <c r="D12" s="71" t="s">
        <v>83</v>
      </c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</row>
    <row r="13" spans="1:26" ht="22.35" customHeight="1">
      <c r="A13" s="69" t="s">
        <v>84</v>
      </c>
      <c r="B13" s="70" t="s">
        <v>85</v>
      </c>
      <c r="C13" s="70" t="s">
        <v>73</v>
      </c>
      <c r="D13" s="71" t="s">
        <v>86</v>
      </c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</row>
    <row r="14" spans="1:26" ht="22.35" customHeight="1">
      <c r="A14" s="69" t="s">
        <v>87</v>
      </c>
      <c r="B14" s="70" t="s">
        <v>88</v>
      </c>
      <c r="C14" s="70" t="s">
        <v>73</v>
      </c>
      <c r="D14" s="71" t="s">
        <v>89</v>
      </c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</row>
    <row r="15" spans="1:26" ht="22.35" customHeight="1">
      <c r="A15" s="69" t="s">
        <v>90</v>
      </c>
      <c r="B15" s="70" t="s">
        <v>91</v>
      </c>
      <c r="C15" s="70" t="s">
        <v>90</v>
      </c>
      <c r="D15" s="71" t="s">
        <v>92</v>
      </c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</row>
    <row r="16" spans="1:26" ht="22.35" customHeight="1">
      <c r="A16" s="69" t="s">
        <v>93</v>
      </c>
      <c r="B16" s="70" t="s">
        <v>94</v>
      </c>
      <c r="C16" s="70" t="s">
        <v>95</v>
      </c>
      <c r="D16" s="71" t="s">
        <v>96</v>
      </c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</row>
    <row r="17" spans="1:26" ht="22.35" customHeight="1">
      <c r="A17" s="69" t="s">
        <v>97</v>
      </c>
      <c r="B17" s="70" t="s">
        <v>98</v>
      </c>
      <c r="C17" s="70" t="s">
        <v>99</v>
      </c>
      <c r="D17" s="71" t="s">
        <v>100</v>
      </c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</row>
    <row r="18" spans="1:26" ht="22.35" customHeight="1">
      <c r="A18" s="69" t="s">
        <v>101</v>
      </c>
      <c r="B18" s="70" t="s">
        <v>102</v>
      </c>
      <c r="C18" s="70" t="s">
        <v>103</v>
      </c>
      <c r="D18" s="71" t="s">
        <v>104</v>
      </c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</row>
    <row r="19" spans="1:26" ht="22.35" customHeight="1">
      <c r="A19" s="72" t="s">
        <v>105</v>
      </c>
      <c r="B19" s="73" t="s">
        <v>106</v>
      </c>
      <c r="C19" s="73" t="s">
        <v>103</v>
      </c>
      <c r="D19" s="74" t="s">
        <v>107</v>
      </c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</row>
    <row r="20" spans="1:26" ht="14.4">
      <c r="A20" s="91"/>
      <c r="B20" s="91"/>
      <c r="C20" s="91"/>
      <c r="D20" s="9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</row>
    <row r="21" spans="1:26" ht="14.4">
      <c r="A21" s="91"/>
      <c r="B21" s="91"/>
      <c r="C21" s="91"/>
      <c r="D21" s="9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</row>
    <row r="22" spans="1:26" ht="14.4">
      <c r="A22" s="91"/>
      <c r="B22" s="91"/>
      <c r="C22" s="91"/>
      <c r="D22" s="9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</row>
    <row r="23" spans="1:26" ht="14.4">
      <c r="A23" s="91"/>
      <c r="B23" s="91"/>
      <c r="C23" s="91"/>
      <c r="D23" s="9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</row>
    <row r="24" spans="1:26" ht="14.4">
      <c r="A24" s="91"/>
      <c r="B24" s="91"/>
      <c r="C24" s="91"/>
      <c r="D24" s="9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</row>
    <row r="25" spans="1:26" ht="14.4">
      <c r="A25" s="91"/>
      <c r="B25" s="91"/>
      <c r="C25" s="91"/>
      <c r="D25" s="9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</row>
    <row r="26" spans="1:26" ht="14.4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</row>
    <row r="27" spans="1:26" ht="14.4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</row>
    <row r="28" spans="1:26" ht="14.4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</row>
    <row r="29" spans="1:26" ht="14.4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</row>
    <row r="30" spans="1:26" ht="14.4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</row>
    <row r="31" spans="1:26" ht="14.4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</row>
    <row r="32" spans="1:26" ht="14.4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</row>
    <row r="33" spans="1:26" ht="14.4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</row>
    <row r="34" spans="1:26" ht="14.4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</row>
    <row r="35" spans="1:26" ht="14.4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</row>
    <row r="36" spans="1:26" ht="14.4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</row>
    <row r="37" spans="1:26" ht="14.4">
      <c r="A37" s="61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</row>
    <row r="38" spans="1:26" ht="14.4">
      <c r="A38" s="61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</row>
    <row r="39" spans="1:26" ht="14.4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</row>
    <row r="40" spans="1:26" ht="14.4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</row>
    <row r="41" spans="1:26" ht="14.4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</row>
    <row r="42" spans="1:26" ht="14.4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</row>
    <row r="43" spans="1:26" ht="14.4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</row>
    <row r="44" spans="1:26" ht="14.4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</row>
    <row r="45" spans="1:26" ht="14.4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</row>
    <row r="46" spans="1:26" ht="14.4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</row>
    <row r="47" spans="1:26" ht="14.4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</row>
    <row r="48" spans="1:26" ht="14.4">
      <c r="A48" s="61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</row>
    <row r="49" spans="1:26" ht="14.4">
      <c r="A49" s="61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</row>
    <row r="50" spans="1:26" ht="14.4">
      <c r="A50" s="61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</row>
    <row r="51" spans="1:26" ht="14.4">
      <c r="A51" s="61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</row>
    <row r="52" spans="1:26" ht="14.4">
      <c r="A52" s="61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</row>
    <row r="53" spans="1:26" ht="14.4">
      <c r="A53" s="61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</row>
    <row r="54" spans="1:26" ht="14.4">
      <c r="A54" s="61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</row>
    <row r="55" spans="1:26" ht="14.4">
      <c r="A55" s="61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</row>
    <row r="56" spans="1:26" ht="14.4">
      <c r="A56" s="61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</row>
    <row r="57" spans="1:26" ht="14.4">
      <c r="A57" s="61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</row>
    <row r="58" spans="1:26" ht="14.4">
      <c r="A58" s="61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</row>
    <row r="59" spans="1:26" ht="14.4">
      <c r="A59" s="61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</row>
    <row r="60" spans="1:26" ht="14.4">
      <c r="A60" s="61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</row>
    <row r="61" spans="1:26" ht="14.4">
      <c r="A61" s="61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</row>
    <row r="62" spans="1:26" ht="14.4">
      <c r="A62" s="61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</row>
    <row r="63" spans="1:26" ht="14.4">
      <c r="A63" s="61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</row>
    <row r="64" spans="1:26" ht="14.4">
      <c r="A64" s="61"/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</row>
    <row r="65" spans="1:26" ht="14.4">
      <c r="A65" s="61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</row>
    <row r="66" spans="1:26" ht="14.4">
      <c r="A66" s="61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</row>
    <row r="67" spans="1:26" ht="14.4">
      <c r="A67" s="61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</row>
    <row r="68" spans="1:26" ht="14.4">
      <c r="A68" s="61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</row>
    <row r="69" spans="1:26" ht="14.4">
      <c r="A69" s="61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</row>
    <row r="70" spans="1:26" ht="14.4">
      <c r="A70" s="61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</row>
    <row r="71" spans="1:26" ht="14.4">
      <c r="A71" s="61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</row>
    <row r="72" spans="1:26" ht="14.4">
      <c r="A72" s="61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</row>
    <row r="73" spans="1:26" ht="14.4">
      <c r="A73" s="61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</row>
    <row r="74" spans="1:26" ht="14.4">
      <c r="A74" s="61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</row>
    <row r="75" spans="1:26" ht="14.4">
      <c r="A75" s="61"/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</row>
    <row r="76" spans="1:26" ht="14.4">
      <c r="A76" s="61"/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</row>
    <row r="77" spans="1:26" ht="14.4">
      <c r="A77" s="61"/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</row>
    <row r="78" spans="1:26" ht="14.4">
      <c r="A78" s="61"/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</row>
    <row r="79" spans="1:26" ht="14.4">
      <c r="A79" s="61"/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</row>
    <row r="80" spans="1:26" ht="14.4">
      <c r="A80" s="61"/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</row>
    <row r="81" spans="1:26" ht="14.4">
      <c r="A81" s="61"/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</row>
    <row r="82" spans="1:26" ht="14.4">
      <c r="A82" s="61"/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</row>
    <row r="83" spans="1:26" ht="14.4">
      <c r="A83" s="61"/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</row>
    <row r="84" spans="1:26" ht="14.4">
      <c r="A84" s="61"/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</row>
    <row r="85" spans="1:26" ht="14.4">
      <c r="A85" s="61"/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</row>
    <row r="86" spans="1:26" ht="14.4">
      <c r="A86" s="61"/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</row>
    <row r="87" spans="1:26" ht="14.4">
      <c r="A87" s="61"/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</row>
    <row r="88" spans="1:26" ht="14.4">
      <c r="A88" s="61"/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</row>
    <row r="89" spans="1:26" ht="14.4">
      <c r="A89" s="61"/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</row>
    <row r="90" spans="1:26" ht="14.4">
      <c r="A90" s="61"/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</row>
    <row r="91" spans="1:26" ht="14.4">
      <c r="A91" s="61"/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</row>
    <row r="92" spans="1:26" ht="14.4">
      <c r="A92" s="61"/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</row>
    <row r="93" spans="1:26" ht="14.4">
      <c r="A93" s="61"/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</row>
    <row r="94" spans="1:26" ht="14.4">
      <c r="A94" s="61"/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</row>
    <row r="95" spans="1:26" ht="14.4">
      <c r="A95" s="61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</row>
    <row r="96" spans="1:26" ht="14.4">
      <c r="A96" s="61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</row>
    <row r="97" spans="1:26" ht="14.4">
      <c r="A97" s="61"/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</row>
    <row r="98" spans="1:26" ht="14.4">
      <c r="A98" s="61"/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</row>
    <row r="99" spans="1:26" ht="14.4">
      <c r="A99" s="61"/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</row>
    <row r="100" spans="1:26" ht="14.4">
      <c r="A100" s="61"/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</row>
    <row r="101" spans="1:26" ht="14.4">
      <c r="A101" s="61"/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</row>
    <row r="102" spans="1:26" ht="14.4">
      <c r="A102" s="61"/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</row>
    <row r="103" spans="1:26" ht="14.4">
      <c r="A103" s="61"/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</row>
    <row r="104" spans="1:26" ht="14.4">
      <c r="A104" s="61"/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</row>
    <row r="105" spans="1:26" ht="14.4">
      <c r="A105" s="61"/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</row>
    <row r="106" spans="1:26" ht="14.4">
      <c r="A106" s="61"/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</row>
    <row r="107" spans="1:26" ht="14.4">
      <c r="A107" s="61"/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</row>
    <row r="108" spans="1:26" ht="14.4">
      <c r="A108" s="61"/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</row>
    <row r="109" spans="1:26" ht="14.4">
      <c r="A109" s="61"/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</row>
    <row r="110" spans="1:26" ht="14.4">
      <c r="A110" s="61"/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</row>
    <row r="111" spans="1:26" ht="14.4">
      <c r="A111" s="61"/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</row>
    <row r="112" spans="1:26" ht="14.4">
      <c r="A112" s="61"/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</row>
    <row r="113" spans="1:26" ht="14.4">
      <c r="A113" s="61"/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</row>
    <row r="114" spans="1:26" ht="14.4">
      <c r="A114" s="61"/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</row>
    <row r="115" spans="1:26" ht="14.4">
      <c r="A115" s="61"/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</row>
    <row r="116" spans="1:26" ht="14.4">
      <c r="A116" s="61"/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</row>
    <row r="117" spans="1:26" ht="14.4">
      <c r="A117" s="61"/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</row>
    <row r="118" spans="1:26" ht="14.4">
      <c r="A118" s="61"/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</row>
    <row r="119" spans="1:26" ht="14.4">
      <c r="A119" s="61"/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</row>
    <row r="120" spans="1:26" ht="14.4">
      <c r="A120" s="61"/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</row>
  </sheetData>
  <sheetProtection algorithmName="SHA-512" hashValue="5ghAMqPpZE89jhvPFZ0hh56RLhYNDdlGE3+QnyFp6zy2gRkYjo/PxEgr4wrz90983wIwseZZOIAgU2guGBQbGg==" saltValue="VRbSkCGj9Q9UumcbM5vKDA==" spinCount="100000" sheet="1" objects="1" scenarios="1" formatCells="0" formatColumns="0" formatRows="0" insertColumns="0" sort="0" autoFilter="0" pivotTables="0"/>
  <mergeCells count="2">
    <mergeCell ref="A1:D1"/>
    <mergeCell ref="A2:D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20"/>
  <sheetViews>
    <sheetView workbookViewId="0">
      <selection activeCell="D18" sqref="D18"/>
    </sheetView>
  </sheetViews>
  <sheetFormatPr baseColWidth="10" defaultColWidth="8.796875" defaultRowHeight="13.8"/>
  <cols>
    <col min="1" max="1" width="28.19921875" style="62" customWidth="1"/>
    <col min="2" max="2" width="23.5" style="62" bestFit="1" customWidth="1"/>
    <col min="3" max="3" width="27.796875" style="62" bestFit="1" customWidth="1"/>
    <col min="4" max="4" width="21.296875" style="62" bestFit="1" customWidth="1"/>
    <col min="5" max="5" width="26.8984375" style="62" bestFit="1" customWidth="1"/>
    <col min="6" max="6" width="37.796875" style="62" bestFit="1" customWidth="1"/>
    <col min="7" max="16384" width="8.796875" style="62"/>
  </cols>
  <sheetData>
    <row r="1" spans="1:26" ht="21">
      <c r="A1" s="92" t="s">
        <v>108</v>
      </c>
      <c r="B1" s="92"/>
      <c r="C1" s="92"/>
      <c r="D1" s="92"/>
      <c r="E1" s="92"/>
      <c r="F1" s="92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</row>
    <row r="2" spans="1:26" ht="14.4">
      <c r="A2" s="93" t="s">
        <v>109</v>
      </c>
      <c r="B2" s="93"/>
      <c r="C2" s="93"/>
      <c r="D2" s="93"/>
      <c r="E2" s="93"/>
      <c r="F2" s="93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</row>
    <row r="3" spans="1:26" ht="14.4">
      <c r="A3" s="94"/>
      <c r="B3" s="94"/>
      <c r="C3" s="94"/>
      <c r="D3" s="94"/>
      <c r="E3" s="94"/>
      <c r="F3" s="94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</row>
    <row r="4" spans="1:26" ht="14.4">
      <c r="A4" s="95" t="s">
        <v>110</v>
      </c>
      <c r="B4" s="95"/>
      <c r="C4" s="95"/>
      <c r="D4" s="95"/>
      <c r="E4" s="95"/>
      <c r="F4" s="95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</row>
    <row r="5" spans="1:26" ht="14.4">
      <c r="A5" s="96" t="s">
        <v>111</v>
      </c>
      <c r="B5" s="97" t="s">
        <v>112</v>
      </c>
      <c r="C5" s="98" t="s">
        <v>113</v>
      </c>
      <c r="D5" s="97" t="s">
        <v>114</v>
      </c>
      <c r="E5" s="98" t="s">
        <v>115</v>
      </c>
      <c r="F5" s="99" t="s">
        <v>116</v>
      </c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</row>
    <row r="6" spans="1:26" ht="14.4">
      <c r="A6" s="100" t="s">
        <v>117</v>
      </c>
      <c r="B6" s="101" t="s">
        <v>118</v>
      </c>
      <c r="C6" s="102" t="s">
        <v>119</v>
      </c>
      <c r="D6" s="101" t="s">
        <v>120</v>
      </c>
      <c r="E6" s="102" t="s">
        <v>121</v>
      </c>
      <c r="F6" s="103" t="s">
        <v>122</v>
      </c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</row>
    <row r="7" spans="1:26" ht="14.4">
      <c r="A7" s="94"/>
      <c r="B7" s="94"/>
      <c r="C7" s="94"/>
      <c r="D7" s="94"/>
      <c r="E7" s="94"/>
      <c r="F7" s="94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</row>
    <row r="8" spans="1:26" ht="14.4">
      <c r="A8" s="95" t="s">
        <v>123</v>
      </c>
      <c r="B8" s="95"/>
      <c r="C8" s="95"/>
      <c r="D8" s="95"/>
      <c r="E8" s="95"/>
      <c r="F8" s="95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</row>
    <row r="9" spans="1:26" ht="14.4">
      <c r="A9" s="104" t="s">
        <v>55</v>
      </c>
      <c r="B9" s="105" t="s">
        <v>124</v>
      </c>
      <c r="C9" s="105" t="s">
        <v>125</v>
      </c>
      <c r="D9" s="105" t="s">
        <v>75</v>
      </c>
      <c r="E9" s="105" t="s">
        <v>84</v>
      </c>
      <c r="F9" s="106" t="s">
        <v>87</v>
      </c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</row>
    <row r="10" spans="1:26" ht="14.4">
      <c r="A10" s="107" t="s">
        <v>65</v>
      </c>
      <c r="B10" s="108" t="s">
        <v>63</v>
      </c>
      <c r="C10" s="109">
        <v>14</v>
      </c>
      <c r="D10" s="109">
        <v>1</v>
      </c>
      <c r="E10" s="108" t="s">
        <v>126</v>
      </c>
      <c r="F10" s="110" t="s">
        <v>127</v>
      </c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</row>
    <row r="11" spans="1:26" ht="14.4">
      <c r="A11" s="107" t="s">
        <v>69</v>
      </c>
      <c r="B11" s="108" t="s">
        <v>128</v>
      </c>
      <c r="C11" s="109">
        <v>20</v>
      </c>
      <c r="D11" s="109">
        <v>2</v>
      </c>
      <c r="E11" s="108" t="s">
        <v>129</v>
      </c>
      <c r="F11" s="110" t="s">
        <v>130</v>
      </c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</row>
    <row r="12" spans="1:26" ht="14.4">
      <c r="A12" s="107" t="s">
        <v>131</v>
      </c>
      <c r="B12" s="108" t="s">
        <v>132</v>
      </c>
      <c r="C12" s="109">
        <v>18</v>
      </c>
      <c r="D12" s="109">
        <v>1</v>
      </c>
      <c r="E12" s="108" t="s">
        <v>133</v>
      </c>
      <c r="F12" s="110" t="s">
        <v>134</v>
      </c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</row>
    <row r="13" spans="1:26" ht="14.4">
      <c r="A13" s="111" t="s">
        <v>90</v>
      </c>
      <c r="B13" s="101" t="s">
        <v>135</v>
      </c>
      <c r="C13" s="112">
        <v>9</v>
      </c>
      <c r="D13" s="112">
        <v>1</v>
      </c>
      <c r="E13" s="101" t="s">
        <v>136</v>
      </c>
      <c r="F13" s="103" t="s">
        <v>137</v>
      </c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</row>
    <row r="14" spans="1:26" ht="14.4">
      <c r="A14" s="94"/>
      <c r="B14" s="94"/>
      <c r="C14" s="94"/>
      <c r="D14" s="94"/>
      <c r="E14" s="94"/>
      <c r="F14" s="94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</row>
    <row r="15" spans="1:26" ht="14.4">
      <c r="A15" s="94"/>
      <c r="B15" s="94"/>
      <c r="C15" s="94"/>
      <c r="D15" s="94"/>
      <c r="E15" s="94"/>
      <c r="F15" s="94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</row>
    <row r="16" spans="1:26" ht="14.4">
      <c r="A16" s="95" t="s">
        <v>138</v>
      </c>
      <c r="B16" s="95"/>
      <c r="C16" s="95"/>
      <c r="D16" s="95"/>
      <c r="E16" s="95"/>
      <c r="F16" s="95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</row>
    <row r="17" spans="1:26" ht="14.4">
      <c r="A17" s="104" t="s">
        <v>139</v>
      </c>
      <c r="B17" s="105" t="s">
        <v>140</v>
      </c>
      <c r="C17" s="105" t="s">
        <v>141</v>
      </c>
      <c r="D17" s="105" t="s">
        <v>142</v>
      </c>
      <c r="E17" s="106" t="s">
        <v>143</v>
      </c>
      <c r="F17" s="94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</row>
    <row r="18" spans="1:26" ht="14.4">
      <c r="A18" s="113" t="s">
        <v>144</v>
      </c>
      <c r="B18" s="114" t="s">
        <v>65</v>
      </c>
      <c r="C18" s="114" t="s">
        <v>145</v>
      </c>
      <c r="D18" s="114" t="s">
        <v>146</v>
      </c>
      <c r="E18" s="115" t="s">
        <v>147</v>
      </c>
      <c r="F18" s="94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</row>
    <row r="19" spans="1:26" ht="14.4">
      <c r="A19" s="113" t="s">
        <v>148</v>
      </c>
      <c r="B19" s="114" t="s">
        <v>131</v>
      </c>
      <c r="C19" s="114" t="s">
        <v>149</v>
      </c>
      <c r="D19" s="114" t="s">
        <v>150</v>
      </c>
      <c r="E19" s="115" t="s">
        <v>151</v>
      </c>
      <c r="F19" s="94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</row>
    <row r="20" spans="1:26" ht="14.4">
      <c r="A20" s="113" t="s">
        <v>152</v>
      </c>
      <c r="B20" s="114" t="s">
        <v>153</v>
      </c>
      <c r="C20" s="114" t="s">
        <v>154</v>
      </c>
      <c r="D20" s="114" t="s">
        <v>155</v>
      </c>
      <c r="E20" s="115" t="s">
        <v>86</v>
      </c>
      <c r="F20" s="94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</row>
    <row r="21" spans="1:26" ht="14.4">
      <c r="A21" s="116" t="s">
        <v>156</v>
      </c>
      <c r="B21" s="117" t="s">
        <v>157</v>
      </c>
      <c r="C21" s="117" t="s">
        <v>158</v>
      </c>
      <c r="D21" s="117" t="s">
        <v>159</v>
      </c>
      <c r="E21" s="118" t="s">
        <v>160</v>
      </c>
      <c r="F21" s="94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</row>
    <row r="22" spans="1:26" ht="14.4">
      <c r="A22" s="94"/>
      <c r="B22" s="94"/>
      <c r="C22" s="94"/>
      <c r="D22" s="94"/>
      <c r="E22" s="94"/>
      <c r="F22" s="94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</row>
    <row r="23" spans="1:26" ht="14.4">
      <c r="A23" s="94"/>
      <c r="B23" s="94"/>
      <c r="C23" s="94"/>
      <c r="D23" s="94"/>
      <c r="E23" s="94"/>
      <c r="F23" s="94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</row>
    <row r="24" spans="1:26" ht="14.4">
      <c r="A24" s="95" t="s">
        <v>161</v>
      </c>
      <c r="B24" s="95"/>
      <c r="C24" s="95"/>
      <c r="D24" s="95"/>
      <c r="E24" s="95"/>
      <c r="F24" s="95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</row>
    <row r="25" spans="1:26" ht="14.4">
      <c r="A25" s="119" t="s">
        <v>162</v>
      </c>
      <c r="B25" s="114"/>
      <c r="C25" s="114"/>
      <c r="D25" s="114"/>
      <c r="E25" s="114"/>
      <c r="F25" s="114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</row>
    <row r="26" spans="1:26" ht="14.4">
      <c r="A26" s="120"/>
      <c r="B26" s="120"/>
      <c r="C26" s="120"/>
      <c r="D26" s="120"/>
      <c r="E26" s="120"/>
      <c r="F26" s="120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</row>
    <row r="27" spans="1:26" ht="14.4">
      <c r="A27" s="120"/>
      <c r="B27" s="120"/>
      <c r="C27" s="120"/>
      <c r="D27" s="120"/>
      <c r="E27" s="120"/>
      <c r="F27" s="120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</row>
    <row r="28" spans="1:26" ht="14.4">
      <c r="A28" s="120"/>
      <c r="B28" s="120"/>
      <c r="C28" s="120"/>
      <c r="D28" s="120"/>
      <c r="E28" s="120"/>
      <c r="F28" s="120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</row>
    <row r="29" spans="1:26" ht="14.4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</row>
    <row r="30" spans="1:26" ht="14.4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</row>
    <row r="31" spans="1:26" ht="14.4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</row>
    <row r="32" spans="1:26" ht="14.4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</row>
    <row r="33" spans="1:26" ht="14.4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</row>
    <row r="34" spans="1:26" ht="14.4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</row>
    <row r="35" spans="1:26" ht="14.4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</row>
    <row r="36" spans="1:26" ht="14.4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</row>
    <row r="37" spans="1:26" ht="14.4">
      <c r="A37" s="61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</row>
    <row r="38" spans="1:26" ht="14.4">
      <c r="A38" s="61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</row>
    <row r="39" spans="1:26" ht="14.4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</row>
    <row r="40" spans="1:26" ht="14.4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</row>
    <row r="41" spans="1:26" ht="14.4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</row>
    <row r="42" spans="1:26" ht="14.4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</row>
    <row r="43" spans="1:26" ht="14.4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</row>
    <row r="44" spans="1:26" ht="14.4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</row>
    <row r="45" spans="1:26" ht="14.4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</row>
    <row r="46" spans="1:26" ht="14.4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</row>
    <row r="47" spans="1:26" ht="14.4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</row>
    <row r="48" spans="1:26" ht="14.4">
      <c r="A48" s="61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</row>
    <row r="49" spans="1:26" ht="14.4">
      <c r="A49" s="61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</row>
    <row r="50" spans="1:26" ht="14.4">
      <c r="A50" s="61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</row>
    <row r="51" spans="1:26" ht="14.4">
      <c r="A51" s="61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</row>
    <row r="52" spans="1:26" ht="14.4">
      <c r="A52" s="61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</row>
    <row r="53" spans="1:26" ht="14.4">
      <c r="A53" s="61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</row>
    <row r="54" spans="1:26" ht="14.4">
      <c r="A54" s="61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</row>
    <row r="55" spans="1:26" ht="14.4">
      <c r="A55" s="61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</row>
    <row r="56" spans="1:26" ht="14.4">
      <c r="A56" s="61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</row>
    <row r="57" spans="1:26" ht="14.4">
      <c r="A57" s="61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</row>
    <row r="58" spans="1:26" ht="14.4">
      <c r="A58" s="61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</row>
    <row r="59" spans="1:26" ht="14.4">
      <c r="A59" s="61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</row>
    <row r="60" spans="1:26" ht="14.4">
      <c r="A60" s="61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</row>
    <row r="61" spans="1:26" ht="14.4">
      <c r="A61" s="61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</row>
    <row r="62" spans="1:26" ht="14.4">
      <c r="A62" s="61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</row>
    <row r="63" spans="1:26" ht="14.4">
      <c r="A63" s="61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</row>
    <row r="64" spans="1:26" ht="14.4">
      <c r="A64" s="61"/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</row>
    <row r="65" spans="1:26" ht="14.4">
      <c r="A65" s="61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</row>
    <row r="66" spans="1:26" ht="14.4">
      <c r="A66" s="61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</row>
    <row r="67" spans="1:26" ht="14.4">
      <c r="A67" s="61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</row>
    <row r="68" spans="1:26" ht="14.4">
      <c r="A68" s="61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</row>
    <row r="69" spans="1:26" ht="14.4">
      <c r="A69" s="61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</row>
    <row r="70" spans="1:26" ht="14.4">
      <c r="A70" s="61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</row>
    <row r="71" spans="1:26" ht="14.4">
      <c r="A71" s="61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</row>
    <row r="72" spans="1:26" ht="14.4">
      <c r="A72" s="61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</row>
    <row r="73" spans="1:26" ht="14.4">
      <c r="A73" s="61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</row>
    <row r="74" spans="1:26" ht="14.4">
      <c r="A74" s="61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</row>
    <row r="75" spans="1:26" ht="14.4">
      <c r="A75" s="61"/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</row>
    <row r="76" spans="1:26" ht="14.4">
      <c r="A76" s="61"/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</row>
    <row r="77" spans="1:26" ht="14.4">
      <c r="A77" s="61"/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</row>
    <row r="78" spans="1:26" ht="14.4">
      <c r="A78" s="61"/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</row>
    <row r="79" spans="1:26" ht="14.4">
      <c r="A79" s="61"/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</row>
    <row r="80" spans="1:26" ht="14.4">
      <c r="A80" s="61"/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</row>
    <row r="81" spans="1:26" ht="14.4">
      <c r="A81" s="61"/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</row>
    <row r="82" spans="1:26" ht="14.4">
      <c r="A82" s="61"/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</row>
    <row r="83" spans="1:26" ht="14.4">
      <c r="A83" s="61"/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</row>
    <row r="84" spans="1:26" ht="14.4">
      <c r="A84" s="61"/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</row>
    <row r="85" spans="1:26" ht="14.4">
      <c r="A85" s="61"/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</row>
    <row r="86" spans="1:26" ht="14.4">
      <c r="A86" s="61"/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</row>
    <row r="87" spans="1:26" ht="14.4">
      <c r="A87" s="61"/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</row>
    <row r="88" spans="1:26" ht="14.4">
      <c r="A88" s="61"/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</row>
    <row r="89" spans="1:26" ht="14.4">
      <c r="A89" s="61"/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</row>
    <row r="90" spans="1:26" ht="14.4">
      <c r="A90" s="61"/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</row>
    <row r="91" spans="1:26" ht="14.4">
      <c r="A91" s="61"/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</row>
    <row r="92" spans="1:26" ht="14.4">
      <c r="A92" s="61"/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</row>
    <row r="93" spans="1:26" ht="14.4">
      <c r="A93" s="61"/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</row>
    <row r="94" spans="1:26" ht="14.4">
      <c r="A94" s="61"/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</row>
    <row r="95" spans="1:26" ht="14.4">
      <c r="A95" s="61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</row>
    <row r="96" spans="1:26" ht="14.4">
      <c r="A96" s="61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</row>
    <row r="97" spans="1:26" ht="14.4">
      <c r="A97" s="61"/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</row>
    <row r="98" spans="1:26" ht="14.4">
      <c r="A98" s="61"/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</row>
    <row r="99" spans="1:26" ht="14.4">
      <c r="A99" s="61"/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</row>
    <row r="100" spans="1:26" ht="14.4">
      <c r="A100" s="61"/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</row>
    <row r="101" spans="1:26" ht="14.4">
      <c r="A101" s="61"/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</row>
    <row r="102" spans="1:26" ht="14.4">
      <c r="A102" s="61"/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</row>
    <row r="103" spans="1:26" ht="14.4">
      <c r="A103" s="61"/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</row>
    <row r="104" spans="1:26" ht="14.4">
      <c r="A104" s="61"/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</row>
    <row r="105" spans="1:26" ht="14.4">
      <c r="A105" s="61"/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</row>
    <row r="106" spans="1:26" ht="14.4">
      <c r="A106" s="61"/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</row>
    <row r="107" spans="1:26" ht="14.4">
      <c r="A107" s="61"/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</row>
    <row r="108" spans="1:26" ht="14.4">
      <c r="A108" s="61"/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</row>
    <row r="109" spans="1:26" ht="14.4">
      <c r="A109" s="61"/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</row>
    <row r="110" spans="1:26" ht="14.4">
      <c r="A110" s="61"/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</row>
    <row r="111" spans="1:26" ht="14.4">
      <c r="A111" s="61"/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</row>
    <row r="112" spans="1:26" ht="14.4">
      <c r="A112" s="61"/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</row>
    <row r="113" spans="1:26" ht="14.4">
      <c r="A113" s="61"/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</row>
    <row r="114" spans="1:26" ht="14.4">
      <c r="A114" s="61"/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</row>
    <row r="115" spans="1:26" ht="14.4">
      <c r="A115" s="61"/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</row>
    <row r="116" spans="1:26" ht="14.4">
      <c r="A116" s="61"/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</row>
    <row r="117" spans="1:26" ht="14.4">
      <c r="A117" s="61"/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</row>
    <row r="118" spans="1:26" ht="14.4">
      <c r="A118" s="61"/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</row>
    <row r="119" spans="1:26" ht="14.4">
      <c r="A119" s="61"/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</row>
    <row r="120" spans="1:26" ht="14.4">
      <c r="A120" s="61"/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</row>
  </sheetData>
  <mergeCells count="6">
    <mergeCell ref="A24:F24"/>
    <mergeCell ref="A1:F1"/>
    <mergeCell ref="A2:F2"/>
    <mergeCell ref="A4:F4"/>
    <mergeCell ref="A8:F8"/>
    <mergeCell ref="A16:F1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20"/>
  <sheetViews>
    <sheetView workbookViewId="0">
      <selection activeCell="L10" sqref="L10"/>
    </sheetView>
  </sheetViews>
  <sheetFormatPr baseColWidth="10" defaultColWidth="8.796875" defaultRowHeight="13.8"/>
  <cols>
    <col min="1" max="1" width="15" customWidth="1"/>
    <col min="2" max="2" width="14" customWidth="1"/>
    <col min="3" max="3" width="12" customWidth="1"/>
    <col min="4" max="4" width="15" customWidth="1"/>
    <col min="5" max="5" width="16" customWidth="1"/>
    <col min="6" max="6" width="13" customWidth="1"/>
    <col min="7" max="9" width="15" customWidth="1"/>
    <col min="10" max="10" width="11" customWidth="1"/>
    <col min="11" max="11" width="27" customWidth="1"/>
    <col min="12" max="12" width="38" customWidth="1"/>
    <col min="13" max="13" width="18" customWidth="1"/>
    <col min="14" max="14" width="30" customWidth="1"/>
  </cols>
  <sheetData>
    <row r="1" spans="1:26" ht="21">
      <c r="A1" s="54" t="s">
        <v>163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4">
      <c r="A2" s="55" t="s">
        <v>164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4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7.6">
      <c r="A4" s="15" t="s">
        <v>111</v>
      </c>
      <c r="B4" s="19" t="s">
        <v>112</v>
      </c>
      <c r="C4" s="10"/>
      <c r="D4" s="16" t="s">
        <v>165</v>
      </c>
      <c r="E4" s="23">
        <v>46205</v>
      </c>
      <c r="F4" s="10"/>
      <c r="G4" s="16" t="s">
        <v>166</v>
      </c>
      <c r="H4" s="19" t="s">
        <v>167</v>
      </c>
      <c r="I4" s="10"/>
      <c r="J4" s="16" t="s">
        <v>168</v>
      </c>
      <c r="K4" s="20" t="s">
        <v>118</v>
      </c>
      <c r="L4" s="12"/>
      <c r="M4" s="12"/>
      <c r="N4" s="12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">
      <c r="A5" s="17" t="s">
        <v>169</v>
      </c>
      <c r="B5" s="24">
        <v>3600000</v>
      </c>
      <c r="C5" s="14"/>
      <c r="D5" s="18" t="s">
        <v>170</v>
      </c>
      <c r="E5" s="7">
        <f>SUM(D17,D21,D25,D29)</f>
        <v>92</v>
      </c>
      <c r="F5" s="14"/>
      <c r="G5" s="18" t="s">
        <v>171</v>
      </c>
      <c r="H5" s="7">
        <f>SUM(D20,D24,D28,D32)</f>
        <v>28</v>
      </c>
      <c r="I5" s="14"/>
      <c r="J5" s="18" t="s">
        <v>172</v>
      </c>
      <c r="K5" s="8" t="s">
        <v>173</v>
      </c>
      <c r="L5" s="12"/>
      <c r="M5" s="12"/>
      <c r="N5" s="12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4">
      <c r="A6" s="52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4">
      <c r="A7" s="56" t="s">
        <v>174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7.6">
      <c r="A8" s="2" t="s">
        <v>55</v>
      </c>
      <c r="B8" s="3" t="s">
        <v>175</v>
      </c>
      <c r="C8" s="3" t="s">
        <v>176</v>
      </c>
      <c r="D8" s="3" t="s">
        <v>177</v>
      </c>
      <c r="E8" s="3" t="s">
        <v>178</v>
      </c>
      <c r="F8" s="4" t="s">
        <v>179</v>
      </c>
      <c r="G8" s="57" t="s">
        <v>180</v>
      </c>
      <c r="H8" s="57"/>
      <c r="I8" s="57"/>
      <c r="J8" s="57"/>
      <c r="K8" s="57"/>
      <c r="L8" s="57"/>
      <c r="M8" s="57"/>
      <c r="N8" s="57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4">
      <c r="A9" s="11" t="s">
        <v>65</v>
      </c>
      <c r="B9" s="26">
        <f t="shared" ref="B9:C12" si="0">IF(COUNT(H17,H21,H25,H29)&lt;4,"",MAX(H17,H21,H25,H29))</f>
        <v>3</v>
      </c>
      <c r="C9" s="26">
        <f t="shared" si="0"/>
        <v>3</v>
      </c>
      <c r="D9" s="26">
        <f>IF(COUNT(J17,J21,J25,J29)&lt;4,"",MIN(J17,J21,J25,J29))</f>
        <v>0</v>
      </c>
      <c r="E9" s="26" t="str">
        <f>IF(OR(COUNT(D17,D21,D25,D29)&lt;4,COUNT(H17,H21,H25,H29)&lt;4,COUNT(I17,I21,I25,I29)&lt;4,COUNT(J17,J21,J25,J29)&lt;4),"REVISAR",IF(D9&lt;0,"REVISAR","CUBIERTO"))</f>
        <v>CUBIERTO</v>
      </c>
      <c r="F9" s="58" t="str">
        <f>IF(E9="CUBIERTO","Todas las franjas están cubiertas.",IF(COUNT(D17,D21,D25,D29)&lt;4,"Completa demanda prevista en las 4 franjas.",IF(COUNT(I17,I21,I25,I29)&lt;4,"Completa personal asignado en las 4 franjas.",IF(COUNT(H17,H21,H25,H29)&lt;4,"Revisa productividad o cobertura mínima en Configuración.","Revisa la franja con brecha negativa."))))</f>
        <v>Todas las franjas están cubiertas.</v>
      </c>
      <c r="G9" s="53"/>
      <c r="H9" s="53"/>
      <c r="I9" s="53"/>
      <c r="J9" s="53"/>
      <c r="K9" s="53"/>
      <c r="L9" s="53"/>
      <c r="M9" s="53"/>
      <c r="N9" s="53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4">
      <c r="A10" s="11" t="s">
        <v>69</v>
      </c>
      <c r="B10" s="26">
        <f t="shared" si="0"/>
        <v>2</v>
      </c>
      <c r="C10" s="26">
        <f t="shared" si="0"/>
        <v>2</v>
      </c>
      <c r="D10" s="26">
        <f>IF(COUNT(J18,J22,J26,J30)&lt;4,"",MIN(J18,J22,J26,J30))</f>
        <v>0</v>
      </c>
      <c r="E10" s="26" t="str">
        <f>IF(OR(COUNT(D18,D22,D26,D30)&lt;4,COUNT(H18,H22,H26,H30)&lt;4,COUNT(I18,I22,I26,I30)&lt;4,COUNT(J18,J22,J26,J30)&lt;4),"REVISAR",IF(D10&lt;0,"REVISAR","CUBIERTO"))</f>
        <v>CUBIERTO</v>
      </c>
      <c r="F10" s="58" t="str">
        <f>IF(E10="CUBIERTO","Todas las franjas están cubiertas.",IF(COUNT(D18,D22,D26,D30)&lt;4,"Completa demanda prevista en las 4 franjas.",IF(COUNT(I18,I22,I26,I30)&lt;4,"Completa personal asignado en las 4 franjas.",IF(COUNT(H18,H22,H26,H30)&lt;4,"Revisa productividad o cobertura mínima en Configuración.","Revisa la franja con brecha negativa."))))</f>
        <v>Todas las franjas están cubiertas.</v>
      </c>
      <c r="G10" s="53"/>
      <c r="H10" s="53"/>
      <c r="I10" s="53"/>
      <c r="J10" s="53"/>
      <c r="K10" s="53"/>
      <c r="L10" s="53"/>
      <c r="M10" s="53"/>
      <c r="N10" s="53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4">
      <c r="A11" s="11" t="s">
        <v>131</v>
      </c>
      <c r="B11" s="26">
        <f t="shared" si="0"/>
        <v>2</v>
      </c>
      <c r="C11" s="26">
        <f t="shared" si="0"/>
        <v>2</v>
      </c>
      <c r="D11" s="26">
        <f>IF(COUNT(J19,J23,J27,J31)&lt;4,"",MIN(J19,J23,J27,J31))</f>
        <v>0</v>
      </c>
      <c r="E11" s="26" t="str">
        <f>IF(OR(COUNT(D19,D23,D27,D31)&lt;4,COUNT(H19,H23,H27,H31)&lt;4,COUNT(I19,I23,I27,I31)&lt;4,COUNT(J19,J23,J27,J31)&lt;4),"REVISAR",IF(D11&lt;0,"REVISAR","CUBIERTO"))</f>
        <v>CUBIERTO</v>
      </c>
      <c r="F11" s="58" t="str">
        <f>IF(E11="CUBIERTO","Todas las franjas están cubiertas.",IF(COUNT(D19,D23,D27,D31)&lt;4,"Completa demanda prevista en las 4 franjas.",IF(COUNT(I19,I23,I27,I31)&lt;4,"Completa personal asignado en las 4 franjas.",IF(COUNT(H19,H23,H27,H31)&lt;4,"Revisa productividad o cobertura mínima en Configuración.","Revisa la franja con brecha negativa."))))</f>
        <v>Todas las franjas están cubiertas.</v>
      </c>
      <c r="G11" s="53"/>
      <c r="H11" s="53"/>
      <c r="I11" s="53"/>
      <c r="J11" s="53"/>
      <c r="K11" s="53"/>
      <c r="L11" s="53"/>
      <c r="M11" s="53"/>
      <c r="N11" s="53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4">
      <c r="A12" s="13" t="s">
        <v>90</v>
      </c>
      <c r="B12" s="27">
        <f t="shared" si="0"/>
        <v>2</v>
      </c>
      <c r="C12" s="27">
        <f t="shared" si="0"/>
        <v>2</v>
      </c>
      <c r="D12" s="27">
        <f>IF(COUNT(J20,J24,J28,J32)&lt;4,"",MIN(J20,J24,J28,J32))</f>
        <v>0</v>
      </c>
      <c r="E12" s="27" t="str">
        <f>IF(OR(COUNT(D20,D24,D28,D32)&lt;4,COUNT(H20,H24,H28,H32)&lt;4,COUNT(I20,I24,I28,I32)&lt;4,COUNT(J20,J24,J28,J32)&lt;4),"REVISAR",IF(D12&lt;0,"REVISAR","CUBIERTO"))</f>
        <v>CUBIERTO</v>
      </c>
      <c r="F12" s="59" t="str">
        <f>IF(E12="CUBIERTO","Todas las franjas están cubiertas.",IF(COUNT(D20,D24,D28,D32)&lt;4,"Completa demanda prevista en las 4 franjas.",IF(COUNT(I20,I24,I28,I32)&lt;4,"Completa personal asignado en las 4 franjas.",IF(COUNT(H20,H24,H28,H32)&lt;4,"Revisa productividad o cobertura mínima en Configuración.","Revisa la franja con brecha negativa."))))</f>
        <v>Todas las franjas están cubiertas.</v>
      </c>
      <c r="G12" s="53"/>
      <c r="H12" s="53"/>
      <c r="I12" s="53"/>
      <c r="J12" s="53"/>
      <c r="K12" s="53"/>
      <c r="L12" s="53"/>
      <c r="M12" s="53"/>
      <c r="N12" s="53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4">
      <c r="A13" s="52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4">
      <c r="A14" s="56" t="s">
        <v>181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4">
      <c r="A15" s="52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7.6">
      <c r="A16" s="2" t="s">
        <v>59</v>
      </c>
      <c r="B16" s="3" t="s">
        <v>55</v>
      </c>
      <c r="C16" s="3" t="s">
        <v>182</v>
      </c>
      <c r="D16" s="3" t="s">
        <v>183</v>
      </c>
      <c r="E16" s="3" t="s">
        <v>71</v>
      </c>
      <c r="F16" s="3" t="s">
        <v>184</v>
      </c>
      <c r="G16" s="3" t="s">
        <v>75</v>
      </c>
      <c r="H16" s="3" t="s">
        <v>78</v>
      </c>
      <c r="I16" s="3" t="s">
        <v>185</v>
      </c>
      <c r="J16" s="3" t="s">
        <v>81</v>
      </c>
      <c r="K16" s="3" t="s">
        <v>84</v>
      </c>
      <c r="L16" s="3" t="s">
        <v>87</v>
      </c>
      <c r="M16" s="3" t="s">
        <v>186</v>
      </c>
      <c r="N16" s="4" t="s">
        <v>187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4">
      <c r="A17" s="28" t="s">
        <v>188</v>
      </c>
      <c r="B17" s="26" t="s">
        <v>65</v>
      </c>
      <c r="C17" s="26" t="s">
        <v>63</v>
      </c>
      <c r="D17" s="30">
        <v>16</v>
      </c>
      <c r="E17" s="32">
        <f>'3_Configuracion'!$C$10</f>
        <v>14</v>
      </c>
      <c r="F17" s="32">
        <f t="shared" ref="F17:F32" si="1">IF(OR(D17="",E17="",E17&lt;=0),"",ROUNDUP(D17/E17,0))</f>
        <v>2</v>
      </c>
      <c r="G17" s="32">
        <f>'3_Configuracion'!$D$10</f>
        <v>1</v>
      </c>
      <c r="H17" s="32">
        <f t="shared" ref="H17:H32" si="2">IF(F17="","",MAX(F17,G17))</f>
        <v>2</v>
      </c>
      <c r="I17" s="30">
        <v>2</v>
      </c>
      <c r="J17" s="34">
        <f t="shared" ref="J17:J32" si="3">IF(OR(I17="",H17=""),"",I17-H17)</f>
        <v>0</v>
      </c>
      <c r="K17" s="9" t="str">
        <f>'3_Configuracion'!$E$10</f>
        <v>Más de 5 mesas sin atención inicial</v>
      </c>
      <c r="L17" s="9" t="str">
        <f>'3_Configuracion'!$F$10</f>
        <v>Mesero senior apoya recepción y entrega inicial.</v>
      </c>
      <c r="M17" s="5"/>
      <c r="N17" s="6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4">
      <c r="A18" s="28" t="s">
        <v>188</v>
      </c>
      <c r="B18" s="26" t="s">
        <v>69</v>
      </c>
      <c r="C18" s="26" t="s">
        <v>128</v>
      </c>
      <c r="D18" s="30">
        <v>18</v>
      </c>
      <c r="E18" s="32">
        <f>'3_Configuracion'!$C$11</f>
        <v>20</v>
      </c>
      <c r="F18" s="32">
        <f t="shared" si="1"/>
        <v>1</v>
      </c>
      <c r="G18" s="32">
        <f>'3_Configuracion'!$D$11</f>
        <v>2</v>
      </c>
      <c r="H18" s="32">
        <f t="shared" si="2"/>
        <v>2</v>
      </c>
      <c r="I18" s="30">
        <v>2</v>
      </c>
      <c r="J18" s="34">
        <f t="shared" si="3"/>
        <v>0</v>
      </c>
      <c r="K18" s="9" t="str">
        <f>'3_Configuracion'!$E$11</f>
        <v>Más de 10 comandas pendientes</v>
      </c>
      <c r="L18" s="9" t="str">
        <f>'3_Configuracion'!$F$11</f>
        <v>Auxiliar apoya pase o preparación por 20 minutos.</v>
      </c>
      <c r="M18" s="5"/>
      <c r="N18" s="6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4">
      <c r="A19" s="28" t="s">
        <v>188</v>
      </c>
      <c r="B19" s="26" t="s">
        <v>131</v>
      </c>
      <c r="C19" s="26" t="s">
        <v>132</v>
      </c>
      <c r="D19" s="30">
        <v>14</v>
      </c>
      <c r="E19" s="32">
        <f>'3_Configuracion'!$C$12</f>
        <v>18</v>
      </c>
      <c r="F19" s="32">
        <f t="shared" si="1"/>
        <v>1</v>
      </c>
      <c r="G19" s="32">
        <f>'3_Configuracion'!$D$12</f>
        <v>1</v>
      </c>
      <c r="H19" s="32">
        <f t="shared" si="2"/>
        <v>1</v>
      </c>
      <c r="I19" s="30">
        <v>1</v>
      </c>
      <c r="J19" s="34">
        <f t="shared" si="3"/>
        <v>0</v>
      </c>
      <c r="K19" s="9" t="str">
        <f>'3_Configuracion'!$E$12</f>
        <v>Bebidas fuera de 8 minutos</v>
      </c>
      <c r="L19" s="9" t="str">
        <f>'3_Configuracion'!$F$12</f>
        <v>Apoyo repone insumos o entrega bebidas a salón.</v>
      </c>
      <c r="M19" s="5"/>
      <c r="N19" s="6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4">
      <c r="A20" s="28" t="s">
        <v>188</v>
      </c>
      <c r="B20" s="26" t="s">
        <v>90</v>
      </c>
      <c r="C20" s="26" t="s">
        <v>135</v>
      </c>
      <c r="D20" s="30">
        <v>4</v>
      </c>
      <c r="E20" s="32">
        <f>'3_Configuracion'!$C$13</f>
        <v>9</v>
      </c>
      <c r="F20" s="32">
        <f t="shared" si="1"/>
        <v>1</v>
      </c>
      <c r="G20" s="32">
        <f>'3_Configuracion'!$D$13</f>
        <v>1</v>
      </c>
      <c r="H20" s="32">
        <f t="shared" si="2"/>
        <v>1</v>
      </c>
      <c r="I20" s="30">
        <v>1</v>
      </c>
      <c r="J20" s="34">
        <f t="shared" si="3"/>
        <v>0</v>
      </c>
      <c r="K20" s="9" t="str">
        <f>'3_Configuracion'!$E$13</f>
        <v>Más de 5 pedidos listos sin salida</v>
      </c>
      <c r="L20" s="9" t="str">
        <f>'3_Configuracion'!$F$13</f>
        <v>Separar empaque y despacho de forma temporal.</v>
      </c>
      <c r="M20" s="5"/>
      <c r="N20" s="6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4">
      <c r="A21" s="28" t="s">
        <v>189</v>
      </c>
      <c r="B21" s="26" t="s">
        <v>65</v>
      </c>
      <c r="C21" s="26" t="s">
        <v>63</v>
      </c>
      <c r="D21" s="30">
        <v>28</v>
      </c>
      <c r="E21" s="32">
        <f>'3_Configuracion'!$C$10</f>
        <v>14</v>
      </c>
      <c r="F21" s="32">
        <f t="shared" si="1"/>
        <v>2</v>
      </c>
      <c r="G21" s="32">
        <f>'3_Configuracion'!$D$10</f>
        <v>1</v>
      </c>
      <c r="H21" s="32">
        <f t="shared" si="2"/>
        <v>2</v>
      </c>
      <c r="I21" s="30">
        <v>2</v>
      </c>
      <c r="J21" s="34">
        <f t="shared" si="3"/>
        <v>0</v>
      </c>
      <c r="K21" s="9" t="str">
        <f>'3_Configuracion'!$E$10</f>
        <v>Más de 5 mesas sin atención inicial</v>
      </c>
      <c r="L21" s="9" t="str">
        <f>'3_Configuracion'!$F$10</f>
        <v>Mesero senior apoya recepción y entrega inicial.</v>
      </c>
      <c r="M21" s="5"/>
      <c r="N21" s="6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4">
      <c r="A22" s="28" t="s">
        <v>189</v>
      </c>
      <c r="B22" s="26" t="s">
        <v>69</v>
      </c>
      <c r="C22" s="26" t="s">
        <v>128</v>
      </c>
      <c r="D22" s="30">
        <v>33</v>
      </c>
      <c r="E22" s="32">
        <f>'3_Configuracion'!$C$11</f>
        <v>20</v>
      </c>
      <c r="F22" s="32">
        <f t="shared" si="1"/>
        <v>2</v>
      </c>
      <c r="G22" s="32">
        <f>'3_Configuracion'!$D$11</f>
        <v>2</v>
      </c>
      <c r="H22" s="32">
        <f t="shared" si="2"/>
        <v>2</v>
      </c>
      <c r="I22" s="30">
        <v>2</v>
      </c>
      <c r="J22" s="34">
        <f t="shared" si="3"/>
        <v>0</v>
      </c>
      <c r="K22" s="9" t="str">
        <f>'3_Configuracion'!$E$11</f>
        <v>Más de 10 comandas pendientes</v>
      </c>
      <c r="L22" s="9" t="str">
        <f>'3_Configuracion'!$F$11</f>
        <v>Auxiliar apoya pase o preparación por 20 minutos.</v>
      </c>
      <c r="M22" s="5"/>
      <c r="N22" s="6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4">
      <c r="A23" s="28" t="s">
        <v>189</v>
      </c>
      <c r="B23" s="26" t="s">
        <v>131</v>
      </c>
      <c r="C23" s="26" t="s">
        <v>132</v>
      </c>
      <c r="D23" s="30">
        <v>22</v>
      </c>
      <c r="E23" s="32">
        <f>'3_Configuracion'!$C$12</f>
        <v>18</v>
      </c>
      <c r="F23" s="32">
        <f t="shared" si="1"/>
        <v>2</v>
      </c>
      <c r="G23" s="32">
        <f>'3_Configuracion'!$D$12</f>
        <v>1</v>
      </c>
      <c r="H23" s="32">
        <f t="shared" si="2"/>
        <v>2</v>
      </c>
      <c r="I23" s="30">
        <v>2</v>
      </c>
      <c r="J23" s="34">
        <f t="shared" si="3"/>
        <v>0</v>
      </c>
      <c r="K23" s="9" t="str">
        <f>'3_Configuracion'!$E$12</f>
        <v>Bebidas fuera de 8 minutos</v>
      </c>
      <c r="L23" s="9" t="str">
        <f>'3_Configuracion'!$F$12</f>
        <v>Apoyo repone insumos o entrega bebidas a salón.</v>
      </c>
      <c r="M23" s="5"/>
      <c r="N23" s="6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4">
      <c r="A24" s="28" t="s">
        <v>189</v>
      </c>
      <c r="B24" s="26" t="s">
        <v>90</v>
      </c>
      <c r="C24" s="26" t="s">
        <v>135</v>
      </c>
      <c r="D24" s="30">
        <v>7</v>
      </c>
      <c r="E24" s="32">
        <f>'3_Configuracion'!$C$13</f>
        <v>9</v>
      </c>
      <c r="F24" s="32">
        <f t="shared" si="1"/>
        <v>1</v>
      </c>
      <c r="G24" s="32">
        <f>'3_Configuracion'!$D$13</f>
        <v>1</v>
      </c>
      <c r="H24" s="32">
        <f t="shared" si="2"/>
        <v>1</v>
      </c>
      <c r="I24" s="30">
        <v>1</v>
      </c>
      <c r="J24" s="34">
        <f t="shared" si="3"/>
        <v>0</v>
      </c>
      <c r="K24" s="9" t="str">
        <f>'3_Configuracion'!$E$13</f>
        <v>Más de 5 pedidos listos sin salida</v>
      </c>
      <c r="L24" s="9" t="str">
        <f>'3_Configuracion'!$F$13</f>
        <v>Separar empaque y despacho de forma temporal.</v>
      </c>
      <c r="M24" s="5"/>
      <c r="N24" s="6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4">
      <c r="A25" s="28" t="s">
        <v>190</v>
      </c>
      <c r="B25" s="26" t="s">
        <v>65</v>
      </c>
      <c r="C25" s="26" t="s">
        <v>63</v>
      </c>
      <c r="D25" s="30">
        <v>32</v>
      </c>
      <c r="E25" s="32">
        <f>'3_Configuracion'!$C$10</f>
        <v>14</v>
      </c>
      <c r="F25" s="32">
        <f t="shared" si="1"/>
        <v>3</v>
      </c>
      <c r="G25" s="32">
        <f>'3_Configuracion'!$D$10</f>
        <v>1</v>
      </c>
      <c r="H25" s="32">
        <f t="shared" si="2"/>
        <v>3</v>
      </c>
      <c r="I25" s="30">
        <v>3</v>
      </c>
      <c r="J25" s="34">
        <f t="shared" si="3"/>
        <v>0</v>
      </c>
      <c r="K25" s="9" t="str">
        <f>'3_Configuracion'!$E$10</f>
        <v>Más de 5 mesas sin atención inicial</v>
      </c>
      <c r="L25" s="9" t="str">
        <f>'3_Configuracion'!$F$10</f>
        <v>Mesero senior apoya recepción y entrega inicial.</v>
      </c>
      <c r="M25" s="5"/>
      <c r="N25" s="6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4">
      <c r="A26" s="28" t="s">
        <v>190</v>
      </c>
      <c r="B26" s="26" t="s">
        <v>69</v>
      </c>
      <c r="C26" s="26" t="s">
        <v>128</v>
      </c>
      <c r="D26" s="30">
        <v>39</v>
      </c>
      <c r="E26" s="32">
        <f>'3_Configuracion'!$C$11</f>
        <v>20</v>
      </c>
      <c r="F26" s="32">
        <f t="shared" si="1"/>
        <v>2</v>
      </c>
      <c r="G26" s="32">
        <f>'3_Configuracion'!$D$11</f>
        <v>2</v>
      </c>
      <c r="H26" s="32">
        <f t="shared" si="2"/>
        <v>2</v>
      </c>
      <c r="I26" s="30">
        <v>2</v>
      </c>
      <c r="J26" s="34">
        <f t="shared" si="3"/>
        <v>0</v>
      </c>
      <c r="K26" s="9" t="str">
        <f>'3_Configuracion'!$E$11</f>
        <v>Más de 10 comandas pendientes</v>
      </c>
      <c r="L26" s="9" t="str">
        <f>'3_Configuracion'!$F$11</f>
        <v>Auxiliar apoya pase o preparación por 20 minutos.</v>
      </c>
      <c r="M26" s="5"/>
      <c r="N26" s="6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4">
      <c r="A27" s="28" t="s">
        <v>190</v>
      </c>
      <c r="B27" s="26" t="s">
        <v>131</v>
      </c>
      <c r="C27" s="26" t="s">
        <v>132</v>
      </c>
      <c r="D27" s="30">
        <v>30</v>
      </c>
      <c r="E27" s="32">
        <f>'3_Configuracion'!$C$12</f>
        <v>18</v>
      </c>
      <c r="F27" s="32">
        <f t="shared" si="1"/>
        <v>2</v>
      </c>
      <c r="G27" s="32">
        <f>'3_Configuracion'!$D$12</f>
        <v>1</v>
      </c>
      <c r="H27" s="32">
        <f t="shared" si="2"/>
        <v>2</v>
      </c>
      <c r="I27" s="30">
        <v>2</v>
      </c>
      <c r="J27" s="34">
        <f t="shared" si="3"/>
        <v>0</v>
      </c>
      <c r="K27" s="9" t="str">
        <f>'3_Configuracion'!$E$12</f>
        <v>Bebidas fuera de 8 minutos</v>
      </c>
      <c r="L27" s="9" t="str">
        <f>'3_Configuracion'!$F$12</f>
        <v>Apoyo repone insumos o entrega bebidas a salón.</v>
      </c>
      <c r="M27" s="5"/>
      <c r="N27" s="6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4">
      <c r="A28" s="28" t="s">
        <v>190</v>
      </c>
      <c r="B28" s="26" t="s">
        <v>90</v>
      </c>
      <c r="C28" s="26" t="s">
        <v>135</v>
      </c>
      <c r="D28" s="30">
        <v>11</v>
      </c>
      <c r="E28" s="32">
        <f>'3_Configuracion'!$C$13</f>
        <v>9</v>
      </c>
      <c r="F28" s="32">
        <f t="shared" si="1"/>
        <v>2</v>
      </c>
      <c r="G28" s="32">
        <f>'3_Configuracion'!$D$13</f>
        <v>1</v>
      </c>
      <c r="H28" s="32">
        <f t="shared" si="2"/>
        <v>2</v>
      </c>
      <c r="I28" s="30">
        <v>2</v>
      </c>
      <c r="J28" s="34">
        <f t="shared" si="3"/>
        <v>0</v>
      </c>
      <c r="K28" s="9" t="str">
        <f>'3_Configuracion'!$E$13</f>
        <v>Más de 5 pedidos listos sin salida</v>
      </c>
      <c r="L28" s="9" t="str">
        <f>'3_Configuracion'!$F$13</f>
        <v>Separar empaque y despacho de forma temporal.</v>
      </c>
      <c r="M28" s="5"/>
      <c r="N28" s="6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4">
      <c r="A29" s="28" t="s">
        <v>191</v>
      </c>
      <c r="B29" s="26" t="s">
        <v>65</v>
      </c>
      <c r="C29" s="26" t="s">
        <v>63</v>
      </c>
      <c r="D29" s="30">
        <v>16</v>
      </c>
      <c r="E29" s="32">
        <f>'3_Configuracion'!$C$10</f>
        <v>14</v>
      </c>
      <c r="F29" s="32">
        <f t="shared" si="1"/>
        <v>2</v>
      </c>
      <c r="G29" s="32">
        <f>'3_Configuracion'!$D$10</f>
        <v>1</v>
      </c>
      <c r="H29" s="32">
        <f t="shared" si="2"/>
        <v>2</v>
      </c>
      <c r="I29" s="30">
        <v>2</v>
      </c>
      <c r="J29" s="34">
        <f t="shared" si="3"/>
        <v>0</v>
      </c>
      <c r="K29" s="9" t="str">
        <f>'3_Configuracion'!$E$10</f>
        <v>Más de 5 mesas sin atención inicial</v>
      </c>
      <c r="L29" s="9" t="str">
        <f>'3_Configuracion'!$F$10</f>
        <v>Mesero senior apoya recepción y entrega inicial.</v>
      </c>
      <c r="M29" s="5"/>
      <c r="N29" s="6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4">
      <c r="A30" s="28" t="s">
        <v>191</v>
      </c>
      <c r="B30" s="26" t="s">
        <v>69</v>
      </c>
      <c r="C30" s="26" t="s">
        <v>128</v>
      </c>
      <c r="D30" s="30">
        <v>24</v>
      </c>
      <c r="E30" s="32">
        <f>'3_Configuracion'!$C$11</f>
        <v>20</v>
      </c>
      <c r="F30" s="32">
        <f t="shared" si="1"/>
        <v>2</v>
      </c>
      <c r="G30" s="32">
        <f>'3_Configuracion'!$D$11</f>
        <v>2</v>
      </c>
      <c r="H30" s="32">
        <f t="shared" si="2"/>
        <v>2</v>
      </c>
      <c r="I30" s="30">
        <v>2</v>
      </c>
      <c r="J30" s="34">
        <f t="shared" si="3"/>
        <v>0</v>
      </c>
      <c r="K30" s="9" t="str">
        <f>'3_Configuracion'!$E$11</f>
        <v>Más de 10 comandas pendientes</v>
      </c>
      <c r="L30" s="9" t="str">
        <f>'3_Configuracion'!$F$11</f>
        <v>Auxiliar apoya pase o preparación por 20 minutos.</v>
      </c>
      <c r="M30" s="5"/>
      <c r="N30" s="6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4">
      <c r="A31" s="28" t="s">
        <v>191</v>
      </c>
      <c r="B31" s="26" t="s">
        <v>131</v>
      </c>
      <c r="C31" s="26" t="s">
        <v>132</v>
      </c>
      <c r="D31" s="30">
        <v>18</v>
      </c>
      <c r="E31" s="32">
        <f>'3_Configuracion'!$C$12</f>
        <v>18</v>
      </c>
      <c r="F31" s="32">
        <f t="shared" si="1"/>
        <v>1</v>
      </c>
      <c r="G31" s="32">
        <f>'3_Configuracion'!$D$12</f>
        <v>1</v>
      </c>
      <c r="H31" s="32">
        <f t="shared" si="2"/>
        <v>1</v>
      </c>
      <c r="I31" s="30">
        <v>1</v>
      </c>
      <c r="J31" s="34">
        <f t="shared" si="3"/>
        <v>0</v>
      </c>
      <c r="K31" s="9" t="str">
        <f>'3_Configuracion'!$E$12</f>
        <v>Bebidas fuera de 8 minutos</v>
      </c>
      <c r="L31" s="9" t="str">
        <f>'3_Configuracion'!$F$12</f>
        <v>Apoyo repone insumos o entrega bebidas a salón.</v>
      </c>
      <c r="M31" s="5"/>
      <c r="N31" s="6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4">
      <c r="A32" s="29" t="s">
        <v>191</v>
      </c>
      <c r="B32" s="27" t="s">
        <v>90</v>
      </c>
      <c r="C32" s="27" t="s">
        <v>135</v>
      </c>
      <c r="D32" s="31">
        <v>6</v>
      </c>
      <c r="E32" s="33">
        <f>'3_Configuracion'!$C$13</f>
        <v>9</v>
      </c>
      <c r="F32" s="33">
        <f t="shared" si="1"/>
        <v>1</v>
      </c>
      <c r="G32" s="33">
        <f>'3_Configuracion'!$D$13</f>
        <v>1</v>
      </c>
      <c r="H32" s="33">
        <f t="shared" si="2"/>
        <v>1</v>
      </c>
      <c r="I32" s="31">
        <v>1</v>
      </c>
      <c r="J32" s="35">
        <f t="shared" si="3"/>
        <v>0</v>
      </c>
      <c r="K32" s="25" t="str">
        <f>'3_Configuracion'!$E$13</f>
        <v>Más de 5 pedidos listos sin salida</v>
      </c>
      <c r="L32" s="25" t="str">
        <f>'3_Configuracion'!$F$13</f>
        <v>Separar empaque y despacho de forma temporal.</v>
      </c>
      <c r="M32" s="7"/>
      <c r="N32" s="8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</sheetData>
  <mergeCells count="5">
    <mergeCell ref="A1:N1"/>
    <mergeCell ref="A2:N2"/>
    <mergeCell ref="A7:N7"/>
    <mergeCell ref="A14:N14"/>
    <mergeCell ref="G8:N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20"/>
  <sheetViews>
    <sheetView topLeftCell="E9" workbookViewId="0">
      <selection activeCell="N19" sqref="N19"/>
    </sheetView>
  </sheetViews>
  <sheetFormatPr baseColWidth="10" defaultColWidth="14.09765625" defaultRowHeight="13.8"/>
  <cols>
    <col min="1" max="1" width="16.5" bestFit="1" customWidth="1"/>
    <col min="2" max="2" width="23.5" bestFit="1" customWidth="1"/>
    <col min="3" max="3" width="8.296875" bestFit="1" customWidth="1"/>
    <col min="4" max="4" width="11.5" bestFit="1" customWidth="1"/>
    <col min="5" max="5" width="23.296875" bestFit="1" customWidth="1"/>
    <col min="6" max="6" width="10.8984375" bestFit="1" customWidth="1"/>
    <col min="7" max="7" width="13.5" bestFit="1" customWidth="1"/>
    <col min="8" max="8" width="9.5" bestFit="1" customWidth="1"/>
    <col min="9" max="9" width="19" bestFit="1" customWidth="1"/>
    <col min="10" max="10" width="21.59765625" bestFit="1" customWidth="1"/>
    <col min="11" max="11" width="35.3984375" bestFit="1" customWidth="1"/>
    <col min="12" max="12" width="12.3984375" bestFit="1" customWidth="1"/>
    <col min="13" max="13" width="8.796875" bestFit="1" customWidth="1"/>
    <col min="14" max="14" width="50.8984375" bestFit="1" customWidth="1"/>
    <col min="15" max="15" width="11" bestFit="1" customWidth="1"/>
  </cols>
  <sheetData>
    <row r="1" spans="1:26" ht="27.15" customHeight="1">
      <c r="A1" s="54" t="s">
        <v>192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1.95" customHeight="1">
      <c r="A2" s="55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4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85" customHeight="1">
      <c r="A4" s="15" t="s">
        <v>111</v>
      </c>
      <c r="B4" s="19" t="s">
        <v>112</v>
      </c>
      <c r="C4" s="10"/>
      <c r="D4" s="16" t="s">
        <v>165</v>
      </c>
      <c r="E4" s="23">
        <v>46205</v>
      </c>
      <c r="F4" s="10"/>
      <c r="G4" s="16" t="s">
        <v>166</v>
      </c>
      <c r="H4" s="19" t="s">
        <v>167</v>
      </c>
      <c r="I4" s="10"/>
      <c r="J4" s="16" t="s">
        <v>194</v>
      </c>
      <c r="K4" s="36">
        <v>3790000</v>
      </c>
      <c r="L4" s="12"/>
      <c r="M4" s="12"/>
      <c r="N4" s="12"/>
      <c r="O4" s="12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85" customHeight="1">
      <c r="A5" s="17" t="s">
        <v>172</v>
      </c>
      <c r="B5" s="7" t="s">
        <v>173</v>
      </c>
      <c r="C5" s="14"/>
      <c r="D5" s="18" t="s">
        <v>168</v>
      </c>
      <c r="E5" s="7" t="s">
        <v>118</v>
      </c>
      <c r="F5" s="14"/>
      <c r="G5" s="18" t="s">
        <v>195</v>
      </c>
      <c r="H5" s="37" t="str">
        <f>IF(COUNT(D10:D25)&lt;16,"PENDIENTE",IF(COUNT(F10:F25)&lt;16,"PENDIENTE",IF(COUNT(G10:G25)&lt;16,"CONFIGURAR",IF(COUNT(H10:H25)&lt;16,"PENDIENTE",IF(COUNTIF(H10:H25,"&lt;0")&gt;0,"REVISAR",IF(COUNTIF(M10:M25,"No resuelto")&gt;0,"REVISAR",IF(COUNTIF(M10:M25,"Pendiente")&gt;0,"PARCIAL",IF(COUNTIF(J10:J25,"&lt;&gt;Sin novedad")&gt;COUNTIF(M10:M25,"Resuelto"),"PENDIENTE","CUBIERTO"))))))))</f>
        <v>CUBIERTO</v>
      </c>
      <c r="I5" s="14"/>
      <c r="J5" s="18" t="s">
        <v>196</v>
      </c>
      <c r="K5" s="8" t="s">
        <v>197</v>
      </c>
      <c r="L5" s="12"/>
      <c r="M5" s="12"/>
      <c r="N5" s="12"/>
      <c r="O5" s="12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4">
      <c r="A6" s="52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.85" customHeight="1">
      <c r="A7" s="56" t="s">
        <v>198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4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.45" customHeight="1">
      <c r="A9" s="2" t="s">
        <v>59</v>
      </c>
      <c r="B9" s="3" t="s">
        <v>55</v>
      </c>
      <c r="C9" s="3" t="s">
        <v>183</v>
      </c>
      <c r="D9" s="3" t="s">
        <v>199</v>
      </c>
      <c r="E9" s="3" t="s">
        <v>200</v>
      </c>
      <c r="F9" s="3" t="s">
        <v>201</v>
      </c>
      <c r="G9" s="3" t="s">
        <v>202</v>
      </c>
      <c r="H9" s="3" t="s">
        <v>203</v>
      </c>
      <c r="I9" s="3" t="s">
        <v>204</v>
      </c>
      <c r="J9" s="3" t="s">
        <v>205</v>
      </c>
      <c r="K9" s="3" t="s">
        <v>206</v>
      </c>
      <c r="L9" s="3" t="s">
        <v>207</v>
      </c>
      <c r="M9" s="3" t="s">
        <v>208</v>
      </c>
      <c r="N9" s="3" t="s">
        <v>209</v>
      </c>
      <c r="O9" s="4" t="s">
        <v>186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5.65" customHeight="1">
      <c r="A10" s="28" t="str">
        <f>'4_Planificacion'!A17</f>
        <v>18:00–19:00</v>
      </c>
      <c r="B10" s="26" t="str">
        <f>'4_Planificacion'!B17</f>
        <v>Salón</v>
      </c>
      <c r="C10" s="32">
        <f>'4_Planificacion'!D17</f>
        <v>16</v>
      </c>
      <c r="D10" s="30">
        <v>15</v>
      </c>
      <c r="E10" s="32">
        <f>'4_Planificacion'!H17</f>
        <v>2</v>
      </c>
      <c r="F10" s="30">
        <v>2</v>
      </c>
      <c r="G10" s="32">
        <f>IF(OR(D10="",'4_Planificacion'!E17="",'4_Planificacion'!E17&lt;=0),"",MAX(ROUNDUP(D10/'4_Planificacion'!E17,0),'4_Planificacion'!G17))</f>
        <v>2</v>
      </c>
      <c r="H10" s="32">
        <f t="shared" ref="H10:H25" si="0">IF(OR(F10="",G10=""),"",F10-G10)</f>
        <v>0</v>
      </c>
      <c r="I10" s="32">
        <f t="shared" ref="I10:I25" si="1">IF(OR(D10="",C10=""),"",D10-C10)</f>
        <v>-1</v>
      </c>
      <c r="J10" s="5" t="s">
        <v>210</v>
      </c>
      <c r="K10" s="5" t="s">
        <v>211</v>
      </c>
      <c r="L10" s="21"/>
      <c r="M10" s="21"/>
      <c r="N10" s="5"/>
      <c r="O10" s="6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5.65" customHeight="1">
      <c r="A11" s="28" t="str">
        <f>'4_Planificacion'!A18</f>
        <v>18:00–19:00</v>
      </c>
      <c r="B11" s="26" t="str">
        <f>'4_Planificacion'!B18</f>
        <v>Cocina</v>
      </c>
      <c r="C11" s="32">
        <f>'4_Planificacion'!D18</f>
        <v>18</v>
      </c>
      <c r="D11" s="30">
        <v>19</v>
      </c>
      <c r="E11" s="32">
        <f>'4_Planificacion'!H18</f>
        <v>2</v>
      </c>
      <c r="F11" s="30">
        <v>2</v>
      </c>
      <c r="G11" s="32">
        <f>IF(OR(D11="",'4_Planificacion'!E18="",'4_Planificacion'!E18&lt;=0),"",MAX(ROUNDUP(D11/'4_Planificacion'!E18,0),'4_Planificacion'!G18))</f>
        <v>2</v>
      </c>
      <c r="H11" s="32">
        <f t="shared" si="0"/>
        <v>0</v>
      </c>
      <c r="I11" s="32">
        <f t="shared" si="1"/>
        <v>1</v>
      </c>
      <c r="J11" s="5" t="s">
        <v>210</v>
      </c>
      <c r="K11" s="5" t="s">
        <v>211</v>
      </c>
      <c r="L11" s="21"/>
      <c r="M11" s="21"/>
      <c r="N11" s="5"/>
      <c r="O11" s="6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5.65" customHeight="1">
      <c r="A12" s="28" t="str">
        <f>'4_Planificacion'!A19</f>
        <v>18:00–19:00</v>
      </c>
      <c r="B12" s="26" t="str">
        <f>'4_Planificacion'!B19</f>
        <v>Barra</v>
      </c>
      <c r="C12" s="32">
        <f>'4_Planificacion'!D19</f>
        <v>14</v>
      </c>
      <c r="D12" s="30">
        <v>12</v>
      </c>
      <c r="E12" s="32">
        <f>'4_Planificacion'!H19</f>
        <v>1</v>
      </c>
      <c r="F12" s="30">
        <v>1</v>
      </c>
      <c r="G12" s="32">
        <f>IF(OR(D12="",'4_Planificacion'!E19="",'4_Planificacion'!E19&lt;=0),"",MAX(ROUNDUP(D12/'4_Planificacion'!E19,0),'4_Planificacion'!G19))</f>
        <v>1</v>
      </c>
      <c r="H12" s="32">
        <f t="shared" si="0"/>
        <v>0</v>
      </c>
      <c r="I12" s="32">
        <f t="shared" si="1"/>
        <v>-2</v>
      </c>
      <c r="J12" s="5" t="s">
        <v>210</v>
      </c>
      <c r="K12" s="5" t="s">
        <v>211</v>
      </c>
      <c r="L12" s="21"/>
      <c r="M12" s="21"/>
      <c r="N12" s="5"/>
      <c r="O12" s="6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5.65" customHeight="1">
      <c r="A13" s="28" t="str">
        <f>'4_Planificacion'!A20</f>
        <v>18:00–19:00</v>
      </c>
      <c r="B13" s="26" t="str">
        <f>'4_Planificacion'!B20</f>
        <v>Domicilios</v>
      </c>
      <c r="C13" s="32">
        <f>'4_Planificacion'!D20</f>
        <v>4</v>
      </c>
      <c r="D13" s="30">
        <v>4</v>
      </c>
      <c r="E13" s="32">
        <f>'4_Planificacion'!H20</f>
        <v>1</v>
      </c>
      <c r="F13" s="30">
        <v>1</v>
      </c>
      <c r="G13" s="32">
        <f>IF(OR(D13="",'4_Planificacion'!E20="",'4_Planificacion'!E20&lt;=0),"",MAX(ROUNDUP(D13/'4_Planificacion'!E20,0),'4_Planificacion'!G20))</f>
        <v>1</v>
      </c>
      <c r="H13" s="32">
        <f t="shared" si="0"/>
        <v>0</v>
      </c>
      <c r="I13" s="32">
        <f t="shared" si="1"/>
        <v>0</v>
      </c>
      <c r="J13" s="5" t="s">
        <v>210</v>
      </c>
      <c r="K13" s="5" t="s">
        <v>211</v>
      </c>
      <c r="L13" s="21"/>
      <c r="M13" s="21"/>
      <c r="N13" s="5"/>
      <c r="O13" s="6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5.65" customHeight="1">
      <c r="A14" s="28" t="str">
        <f>'4_Planificacion'!A21</f>
        <v>19:00–20:00</v>
      </c>
      <c r="B14" s="26" t="str">
        <f>'4_Planificacion'!B21</f>
        <v>Salón</v>
      </c>
      <c r="C14" s="32">
        <f>'4_Planificacion'!D21</f>
        <v>28</v>
      </c>
      <c r="D14" s="30">
        <v>30</v>
      </c>
      <c r="E14" s="32">
        <f>'4_Planificacion'!H21</f>
        <v>2</v>
      </c>
      <c r="F14" s="30">
        <v>3</v>
      </c>
      <c r="G14" s="32">
        <f>IF(OR(D14="",'4_Planificacion'!E21="",'4_Planificacion'!E21&lt;=0),"",MAX(ROUNDUP(D14/'4_Planificacion'!E21,0),'4_Planificacion'!G21))</f>
        <v>3</v>
      </c>
      <c r="H14" s="32">
        <f t="shared" si="0"/>
        <v>0</v>
      </c>
      <c r="I14" s="32">
        <f t="shared" si="1"/>
        <v>2</v>
      </c>
      <c r="J14" s="5" t="s">
        <v>212</v>
      </c>
      <c r="K14" s="5" t="s">
        <v>213</v>
      </c>
      <c r="L14" s="21" t="s">
        <v>214</v>
      </c>
      <c r="M14" s="21" t="s">
        <v>215</v>
      </c>
      <c r="N14" s="5" t="s">
        <v>216</v>
      </c>
      <c r="O14" s="6" t="s">
        <v>173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5.65" customHeight="1">
      <c r="A15" s="28" t="str">
        <f>'4_Planificacion'!A22</f>
        <v>19:00–20:00</v>
      </c>
      <c r="B15" s="26" t="str">
        <f>'4_Planificacion'!B22</f>
        <v>Cocina</v>
      </c>
      <c r="C15" s="32">
        <f>'4_Planificacion'!D22</f>
        <v>33</v>
      </c>
      <c r="D15" s="30">
        <v>35</v>
      </c>
      <c r="E15" s="32">
        <f>'4_Planificacion'!H22</f>
        <v>2</v>
      </c>
      <c r="F15" s="30">
        <v>2</v>
      </c>
      <c r="G15" s="32">
        <f>IF(OR(D15="",'4_Planificacion'!E22="",'4_Planificacion'!E22&lt;=0),"",MAX(ROUNDUP(D15/'4_Planificacion'!E22,0),'4_Planificacion'!G22))</f>
        <v>2</v>
      </c>
      <c r="H15" s="32">
        <f t="shared" si="0"/>
        <v>0</v>
      </c>
      <c r="I15" s="32">
        <f t="shared" si="1"/>
        <v>2</v>
      </c>
      <c r="J15" s="5" t="s">
        <v>210</v>
      </c>
      <c r="K15" s="5" t="s">
        <v>211</v>
      </c>
      <c r="L15" s="21"/>
      <c r="M15" s="21"/>
      <c r="N15" s="5"/>
      <c r="O15" s="6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5.65" customHeight="1">
      <c r="A16" s="28" t="str">
        <f>'4_Planificacion'!A23</f>
        <v>19:00–20:00</v>
      </c>
      <c r="B16" s="26" t="str">
        <f>'4_Planificacion'!B23</f>
        <v>Barra</v>
      </c>
      <c r="C16" s="32">
        <f>'4_Planificacion'!D23</f>
        <v>22</v>
      </c>
      <c r="D16" s="30">
        <v>24</v>
      </c>
      <c r="E16" s="32">
        <f>'4_Planificacion'!H23</f>
        <v>2</v>
      </c>
      <c r="F16" s="30">
        <v>2</v>
      </c>
      <c r="G16" s="32">
        <f>IF(OR(D16="",'4_Planificacion'!E23="",'4_Planificacion'!E23&lt;=0),"",MAX(ROUNDUP(D16/'4_Planificacion'!E23,0),'4_Planificacion'!G23))</f>
        <v>2</v>
      </c>
      <c r="H16" s="32">
        <f t="shared" si="0"/>
        <v>0</v>
      </c>
      <c r="I16" s="32">
        <f t="shared" si="1"/>
        <v>2</v>
      </c>
      <c r="J16" s="5" t="s">
        <v>210</v>
      </c>
      <c r="K16" s="5" t="s">
        <v>211</v>
      </c>
      <c r="L16" s="21"/>
      <c r="M16" s="21"/>
      <c r="N16" s="5"/>
      <c r="O16" s="6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5.65" customHeight="1">
      <c r="A17" s="28" t="str">
        <f>'4_Planificacion'!A24</f>
        <v>19:00–20:00</v>
      </c>
      <c r="B17" s="26" t="str">
        <f>'4_Planificacion'!B24</f>
        <v>Domicilios</v>
      </c>
      <c r="C17" s="32">
        <f>'4_Planificacion'!D24</f>
        <v>7</v>
      </c>
      <c r="D17" s="30">
        <v>8</v>
      </c>
      <c r="E17" s="32">
        <f>'4_Planificacion'!H24</f>
        <v>1</v>
      </c>
      <c r="F17" s="30">
        <v>1</v>
      </c>
      <c r="G17" s="32">
        <f>IF(OR(D17="",'4_Planificacion'!E24="",'4_Planificacion'!E24&lt;=0),"",MAX(ROUNDUP(D17/'4_Planificacion'!E24,0),'4_Planificacion'!G24))</f>
        <v>1</v>
      </c>
      <c r="H17" s="32">
        <f t="shared" si="0"/>
        <v>0</v>
      </c>
      <c r="I17" s="32">
        <f t="shared" si="1"/>
        <v>1</v>
      </c>
      <c r="J17" s="5" t="s">
        <v>217</v>
      </c>
      <c r="K17" s="5" t="s">
        <v>218</v>
      </c>
      <c r="L17" s="21" t="s">
        <v>219</v>
      </c>
      <c r="M17" s="21" t="s">
        <v>215</v>
      </c>
      <c r="N17" s="5" t="s">
        <v>220</v>
      </c>
      <c r="O17" s="6" t="s">
        <v>221</v>
      </c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5.65" customHeight="1">
      <c r="A18" s="28" t="str">
        <f>'4_Planificacion'!A25</f>
        <v>20:00–21:00</v>
      </c>
      <c r="B18" s="26" t="str">
        <f>'4_Planificacion'!B25</f>
        <v>Salón</v>
      </c>
      <c r="C18" s="32">
        <f>'4_Planificacion'!D25</f>
        <v>32</v>
      </c>
      <c r="D18" s="30">
        <v>35</v>
      </c>
      <c r="E18" s="32">
        <f>'4_Planificacion'!H25</f>
        <v>3</v>
      </c>
      <c r="F18" s="30">
        <v>3</v>
      </c>
      <c r="G18" s="32">
        <f>IF(OR(D18="",'4_Planificacion'!E25="",'4_Planificacion'!E25&lt;=0),"",MAX(ROUNDUP(D18/'4_Planificacion'!E25,0),'4_Planificacion'!G25))</f>
        <v>3</v>
      </c>
      <c r="H18" s="32">
        <f t="shared" si="0"/>
        <v>0</v>
      </c>
      <c r="I18" s="32">
        <f t="shared" si="1"/>
        <v>3</v>
      </c>
      <c r="J18" s="5" t="s">
        <v>210</v>
      </c>
      <c r="K18" s="5" t="s">
        <v>211</v>
      </c>
      <c r="L18" s="21"/>
      <c r="M18" s="21"/>
      <c r="N18" s="5"/>
      <c r="O18" s="6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5.65" customHeight="1">
      <c r="A19" s="28" t="str">
        <f>'4_Planificacion'!A26</f>
        <v>20:00–21:00</v>
      </c>
      <c r="B19" s="26" t="str">
        <f>'4_Planificacion'!B26</f>
        <v>Cocina</v>
      </c>
      <c r="C19" s="32">
        <f>'4_Planificacion'!D26</f>
        <v>39</v>
      </c>
      <c r="D19" s="30">
        <v>45</v>
      </c>
      <c r="E19" s="32">
        <f>'4_Planificacion'!H26</f>
        <v>2</v>
      </c>
      <c r="F19" s="30">
        <v>3</v>
      </c>
      <c r="G19" s="32">
        <f>IF(OR(D19="",'4_Planificacion'!E26="",'4_Planificacion'!E26&lt;=0),"",MAX(ROUNDUP(D19/'4_Planificacion'!E26,0),'4_Planificacion'!G26))</f>
        <v>3</v>
      </c>
      <c r="H19" s="32">
        <f t="shared" si="0"/>
        <v>0</v>
      </c>
      <c r="I19" s="32">
        <f t="shared" si="1"/>
        <v>6</v>
      </c>
      <c r="J19" s="5" t="s">
        <v>222</v>
      </c>
      <c r="K19" s="5" t="s">
        <v>223</v>
      </c>
      <c r="L19" s="21" t="s">
        <v>224</v>
      </c>
      <c r="M19" s="21" t="s">
        <v>215</v>
      </c>
      <c r="N19" s="5" t="s">
        <v>225</v>
      </c>
      <c r="O19" s="6" t="s">
        <v>173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5.65" customHeight="1">
      <c r="A20" s="28" t="str">
        <f>'4_Planificacion'!A27</f>
        <v>20:00–21:00</v>
      </c>
      <c r="B20" s="26" t="str">
        <f>'4_Planificacion'!B27</f>
        <v>Barra</v>
      </c>
      <c r="C20" s="32">
        <f>'4_Planificacion'!D27</f>
        <v>30</v>
      </c>
      <c r="D20" s="30">
        <v>34</v>
      </c>
      <c r="E20" s="32">
        <f>'4_Planificacion'!H27</f>
        <v>2</v>
      </c>
      <c r="F20" s="30">
        <v>2</v>
      </c>
      <c r="G20" s="32">
        <f>IF(OR(D20="",'4_Planificacion'!E27="",'4_Planificacion'!E27&lt;=0),"",MAX(ROUNDUP(D20/'4_Planificacion'!E27,0),'4_Planificacion'!G27))</f>
        <v>2</v>
      </c>
      <c r="H20" s="32">
        <f t="shared" si="0"/>
        <v>0</v>
      </c>
      <c r="I20" s="32">
        <f t="shared" si="1"/>
        <v>4</v>
      </c>
      <c r="J20" s="5" t="s">
        <v>226</v>
      </c>
      <c r="K20" s="5" t="s">
        <v>227</v>
      </c>
      <c r="L20" s="21" t="s">
        <v>228</v>
      </c>
      <c r="M20" s="21" t="s">
        <v>215</v>
      </c>
      <c r="N20" s="5" t="s">
        <v>229</v>
      </c>
      <c r="O20" s="6" t="s">
        <v>230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5.65" customHeight="1">
      <c r="A21" s="28" t="str">
        <f>'4_Planificacion'!A28</f>
        <v>20:00–21:00</v>
      </c>
      <c r="B21" s="26" t="str">
        <f>'4_Planificacion'!B28</f>
        <v>Domicilios</v>
      </c>
      <c r="C21" s="32">
        <f>'4_Planificacion'!D28</f>
        <v>11</v>
      </c>
      <c r="D21" s="30">
        <v>13</v>
      </c>
      <c r="E21" s="32">
        <f>'4_Planificacion'!H28</f>
        <v>2</v>
      </c>
      <c r="F21" s="30">
        <v>2</v>
      </c>
      <c r="G21" s="32">
        <f>IF(OR(D21="",'4_Planificacion'!E28="",'4_Planificacion'!E28&lt;=0),"",MAX(ROUNDUP(D21/'4_Planificacion'!E28,0),'4_Planificacion'!G28))</f>
        <v>2</v>
      </c>
      <c r="H21" s="32">
        <f t="shared" si="0"/>
        <v>0</v>
      </c>
      <c r="I21" s="32">
        <f t="shared" si="1"/>
        <v>2</v>
      </c>
      <c r="J21" s="5" t="s">
        <v>231</v>
      </c>
      <c r="K21" s="5" t="s">
        <v>232</v>
      </c>
      <c r="L21" s="21" t="s">
        <v>233</v>
      </c>
      <c r="M21" s="21" t="s">
        <v>215</v>
      </c>
      <c r="N21" s="5" t="s">
        <v>234</v>
      </c>
      <c r="O21" s="6" t="s">
        <v>221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5.65" customHeight="1">
      <c r="A22" s="28" t="str">
        <f>'4_Planificacion'!A29</f>
        <v>21:00–22:00</v>
      </c>
      <c r="B22" s="26" t="str">
        <f>'4_Planificacion'!B29</f>
        <v>Salón</v>
      </c>
      <c r="C22" s="32">
        <f>'4_Planificacion'!D29</f>
        <v>16</v>
      </c>
      <c r="D22" s="30">
        <v>12</v>
      </c>
      <c r="E22" s="32">
        <f>'4_Planificacion'!H29</f>
        <v>2</v>
      </c>
      <c r="F22" s="30">
        <v>2</v>
      </c>
      <c r="G22" s="32">
        <f>IF(OR(D22="",'4_Planificacion'!E29="",'4_Planificacion'!E29&lt;=0),"",MAX(ROUNDUP(D22/'4_Planificacion'!E29,0),'4_Planificacion'!G29))</f>
        <v>1</v>
      </c>
      <c r="H22" s="32">
        <f t="shared" si="0"/>
        <v>1</v>
      </c>
      <c r="I22" s="32">
        <f t="shared" si="1"/>
        <v>-4</v>
      </c>
      <c r="J22" s="5" t="s">
        <v>210</v>
      </c>
      <c r="K22" s="5" t="s">
        <v>211</v>
      </c>
      <c r="L22" s="21"/>
      <c r="M22" s="21"/>
      <c r="N22" s="5"/>
      <c r="O22" s="6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5.65" customHeight="1">
      <c r="A23" s="28" t="str">
        <f>'4_Planificacion'!A30</f>
        <v>21:00–22:00</v>
      </c>
      <c r="B23" s="26" t="str">
        <f>'4_Planificacion'!B30</f>
        <v>Cocina</v>
      </c>
      <c r="C23" s="32">
        <f>'4_Planificacion'!D30</f>
        <v>24</v>
      </c>
      <c r="D23" s="30">
        <v>26</v>
      </c>
      <c r="E23" s="32">
        <f>'4_Planificacion'!H30</f>
        <v>2</v>
      </c>
      <c r="F23" s="30">
        <v>2</v>
      </c>
      <c r="G23" s="32">
        <f>IF(OR(D23="",'4_Planificacion'!E30="",'4_Planificacion'!E30&lt;=0),"",MAX(ROUNDUP(D23/'4_Planificacion'!E30,0),'4_Planificacion'!G30))</f>
        <v>2</v>
      </c>
      <c r="H23" s="32">
        <f t="shared" si="0"/>
        <v>0</v>
      </c>
      <c r="I23" s="32">
        <f t="shared" si="1"/>
        <v>2</v>
      </c>
      <c r="J23" s="5" t="s">
        <v>210</v>
      </c>
      <c r="K23" s="5" t="s">
        <v>211</v>
      </c>
      <c r="L23" s="21"/>
      <c r="M23" s="21"/>
      <c r="N23" s="5"/>
      <c r="O23" s="6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5.65" customHeight="1">
      <c r="A24" s="28" t="str">
        <f>'4_Planificacion'!A31</f>
        <v>21:00–22:00</v>
      </c>
      <c r="B24" s="26" t="str">
        <f>'4_Planificacion'!B31</f>
        <v>Barra</v>
      </c>
      <c r="C24" s="32">
        <f>'4_Planificacion'!D31</f>
        <v>18</v>
      </c>
      <c r="D24" s="30">
        <v>20</v>
      </c>
      <c r="E24" s="32">
        <f>'4_Planificacion'!H31</f>
        <v>1</v>
      </c>
      <c r="F24" s="30">
        <v>2</v>
      </c>
      <c r="G24" s="32">
        <f>IF(OR(D24="",'4_Planificacion'!E31="",'4_Planificacion'!E31&lt;=0),"",MAX(ROUNDUP(D24/'4_Planificacion'!E31,0),'4_Planificacion'!G31))</f>
        <v>2</v>
      </c>
      <c r="H24" s="32">
        <f t="shared" si="0"/>
        <v>0</v>
      </c>
      <c r="I24" s="32">
        <f t="shared" si="1"/>
        <v>2</v>
      </c>
      <c r="J24" s="5" t="s">
        <v>133</v>
      </c>
      <c r="K24" s="5" t="s">
        <v>227</v>
      </c>
      <c r="L24" s="21" t="s">
        <v>235</v>
      </c>
      <c r="M24" s="21" t="s">
        <v>215</v>
      </c>
      <c r="N24" s="5" t="s">
        <v>236</v>
      </c>
      <c r="O24" s="6" t="s">
        <v>230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5.65" customHeight="1">
      <c r="A25" s="29" t="str">
        <f>'4_Planificacion'!A32</f>
        <v>21:00–22:00</v>
      </c>
      <c r="B25" s="27" t="str">
        <f>'4_Planificacion'!B32</f>
        <v>Domicilios</v>
      </c>
      <c r="C25" s="33">
        <f>'4_Planificacion'!D32</f>
        <v>6</v>
      </c>
      <c r="D25" s="31">
        <v>5</v>
      </c>
      <c r="E25" s="33">
        <f>'4_Planificacion'!H32</f>
        <v>1</v>
      </c>
      <c r="F25" s="31">
        <v>1</v>
      </c>
      <c r="G25" s="33">
        <f>IF(OR(D25="",'4_Planificacion'!E32="",'4_Planificacion'!E32&lt;=0),"",MAX(ROUNDUP(D25/'4_Planificacion'!E32,0),'4_Planificacion'!G32))</f>
        <v>1</v>
      </c>
      <c r="H25" s="33">
        <f t="shared" si="0"/>
        <v>0</v>
      </c>
      <c r="I25" s="33">
        <f t="shared" si="1"/>
        <v>-1</v>
      </c>
      <c r="J25" s="7" t="s">
        <v>210</v>
      </c>
      <c r="K25" s="7" t="s">
        <v>211</v>
      </c>
      <c r="L25" s="22"/>
      <c r="M25" s="22"/>
      <c r="N25" s="7"/>
      <c r="O25" s="8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</sheetData>
  <mergeCells count="3">
    <mergeCell ref="A1:O1"/>
    <mergeCell ref="A2:O2"/>
    <mergeCell ref="A7:O7"/>
  </mergeCells>
  <dataValidations count="2">
    <dataValidation type="list" sqref="M11:M25" xr:uid="{00000000-0002-0000-0400-000000000000}">
      <formula1>"N/A,Resuelto,Pendiente,No resuelto"</formula1>
    </dataValidation>
    <dataValidation type="list" sqref="M10" xr:uid="{B9BCB68E-D37A-496D-B6AF-E0B574C5A7C0}">
      <formula1>"Resuelto,Pendiente,No resuelto"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20"/>
  <sheetViews>
    <sheetView workbookViewId="0">
      <selection activeCell="P17" sqref="A16:P17"/>
    </sheetView>
  </sheetViews>
  <sheetFormatPr baseColWidth="10" defaultColWidth="8.796875" defaultRowHeight="13.8"/>
  <cols>
    <col min="1" max="2" width="12" customWidth="1"/>
    <col min="3" max="3" width="26" customWidth="1"/>
    <col min="4" max="4" width="14" customWidth="1"/>
    <col min="5" max="5" width="12" customWidth="1"/>
    <col min="6" max="6" width="10" customWidth="1"/>
    <col min="7" max="8" width="15" customWidth="1"/>
    <col min="9" max="9" width="16" customWidth="1"/>
    <col min="10" max="10" width="17" customWidth="1"/>
    <col min="11" max="11" width="28" customWidth="1"/>
    <col min="12" max="12" width="14" customWidth="1"/>
    <col min="13" max="13" width="16" customWidth="1"/>
    <col min="14" max="14" width="20" customWidth="1"/>
    <col min="15" max="15" width="28" customWidth="1"/>
    <col min="16" max="16" width="34" customWidth="1"/>
    <col min="17" max="17" width="14" customWidth="1"/>
    <col min="18" max="18" width="40" customWidth="1"/>
    <col min="19" max="19" width="18" customWidth="1"/>
  </cols>
  <sheetData>
    <row r="1" spans="1:26" ht="21">
      <c r="A1" s="54" t="s">
        <v>237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1"/>
      <c r="U1" s="1"/>
      <c r="V1" s="1"/>
      <c r="W1" s="1"/>
      <c r="X1" s="1"/>
      <c r="Y1" s="1"/>
      <c r="Z1" s="1"/>
    </row>
    <row r="2" spans="1:26" ht="14.4">
      <c r="A2" s="55" t="s">
        <v>238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1"/>
      <c r="U2" s="1"/>
      <c r="V2" s="1"/>
      <c r="W2" s="1"/>
      <c r="X2" s="1"/>
      <c r="Y2" s="1"/>
      <c r="Z2" s="1"/>
    </row>
    <row r="3" spans="1:26" ht="14.4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1"/>
      <c r="U3" s="1"/>
      <c r="V3" s="1"/>
      <c r="W3" s="1"/>
      <c r="X3" s="1"/>
      <c r="Y3" s="1"/>
      <c r="Z3" s="1"/>
    </row>
    <row r="4" spans="1:26" ht="14.4">
      <c r="A4" s="56" t="s">
        <v>239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1"/>
      <c r="U4" s="1"/>
      <c r="V4" s="1"/>
      <c r="W4" s="1"/>
      <c r="X4" s="1"/>
      <c r="Y4" s="1"/>
      <c r="Z4" s="1"/>
    </row>
    <row r="5" spans="1:26" ht="14.4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1"/>
      <c r="U5" s="1"/>
      <c r="V5" s="1"/>
      <c r="W5" s="1"/>
      <c r="X5" s="1"/>
      <c r="Y5" s="1"/>
      <c r="Z5" s="1"/>
    </row>
    <row r="6" spans="1:26" ht="27.6">
      <c r="A6" s="2" t="s">
        <v>165</v>
      </c>
      <c r="B6" s="3" t="s">
        <v>166</v>
      </c>
      <c r="C6" s="3" t="s">
        <v>168</v>
      </c>
      <c r="D6" s="3" t="s">
        <v>55</v>
      </c>
      <c r="E6" s="3" t="s">
        <v>182</v>
      </c>
      <c r="F6" s="3" t="s">
        <v>240</v>
      </c>
      <c r="G6" s="3" t="s">
        <v>183</v>
      </c>
      <c r="H6" s="3" t="s">
        <v>199</v>
      </c>
      <c r="I6" s="3" t="s">
        <v>241</v>
      </c>
      <c r="J6" s="3" t="s">
        <v>242</v>
      </c>
      <c r="K6" s="3" t="s">
        <v>243</v>
      </c>
      <c r="L6" s="3" t="s">
        <v>244</v>
      </c>
      <c r="M6" s="3" t="s">
        <v>245</v>
      </c>
      <c r="N6" s="3" t="s">
        <v>194</v>
      </c>
      <c r="O6" s="3" t="s">
        <v>246</v>
      </c>
      <c r="P6" s="3" t="s">
        <v>247</v>
      </c>
      <c r="Q6" s="3" t="s">
        <v>208</v>
      </c>
      <c r="R6" s="3" t="s">
        <v>248</v>
      </c>
      <c r="S6" s="4" t="s">
        <v>186</v>
      </c>
      <c r="T6" s="1"/>
      <c r="U6" s="1"/>
      <c r="V6" s="1"/>
      <c r="W6" s="1"/>
      <c r="X6" s="1"/>
      <c r="Y6" s="1"/>
      <c r="Z6" s="1"/>
    </row>
    <row r="7" spans="1:26" ht="24">
      <c r="A7" s="38">
        <v>46205</v>
      </c>
      <c r="B7" s="39" t="s">
        <v>167</v>
      </c>
      <c r="C7" s="39" t="s">
        <v>118</v>
      </c>
      <c r="D7" s="39" t="s">
        <v>65</v>
      </c>
      <c r="E7" s="39" t="s">
        <v>63</v>
      </c>
      <c r="F7" s="48">
        <v>4</v>
      </c>
      <c r="G7" s="49">
        <v>92</v>
      </c>
      <c r="H7" s="49">
        <v>92</v>
      </c>
      <c r="I7" s="49">
        <v>2.5</v>
      </c>
      <c r="J7" s="42">
        <f t="shared" ref="J7:J38" si="0">IF(OR(F7="",I7=""),"",F7*I7)</f>
        <v>10</v>
      </c>
      <c r="K7" s="42">
        <f t="shared" ref="K7:K38" si="1">IF(OR(H7="",J7="",J7&lt;=0),"",H7/J7)</f>
        <v>9.1999999999999993</v>
      </c>
      <c r="L7" s="48">
        <v>3</v>
      </c>
      <c r="M7" s="48">
        <v>3</v>
      </c>
      <c r="N7" s="44">
        <v>3790000</v>
      </c>
      <c r="O7" s="39" t="s">
        <v>212</v>
      </c>
      <c r="P7" s="39" t="s">
        <v>213</v>
      </c>
      <c r="Q7" s="39" t="s">
        <v>215</v>
      </c>
      <c r="R7" s="39" t="s">
        <v>216</v>
      </c>
      <c r="S7" s="45" t="s">
        <v>173</v>
      </c>
      <c r="T7" s="1"/>
      <c r="U7" s="1"/>
      <c r="V7" s="1"/>
      <c r="W7" s="1"/>
      <c r="X7" s="1"/>
      <c r="Y7" s="1"/>
      <c r="Z7" s="1"/>
    </row>
    <row r="8" spans="1:26" ht="14.4">
      <c r="A8" s="38">
        <v>46205</v>
      </c>
      <c r="B8" s="39" t="s">
        <v>167</v>
      </c>
      <c r="C8" s="39" t="s">
        <v>118</v>
      </c>
      <c r="D8" s="39" t="s">
        <v>69</v>
      </c>
      <c r="E8" s="39" t="s">
        <v>128</v>
      </c>
      <c r="F8" s="48">
        <v>4</v>
      </c>
      <c r="G8" s="49">
        <v>114</v>
      </c>
      <c r="H8" s="49">
        <v>125</v>
      </c>
      <c r="I8" s="49">
        <v>2.25</v>
      </c>
      <c r="J8" s="42">
        <f t="shared" si="0"/>
        <v>9</v>
      </c>
      <c r="K8" s="42">
        <f t="shared" si="1"/>
        <v>13.888888888888889</v>
      </c>
      <c r="L8" s="48">
        <v>3</v>
      </c>
      <c r="M8" s="48">
        <v>3</v>
      </c>
      <c r="N8" s="44">
        <v>3790000</v>
      </c>
      <c r="O8" s="39" t="s">
        <v>222</v>
      </c>
      <c r="P8" s="39" t="s">
        <v>223</v>
      </c>
      <c r="Q8" s="39" t="s">
        <v>215</v>
      </c>
      <c r="R8" s="39" t="s">
        <v>225</v>
      </c>
      <c r="S8" s="45" t="s">
        <v>173</v>
      </c>
      <c r="T8" s="1"/>
      <c r="U8" s="1"/>
      <c r="V8" s="1"/>
      <c r="W8" s="1"/>
      <c r="X8" s="1"/>
      <c r="Y8" s="1"/>
      <c r="Z8" s="1"/>
    </row>
    <row r="9" spans="1:26" ht="14.4">
      <c r="A9" s="38">
        <v>46205</v>
      </c>
      <c r="B9" s="39" t="s">
        <v>167</v>
      </c>
      <c r="C9" s="39" t="s">
        <v>118</v>
      </c>
      <c r="D9" s="39" t="s">
        <v>131</v>
      </c>
      <c r="E9" s="39" t="s">
        <v>132</v>
      </c>
      <c r="F9" s="48">
        <v>4</v>
      </c>
      <c r="G9" s="49">
        <v>84</v>
      </c>
      <c r="H9" s="49">
        <v>90</v>
      </c>
      <c r="I9" s="49">
        <v>1.75</v>
      </c>
      <c r="J9" s="42">
        <f t="shared" si="0"/>
        <v>7</v>
      </c>
      <c r="K9" s="42">
        <f t="shared" si="1"/>
        <v>12.857142857142858</v>
      </c>
      <c r="L9" s="48">
        <v>2</v>
      </c>
      <c r="M9" s="48">
        <v>2</v>
      </c>
      <c r="N9" s="44">
        <v>3790000</v>
      </c>
      <c r="O9" s="39" t="s">
        <v>226</v>
      </c>
      <c r="P9" s="39" t="s">
        <v>227</v>
      </c>
      <c r="Q9" s="39" t="s">
        <v>215</v>
      </c>
      <c r="R9" s="39" t="s">
        <v>229</v>
      </c>
      <c r="S9" s="45" t="s">
        <v>230</v>
      </c>
      <c r="T9" s="1"/>
      <c r="U9" s="1"/>
      <c r="V9" s="1"/>
      <c r="W9" s="1"/>
      <c r="X9" s="1"/>
      <c r="Y9" s="1"/>
      <c r="Z9" s="1"/>
    </row>
    <row r="10" spans="1:26" ht="14.4">
      <c r="A10" s="38">
        <v>46205</v>
      </c>
      <c r="B10" s="39" t="s">
        <v>167</v>
      </c>
      <c r="C10" s="39" t="s">
        <v>118</v>
      </c>
      <c r="D10" s="39" t="s">
        <v>90</v>
      </c>
      <c r="E10" s="39" t="s">
        <v>135</v>
      </c>
      <c r="F10" s="48">
        <v>4</v>
      </c>
      <c r="G10" s="49">
        <v>28</v>
      </c>
      <c r="H10" s="49">
        <v>30</v>
      </c>
      <c r="I10" s="49">
        <v>1.25</v>
      </c>
      <c r="J10" s="42">
        <f t="shared" si="0"/>
        <v>5</v>
      </c>
      <c r="K10" s="42">
        <f t="shared" si="1"/>
        <v>6</v>
      </c>
      <c r="L10" s="48">
        <v>2</v>
      </c>
      <c r="M10" s="48">
        <v>2</v>
      </c>
      <c r="N10" s="44">
        <v>3790000</v>
      </c>
      <c r="O10" s="39" t="s">
        <v>217</v>
      </c>
      <c r="P10" s="39" t="s">
        <v>218</v>
      </c>
      <c r="Q10" s="39" t="s">
        <v>215</v>
      </c>
      <c r="R10" s="39" t="s">
        <v>220</v>
      </c>
      <c r="S10" s="45" t="s">
        <v>221</v>
      </c>
      <c r="T10" s="1"/>
      <c r="U10" s="1"/>
      <c r="V10" s="1"/>
      <c r="W10" s="1"/>
      <c r="X10" s="1"/>
      <c r="Y10" s="1"/>
      <c r="Z10" s="1"/>
    </row>
    <row r="11" spans="1:26" ht="14.4">
      <c r="A11" s="38"/>
      <c r="B11" s="39"/>
      <c r="C11" s="39"/>
      <c r="D11" s="39"/>
      <c r="E11" s="39"/>
      <c r="F11" s="48"/>
      <c r="G11" s="49"/>
      <c r="H11" s="49"/>
      <c r="I11" s="49"/>
      <c r="J11" s="42" t="str">
        <f t="shared" si="0"/>
        <v/>
      </c>
      <c r="K11" s="42" t="str">
        <f t="shared" si="1"/>
        <v/>
      </c>
      <c r="L11" s="48"/>
      <c r="M11" s="48"/>
      <c r="N11" s="44"/>
      <c r="O11" s="39"/>
      <c r="P11" s="39"/>
      <c r="Q11" s="39"/>
      <c r="R11" s="39"/>
      <c r="S11" s="45"/>
      <c r="T11" s="1"/>
      <c r="U11" s="1"/>
      <c r="V11" s="1"/>
      <c r="W11" s="1"/>
      <c r="X11" s="1"/>
      <c r="Y11" s="1"/>
      <c r="Z11" s="1"/>
    </row>
    <row r="12" spans="1:26" ht="14.4">
      <c r="A12" s="38"/>
      <c r="B12" s="39"/>
      <c r="C12" s="39"/>
      <c r="D12" s="39"/>
      <c r="E12" s="39"/>
      <c r="F12" s="48"/>
      <c r="G12" s="49"/>
      <c r="H12" s="49"/>
      <c r="I12" s="49"/>
      <c r="J12" s="42" t="str">
        <f t="shared" si="0"/>
        <v/>
      </c>
      <c r="K12" s="42" t="str">
        <f t="shared" si="1"/>
        <v/>
      </c>
      <c r="L12" s="48"/>
      <c r="M12" s="48"/>
      <c r="N12" s="44"/>
      <c r="O12" s="39"/>
      <c r="P12" s="39"/>
      <c r="Q12" s="39"/>
      <c r="R12" s="39"/>
      <c r="S12" s="45"/>
      <c r="T12" s="1"/>
      <c r="U12" s="1"/>
      <c r="V12" s="1"/>
      <c r="W12" s="1"/>
      <c r="X12" s="1"/>
      <c r="Y12" s="1"/>
      <c r="Z12" s="1"/>
    </row>
    <row r="13" spans="1:26" ht="14.4">
      <c r="A13" s="38"/>
      <c r="B13" s="39"/>
      <c r="C13" s="39"/>
      <c r="D13" s="39"/>
      <c r="E13" s="39"/>
      <c r="F13" s="48"/>
      <c r="G13" s="49"/>
      <c r="H13" s="49"/>
      <c r="I13" s="49"/>
      <c r="J13" s="42" t="str">
        <f t="shared" si="0"/>
        <v/>
      </c>
      <c r="K13" s="42" t="str">
        <f t="shared" si="1"/>
        <v/>
      </c>
      <c r="L13" s="48"/>
      <c r="M13" s="48"/>
      <c r="N13" s="44"/>
      <c r="O13" s="39"/>
      <c r="P13" s="39"/>
      <c r="Q13" s="39"/>
      <c r="R13" s="39"/>
      <c r="S13" s="45"/>
      <c r="T13" s="1"/>
      <c r="U13" s="1"/>
      <c r="V13" s="1"/>
      <c r="W13" s="1"/>
      <c r="X13" s="1"/>
      <c r="Y13" s="1"/>
      <c r="Z13" s="1"/>
    </row>
    <row r="14" spans="1:26" ht="14.4">
      <c r="A14" s="38"/>
      <c r="B14" s="39"/>
      <c r="C14" s="39"/>
      <c r="D14" s="39"/>
      <c r="E14" s="39"/>
      <c r="F14" s="48"/>
      <c r="G14" s="49"/>
      <c r="H14" s="49"/>
      <c r="I14" s="49"/>
      <c r="J14" s="42" t="str">
        <f t="shared" si="0"/>
        <v/>
      </c>
      <c r="K14" s="42" t="str">
        <f t="shared" si="1"/>
        <v/>
      </c>
      <c r="L14" s="48"/>
      <c r="M14" s="48"/>
      <c r="N14" s="44"/>
      <c r="O14" s="39"/>
      <c r="P14" s="39"/>
      <c r="Q14" s="39"/>
      <c r="R14" s="39"/>
      <c r="S14" s="45"/>
      <c r="T14" s="1"/>
      <c r="U14" s="1"/>
      <c r="V14" s="1"/>
      <c r="W14" s="1"/>
      <c r="X14" s="1"/>
      <c r="Y14" s="1"/>
      <c r="Z14" s="1"/>
    </row>
    <row r="15" spans="1:26" ht="14.4">
      <c r="A15" s="38"/>
      <c r="B15" s="39"/>
      <c r="C15" s="39"/>
      <c r="D15" s="39"/>
      <c r="E15" s="39"/>
      <c r="F15" s="48"/>
      <c r="G15" s="49"/>
      <c r="H15" s="49"/>
      <c r="I15" s="49"/>
      <c r="J15" s="42" t="str">
        <f t="shared" si="0"/>
        <v/>
      </c>
      <c r="K15" s="42" t="str">
        <f t="shared" si="1"/>
        <v/>
      </c>
      <c r="L15" s="48"/>
      <c r="M15" s="48"/>
      <c r="N15" s="44"/>
      <c r="O15" s="39"/>
      <c r="P15" s="39"/>
      <c r="Q15" s="39"/>
      <c r="R15" s="39"/>
      <c r="S15" s="45"/>
      <c r="T15" s="1"/>
      <c r="U15" s="1"/>
      <c r="V15" s="1"/>
      <c r="W15" s="1"/>
      <c r="X15" s="1"/>
      <c r="Y15" s="1"/>
      <c r="Z15" s="1"/>
    </row>
    <row r="16" spans="1:26" ht="14.4">
      <c r="A16" s="38"/>
      <c r="B16" s="39"/>
      <c r="C16" s="39"/>
      <c r="D16" s="39"/>
      <c r="E16" s="39"/>
      <c r="F16" s="48"/>
      <c r="G16" s="49"/>
      <c r="H16" s="49"/>
      <c r="I16" s="49"/>
      <c r="J16" s="42" t="str">
        <f t="shared" si="0"/>
        <v/>
      </c>
      <c r="K16" s="42" t="str">
        <f t="shared" si="1"/>
        <v/>
      </c>
      <c r="L16" s="48"/>
      <c r="M16" s="48"/>
      <c r="N16" s="44"/>
      <c r="O16" s="39"/>
      <c r="P16" s="39"/>
      <c r="Q16" s="39"/>
      <c r="R16" s="39"/>
      <c r="S16" s="45"/>
      <c r="T16" s="1"/>
      <c r="U16" s="1"/>
      <c r="V16" s="1"/>
      <c r="W16" s="1"/>
      <c r="X16" s="1"/>
      <c r="Y16" s="1"/>
      <c r="Z16" s="1"/>
    </row>
    <row r="17" spans="1:26" ht="14.4">
      <c r="A17" s="38"/>
      <c r="B17" s="39"/>
      <c r="C17" s="39"/>
      <c r="D17" s="39"/>
      <c r="E17" s="39"/>
      <c r="F17" s="48"/>
      <c r="G17" s="49"/>
      <c r="H17" s="49"/>
      <c r="I17" s="49"/>
      <c r="J17" s="42" t="str">
        <f t="shared" si="0"/>
        <v/>
      </c>
      <c r="K17" s="42" t="str">
        <f t="shared" si="1"/>
        <v/>
      </c>
      <c r="L17" s="48"/>
      <c r="M17" s="48"/>
      <c r="N17" s="44"/>
      <c r="O17" s="39"/>
      <c r="P17" s="39"/>
      <c r="Q17" s="39"/>
      <c r="R17" s="39"/>
      <c r="S17" s="45"/>
      <c r="T17" s="1"/>
      <c r="U17" s="1"/>
      <c r="V17" s="1"/>
      <c r="W17" s="1"/>
      <c r="X17" s="1"/>
      <c r="Y17" s="1"/>
      <c r="Z17" s="1"/>
    </row>
    <row r="18" spans="1:26" ht="14.4">
      <c r="A18" s="38"/>
      <c r="B18" s="39"/>
      <c r="C18" s="39"/>
      <c r="D18" s="39"/>
      <c r="E18" s="39"/>
      <c r="F18" s="48"/>
      <c r="G18" s="49"/>
      <c r="H18" s="49"/>
      <c r="I18" s="49"/>
      <c r="J18" s="42" t="str">
        <f t="shared" si="0"/>
        <v/>
      </c>
      <c r="K18" s="42" t="str">
        <f t="shared" si="1"/>
        <v/>
      </c>
      <c r="L18" s="48"/>
      <c r="M18" s="48"/>
      <c r="N18" s="44"/>
      <c r="O18" s="39"/>
      <c r="P18" s="39"/>
      <c r="Q18" s="39"/>
      <c r="R18" s="39"/>
      <c r="S18" s="45"/>
      <c r="T18" s="1"/>
      <c r="U18" s="1"/>
      <c r="V18" s="1"/>
      <c r="W18" s="1"/>
      <c r="X18" s="1"/>
      <c r="Y18" s="1"/>
      <c r="Z18" s="1"/>
    </row>
    <row r="19" spans="1:26" ht="14.4">
      <c r="A19" s="38"/>
      <c r="B19" s="39"/>
      <c r="C19" s="39"/>
      <c r="D19" s="39"/>
      <c r="E19" s="39"/>
      <c r="F19" s="48"/>
      <c r="G19" s="49"/>
      <c r="H19" s="49"/>
      <c r="I19" s="49"/>
      <c r="J19" s="42" t="str">
        <f t="shared" si="0"/>
        <v/>
      </c>
      <c r="K19" s="42" t="str">
        <f t="shared" si="1"/>
        <v/>
      </c>
      <c r="L19" s="48"/>
      <c r="M19" s="48"/>
      <c r="N19" s="44"/>
      <c r="O19" s="39"/>
      <c r="P19" s="39"/>
      <c r="Q19" s="39"/>
      <c r="R19" s="39"/>
      <c r="S19" s="45"/>
      <c r="T19" s="1"/>
      <c r="U19" s="1"/>
      <c r="V19" s="1"/>
      <c r="W19" s="1"/>
      <c r="X19" s="1"/>
      <c r="Y19" s="1"/>
      <c r="Z19" s="1"/>
    </row>
    <row r="20" spans="1:26" ht="14.4">
      <c r="A20" s="38"/>
      <c r="B20" s="39"/>
      <c r="C20" s="39"/>
      <c r="D20" s="39"/>
      <c r="E20" s="39"/>
      <c r="F20" s="48"/>
      <c r="G20" s="49"/>
      <c r="H20" s="49"/>
      <c r="I20" s="49"/>
      <c r="J20" s="42" t="str">
        <f t="shared" si="0"/>
        <v/>
      </c>
      <c r="K20" s="42" t="str">
        <f t="shared" si="1"/>
        <v/>
      </c>
      <c r="L20" s="48"/>
      <c r="M20" s="48"/>
      <c r="N20" s="44"/>
      <c r="O20" s="39"/>
      <c r="P20" s="39"/>
      <c r="Q20" s="39"/>
      <c r="R20" s="39"/>
      <c r="S20" s="45"/>
      <c r="T20" s="1"/>
      <c r="U20" s="1"/>
      <c r="V20" s="1"/>
      <c r="W20" s="1"/>
      <c r="X20" s="1"/>
      <c r="Y20" s="1"/>
      <c r="Z20" s="1"/>
    </row>
    <row r="21" spans="1:26" ht="14.4">
      <c r="A21" s="38"/>
      <c r="B21" s="39"/>
      <c r="C21" s="39"/>
      <c r="D21" s="39"/>
      <c r="E21" s="39"/>
      <c r="F21" s="48"/>
      <c r="G21" s="49"/>
      <c r="H21" s="49"/>
      <c r="I21" s="49"/>
      <c r="J21" s="42" t="str">
        <f t="shared" si="0"/>
        <v/>
      </c>
      <c r="K21" s="42" t="str">
        <f t="shared" si="1"/>
        <v/>
      </c>
      <c r="L21" s="48"/>
      <c r="M21" s="48"/>
      <c r="N21" s="44"/>
      <c r="O21" s="39"/>
      <c r="P21" s="39"/>
      <c r="Q21" s="39"/>
      <c r="R21" s="39"/>
      <c r="S21" s="45"/>
      <c r="T21" s="1"/>
      <c r="U21" s="1"/>
      <c r="V21" s="1"/>
      <c r="W21" s="1"/>
      <c r="X21" s="1"/>
      <c r="Y21" s="1"/>
      <c r="Z21" s="1"/>
    </row>
    <row r="22" spans="1:26" ht="14.4">
      <c r="A22" s="38"/>
      <c r="B22" s="39"/>
      <c r="C22" s="39"/>
      <c r="D22" s="39"/>
      <c r="E22" s="39"/>
      <c r="F22" s="48"/>
      <c r="G22" s="49"/>
      <c r="H22" s="49"/>
      <c r="I22" s="49"/>
      <c r="J22" s="42" t="str">
        <f t="shared" si="0"/>
        <v/>
      </c>
      <c r="K22" s="42" t="str">
        <f t="shared" si="1"/>
        <v/>
      </c>
      <c r="L22" s="48"/>
      <c r="M22" s="48"/>
      <c r="N22" s="44"/>
      <c r="O22" s="39"/>
      <c r="P22" s="39"/>
      <c r="Q22" s="39"/>
      <c r="R22" s="39"/>
      <c r="S22" s="45"/>
      <c r="T22" s="1"/>
      <c r="U22" s="1"/>
      <c r="V22" s="1"/>
      <c r="W22" s="1"/>
      <c r="X22" s="1"/>
      <c r="Y22" s="1"/>
      <c r="Z22" s="1"/>
    </row>
    <row r="23" spans="1:26" ht="14.4">
      <c r="A23" s="38"/>
      <c r="B23" s="39"/>
      <c r="C23" s="39"/>
      <c r="D23" s="39"/>
      <c r="E23" s="39"/>
      <c r="F23" s="48"/>
      <c r="G23" s="49"/>
      <c r="H23" s="49"/>
      <c r="I23" s="49"/>
      <c r="J23" s="42" t="str">
        <f t="shared" si="0"/>
        <v/>
      </c>
      <c r="K23" s="42" t="str">
        <f t="shared" si="1"/>
        <v/>
      </c>
      <c r="L23" s="48"/>
      <c r="M23" s="48"/>
      <c r="N23" s="44"/>
      <c r="O23" s="39"/>
      <c r="P23" s="39"/>
      <c r="Q23" s="39"/>
      <c r="R23" s="39"/>
      <c r="S23" s="45"/>
      <c r="T23" s="1"/>
      <c r="U23" s="1"/>
      <c r="V23" s="1"/>
      <c r="W23" s="1"/>
      <c r="X23" s="1"/>
      <c r="Y23" s="1"/>
      <c r="Z23" s="1"/>
    </row>
    <row r="24" spans="1:26" ht="14.4">
      <c r="A24" s="38"/>
      <c r="B24" s="39"/>
      <c r="C24" s="39"/>
      <c r="D24" s="39"/>
      <c r="E24" s="39"/>
      <c r="F24" s="48"/>
      <c r="G24" s="49"/>
      <c r="H24" s="49"/>
      <c r="I24" s="49"/>
      <c r="J24" s="42" t="str">
        <f t="shared" si="0"/>
        <v/>
      </c>
      <c r="K24" s="42" t="str">
        <f t="shared" si="1"/>
        <v/>
      </c>
      <c r="L24" s="48"/>
      <c r="M24" s="48"/>
      <c r="N24" s="44"/>
      <c r="O24" s="39"/>
      <c r="P24" s="39"/>
      <c r="Q24" s="39"/>
      <c r="R24" s="39"/>
      <c r="S24" s="45"/>
      <c r="T24" s="1"/>
      <c r="U24" s="1"/>
      <c r="V24" s="1"/>
      <c r="W24" s="1"/>
      <c r="X24" s="1"/>
      <c r="Y24" s="1"/>
      <c r="Z24" s="1"/>
    </row>
    <row r="25" spans="1:26" ht="14.4">
      <c r="A25" s="38"/>
      <c r="B25" s="39"/>
      <c r="C25" s="39"/>
      <c r="D25" s="39"/>
      <c r="E25" s="39"/>
      <c r="F25" s="48"/>
      <c r="G25" s="49"/>
      <c r="H25" s="49"/>
      <c r="I25" s="49"/>
      <c r="J25" s="42" t="str">
        <f t="shared" si="0"/>
        <v/>
      </c>
      <c r="K25" s="42" t="str">
        <f t="shared" si="1"/>
        <v/>
      </c>
      <c r="L25" s="48"/>
      <c r="M25" s="48"/>
      <c r="N25" s="44"/>
      <c r="O25" s="39"/>
      <c r="P25" s="39"/>
      <c r="Q25" s="39"/>
      <c r="R25" s="39"/>
      <c r="S25" s="45"/>
      <c r="T25" s="1"/>
      <c r="U25" s="1"/>
      <c r="V25" s="1"/>
      <c r="W25" s="1"/>
      <c r="X25" s="1"/>
      <c r="Y25" s="1"/>
      <c r="Z25" s="1"/>
    </row>
    <row r="26" spans="1:26" ht="14.4">
      <c r="A26" s="38"/>
      <c r="B26" s="39"/>
      <c r="C26" s="39"/>
      <c r="D26" s="39"/>
      <c r="E26" s="39"/>
      <c r="F26" s="48"/>
      <c r="G26" s="49"/>
      <c r="H26" s="49"/>
      <c r="I26" s="49"/>
      <c r="J26" s="42" t="str">
        <f t="shared" si="0"/>
        <v/>
      </c>
      <c r="K26" s="42" t="str">
        <f t="shared" si="1"/>
        <v/>
      </c>
      <c r="L26" s="48"/>
      <c r="M26" s="48"/>
      <c r="N26" s="44"/>
      <c r="O26" s="39"/>
      <c r="P26" s="39"/>
      <c r="Q26" s="39"/>
      <c r="R26" s="39"/>
      <c r="S26" s="45"/>
      <c r="T26" s="1"/>
      <c r="U26" s="1"/>
      <c r="V26" s="1"/>
      <c r="W26" s="1"/>
      <c r="X26" s="1"/>
      <c r="Y26" s="1"/>
      <c r="Z26" s="1"/>
    </row>
    <row r="27" spans="1:26" ht="14.4">
      <c r="A27" s="38"/>
      <c r="B27" s="39"/>
      <c r="C27" s="39"/>
      <c r="D27" s="39"/>
      <c r="E27" s="39"/>
      <c r="F27" s="48"/>
      <c r="G27" s="49"/>
      <c r="H27" s="49"/>
      <c r="I27" s="49"/>
      <c r="J27" s="42" t="str">
        <f t="shared" si="0"/>
        <v/>
      </c>
      <c r="K27" s="42" t="str">
        <f t="shared" si="1"/>
        <v/>
      </c>
      <c r="L27" s="48"/>
      <c r="M27" s="48"/>
      <c r="N27" s="44"/>
      <c r="O27" s="39"/>
      <c r="P27" s="39"/>
      <c r="Q27" s="39"/>
      <c r="R27" s="39"/>
      <c r="S27" s="45"/>
      <c r="T27" s="1"/>
      <c r="U27" s="1"/>
      <c r="V27" s="1"/>
      <c r="W27" s="1"/>
      <c r="X27" s="1"/>
      <c r="Y27" s="1"/>
      <c r="Z27" s="1"/>
    </row>
    <row r="28" spans="1:26" ht="14.4">
      <c r="A28" s="38"/>
      <c r="B28" s="39"/>
      <c r="C28" s="39"/>
      <c r="D28" s="39"/>
      <c r="E28" s="39"/>
      <c r="F28" s="48"/>
      <c r="G28" s="49"/>
      <c r="H28" s="49"/>
      <c r="I28" s="49"/>
      <c r="J28" s="42" t="str">
        <f t="shared" si="0"/>
        <v/>
      </c>
      <c r="K28" s="42" t="str">
        <f t="shared" si="1"/>
        <v/>
      </c>
      <c r="L28" s="48"/>
      <c r="M28" s="48"/>
      <c r="N28" s="44"/>
      <c r="O28" s="39"/>
      <c r="P28" s="39"/>
      <c r="Q28" s="39"/>
      <c r="R28" s="39"/>
      <c r="S28" s="45"/>
      <c r="T28" s="1"/>
      <c r="U28" s="1"/>
      <c r="V28" s="1"/>
      <c r="W28" s="1"/>
      <c r="X28" s="1"/>
      <c r="Y28" s="1"/>
      <c r="Z28" s="1"/>
    </row>
    <row r="29" spans="1:26" ht="14.4">
      <c r="A29" s="38"/>
      <c r="B29" s="39"/>
      <c r="C29" s="39"/>
      <c r="D29" s="39"/>
      <c r="E29" s="39"/>
      <c r="F29" s="48"/>
      <c r="G29" s="49"/>
      <c r="H29" s="49"/>
      <c r="I29" s="49"/>
      <c r="J29" s="42" t="str">
        <f t="shared" si="0"/>
        <v/>
      </c>
      <c r="K29" s="42" t="str">
        <f t="shared" si="1"/>
        <v/>
      </c>
      <c r="L29" s="48"/>
      <c r="M29" s="48"/>
      <c r="N29" s="44"/>
      <c r="O29" s="39"/>
      <c r="P29" s="39"/>
      <c r="Q29" s="39"/>
      <c r="R29" s="39"/>
      <c r="S29" s="45"/>
      <c r="T29" s="1"/>
      <c r="U29" s="1"/>
      <c r="V29" s="1"/>
      <c r="W29" s="1"/>
      <c r="X29" s="1"/>
      <c r="Y29" s="1"/>
      <c r="Z29" s="1"/>
    </row>
    <row r="30" spans="1:26" ht="14.4">
      <c r="A30" s="38"/>
      <c r="B30" s="39"/>
      <c r="C30" s="39"/>
      <c r="D30" s="39"/>
      <c r="E30" s="39"/>
      <c r="F30" s="48"/>
      <c r="G30" s="49"/>
      <c r="H30" s="49"/>
      <c r="I30" s="49"/>
      <c r="J30" s="42" t="str">
        <f t="shared" si="0"/>
        <v/>
      </c>
      <c r="K30" s="42" t="str">
        <f t="shared" si="1"/>
        <v/>
      </c>
      <c r="L30" s="48"/>
      <c r="M30" s="48"/>
      <c r="N30" s="44"/>
      <c r="O30" s="39"/>
      <c r="P30" s="39"/>
      <c r="Q30" s="39"/>
      <c r="R30" s="39"/>
      <c r="S30" s="45"/>
      <c r="T30" s="1"/>
      <c r="U30" s="1"/>
      <c r="V30" s="1"/>
      <c r="W30" s="1"/>
      <c r="X30" s="1"/>
      <c r="Y30" s="1"/>
      <c r="Z30" s="1"/>
    </row>
    <row r="31" spans="1:26" ht="14.4">
      <c r="A31" s="38"/>
      <c r="B31" s="39"/>
      <c r="C31" s="39"/>
      <c r="D31" s="39"/>
      <c r="E31" s="39"/>
      <c r="F31" s="48"/>
      <c r="G31" s="49"/>
      <c r="H31" s="49"/>
      <c r="I31" s="49"/>
      <c r="J31" s="42" t="str">
        <f t="shared" si="0"/>
        <v/>
      </c>
      <c r="K31" s="42" t="str">
        <f t="shared" si="1"/>
        <v/>
      </c>
      <c r="L31" s="48"/>
      <c r="M31" s="48"/>
      <c r="N31" s="44"/>
      <c r="O31" s="39"/>
      <c r="P31" s="39"/>
      <c r="Q31" s="39"/>
      <c r="R31" s="39"/>
      <c r="S31" s="45"/>
      <c r="T31" s="1"/>
      <c r="U31" s="1"/>
      <c r="V31" s="1"/>
      <c r="W31" s="1"/>
      <c r="X31" s="1"/>
      <c r="Y31" s="1"/>
      <c r="Z31" s="1"/>
    </row>
    <row r="32" spans="1:26" ht="14.4">
      <c r="A32" s="38"/>
      <c r="B32" s="39"/>
      <c r="C32" s="39"/>
      <c r="D32" s="39"/>
      <c r="E32" s="39"/>
      <c r="F32" s="48"/>
      <c r="G32" s="49"/>
      <c r="H32" s="49"/>
      <c r="I32" s="49"/>
      <c r="J32" s="42" t="str">
        <f t="shared" si="0"/>
        <v/>
      </c>
      <c r="K32" s="42" t="str">
        <f t="shared" si="1"/>
        <v/>
      </c>
      <c r="L32" s="48"/>
      <c r="M32" s="48"/>
      <c r="N32" s="44"/>
      <c r="O32" s="39"/>
      <c r="P32" s="39"/>
      <c r="Q32" s="39"/>
      <c r="R32" s="39"/>
      <c r="S32" s="45"/>
      <c r="T32" s="1"/>
      <c r="U32" s="1"/>
      <c r="V32" s="1"/>
      <c r="W32" s="1"/>
      <c r="X32" s="1"/>
      <c r="Y32" s="1"/>
      <c r="Z32" s="1"/>
    </row>
    <row r="33" spans="1:26" ht="14.4">
      <c r="A33" s="38"/>
      <c r="B33" s="39"/>
      <c r="C33" s="39"/>
      <c r="D33" s="39"/>
      <c r="E33" s="39"/>
      <c r="F33" s="48"/>
      <c r="G33" s="49"/>
      <c r="H33" s="49"/>
      <c r="I33" s="49"/>
      <c r="J33" s="42" t="str">
        <f t="shared" si="0"/>
        <v/>
      </c>
      <c r="K33" s="42" t="str">
        <f t="shared" si="1"/>
        <v/>
      </c>
      <c r="L33" s="48"/>
      <c r="M33" s="48"/>
      <c r="N33" s="44"/>
      <c r="O33" s="39"/>
      <c r="P33" s="39"/>
      <c r="Q33" s="39"/>
      <c r="R33" s="39"/>
      <c r="S33" s="45"/>
      <c r="T33" s="1"/>
      <c r="U33" s="1"/>
      <c r="V33" s="1"/>
      <c r="W33" s="1"/>
      <c r="X33" s="1"/>
      <c r="Y33" s="1"/>
      <c r="Z33" s="1"/>
    </row>
    <row r="34" spans="1:26" ht="14.4">
      <c r="A34" s="38"/>
      <c r="B34" s="39"/>
      <c r="C34" s="39"/>
      <c r="D34" s="39"/>
      <c r="E34" s="39"/>
      <c r="F34" s="48"/>
      <c r="G34" s="49"/>
      <c r="H34" s="49"/>
      <c r="I34" s="49"/>
      <c r="J34" s="42" t="str">
        <f t="shared" si="0"/>
        <v/>
      </c>
      <c r="K34" s="42" t="str">
        <f t="shared" si="1"/>
        <v/>
      </c>
      <c r="L34" s="48"/>
      <c r="M34" s="48"/>
      <c r="N34" s="44"/>
      <c r="O34" s="39"/>
      <c r="P34" s="39"/>
      <c r="Q34" s="39"/>
      <c r="R34" s="39"/>
      <c r="S34" s="45"/>
      <c r="T34" s="1"/>
      <c r="U34" s="1"/>
      <c r="V34" s="1"/>
      <c r="W34" s="1"/>
      <c r="X34" s="1"/>
      <c r="Y34" s="1"/>
      <c r="Z34" s="1"/>
    </row>
    <row r="35" spans="1:26" ht="14.4">
      <c r="A35" s="38"/>
      <c r="B35" s="39"/>
      <c r="C35" s="39"/>
      <c r="D35" s="39"/>
      <c r="E35" s="39"/>
      <c r="F35" s="48"/>
      <c r="G35" s="49"/>
      <c r="H35" s="49"/>
      <c r="I35" s="49"/>
      <c r="J35" s="42" t="str">
        <f t="shared" si="0"/>
        <v/>
      </c>
      <c r="K35" s="42" t="str">
        <f t="shared" si="1"/>
        <v/>
      </c>
      <c r="L35" s="48"/>
      <c r="M35" s="48"/>
      <c r="N35" s="44"/>
      <c r="O35" s="39"/>
      <c r="P35" s="39"/>
      <c r="Q35" s="39"/>
      <c r="R35" s="39"/>
      <c r="S35" s="45"/>
      <c r="T35" s="1"/>
      <c r="U35" s="1"/>
      <c r="V35" s="1"/>
      <c r="W35" s="1"/>
      <c r="X35" s="1"/>
      <c r="Y35" s="1"/>
      <c r="Z35" s="1"/>
    </row>
    <row r="36" spans="1:26" ht="14.4">
      <c r="A36" s="38"/>
      <c r="B36" s="39"/>
      <c r="C36" s="39"/>
      <c r="D36" s="39"/>
      <c r="E36" s="39"/>
      <c r="F36" s="48"/>
      <c r="G36" s="49"/>
      <c r="H36" s="49"/>
      <c r="I36" s="49"/>
      <c r="J36" s="42" t="str">
        <f t="shared" si="0"/>
        <v/>
      </c>
      <c r="K36" s="42" t="str">
        <f t="shared" si="1"/>
        <v/>
      </c>
      <c r="L36" s="48"/>
      <c r="M36" s="48"/>
      <c r="N36" s="44"/>
      <c r="O36" s="39"/>
      <c r="P36" s="39"/>
      <c r="Q36" s="39"/>
      <c r="R36" s="39"/>
      <c r="S36" s="45"/>
      <c r="T36" s="1"/>
      <c r="U36" s="1"/>
      <c r="V36" s="1"/>
      <c r="W36" s="1"/>
      <c r="X36" s="1"/>
      <c r="Y36" s="1"/>
      <c r="Z36" s="1"/>
    </row>
    <row r="37" spans="1:26" ht="14.4">
      <c r="A37" s="38"/>
      <c r="B37" s="39"/>
      <c r="C37" s="39"/>
      <c r="D37" s="39"/>
      <c r="E37" s="39"/>
      <c r="F37" s="48"/>
      <c r="G37" s="49"/>
      <c r="H37" s="49"/>
      <c r="I37" s="49"/>
      <c r="J37" s="42" t="str">
        <f t="shared" si="0"/>
        <v/>
      </c>
      <c r="K37" s="42" t="str">
        <f t="shared" si="1"/>
        <v/>
      </c>
      <c r="L37" s="48"/>
      <c r="M37" s="48"/>
      <c r="N37" s="44"/>
      <c r="O37" s="39"/>
      <c r="P37" s="39"/>
      <c r="Q37" s="39"/>
      <c r="R37" s="39"/>
      <c r="S37" s="45"/>
      <c r="T37" s="1"/>
      <c r="U37" s="1"/>
      <c r="V37" s="1"/>
      <c r="W37" s="1"/>
      <c r="X37" s="1"/>
      <c r="Y37" s="1"/>
      <c r="Z37" s="1"/>
    </row>
    <row r="38" spans="1:26" ht="14.4">
      <c r="A38" s="38"/>
      <c r="B38" s="39"/>
      <c r="C38" s="39"/>
      <c r="D38" s="39"/>
      <c r="E38" s="39"/>
      <c r="F38" s="48"/>
      <c r="G38" s="49"/>
      <c r="H38" s="49"/>
      <c r="I38" s="49"/>
      <c r="J38" s="42" t="str">
        <f t="shared" si="0"/>
        <v/>
      </c>
      <c r="K38" s="42" t="str">
        <f t="shared" si="1"/>
        <v/>
      </c>
      <c r="L38" s="48"/>
      <c r="M38" s="48"/>
      <c r="N38" s="44"/>
      <c r="O38" s="39"/>
      <c r="P38" s="39"/>
      <c r="Q38" s="39"/>
      <c r="R38" s="39"/>
      <c r="S38" s="45"/>
      <c r="T38" s="1"/>
      <c r="U38" s="1"/>
      <c r="V38" s="1"/>
      <c r="W38" s="1"/>
      <c r="X38" s="1"/>
      <c r="Y38" s="1"/>
      <c r="Z38" s="1"/>
    </row>
    <row r="39" spans="1:26" ht="14.4">
      <c r="A39" s="38"/>
      <c r="B39" s="39"/>
      <c r="C39" s="39"/>
      <c r="D39" s="39"/>
      <c r="E39" s="39"/>
      <c r="F39" s="48"/>
      <c r="G39" s="49"/>
      <c r="H39" s="49"/>
      <c r="I39" s="49"/>
      <c r="J39" s="42" t="str">
        <f t="shared" ref="J39:J70" si="2">IF(OR(F39="",I39=""),"",F39*I39)</f>
        <v/>
      </c>
      <c r="K39" s="42" t="str">
        <f t="shared" ref="K39:K70" si="3">IF(OR(H39="",J39="",J39&lt;=0),"",H39/J39)</f>
        <v/>
      </c>
      <c r="L39" s="48"/>
      <c r="M39" s="48"/>
      <c r="N39" s="44"/>
      <c r="O39" s="39"/>
      <c r="P39" s="39"/>
      <c r="Q39" s="39"/>
      <c r="R39" s="39"/>
      <c r="S39" s="45"/>
      <c r="T39" s="1"/>
      <c r="U39" s="1"/>
      <c r="V39" s="1"/>
      <c r="W39" s="1"/>
      <c r="X39" s="1"/>
      <c r="Y39" s="1"/>
      <c r="Z39" s="1"/>
    </row>
    <row r="40" spans="1:26" ht="14.4">
      <c r="A40" s="38"/>
      <c r="B40" s="39"/>
      <c r="C40" s="39"/>
      <c r="D40" s="39"/>
      <c r="E40" s="39"/>
      <c r="F40" s="48"/>
      <c r="G40" s="49"/>
      <c r="H40" s="49"/>
      <c r="I40" s="49"/>
      <c r="J40" s="42" t="str">
        <f t="shared" si="2"/>
        <v/>
      </c>
      <c r="K40" s="42" t="str">
        <f t="shared" si="3"/>
        <v/>
      </c>
      <c r="L40" s="48"/>
      <c r="M40" s="48"/>
      <c r="N40" s="44"/>
      <c r="O40" s="39"/>
      <c r="P40" s="39"/>
      <c r="Q40" s="39"/>
      <c r="R40" s="39"/>
      <c r="S40" s="45"/>
      <c r="T40" s="1"/>
      <c r="U40" s="1"/>
      <c r="V40" s="1"/>
      <c r="W40" s="1"/>
      <c r="X40" s="1"/>
      <c r="Y40" s="1"/>
      <c r="Z40" s="1"/>
    </row>
    <row r="41" spans="1:26" ht="14.4">
      <c r="A41" s="38"/>
      <c r="B41" s="39"/>
      <c r="C41" s="39"/>
      <c r="D41" s="39"/>
      <c r="E41" s="39"/>
      <c r="F41" s="48"/>
      <c r="G41" s="49"/>
      <c r="H41" s="49"/>
      <c r="I41" s="49"/>
      <c r="J41" s="42" t="str">
        <f t="shared" si="2"/>
        <v/>
      </c>
      <c r="K41" s="42" t="str">
        <f t="shared" si="3"/>
        <v/>
      </c>
      <c r="L41" s="48"/>
      <c r="M41" s="48"/>
      <c r="N41" s="44"/>
      <c r="O41" s="39"/>
      <c r="P41" s="39"/>
      <c r="Q41" s="39"/>
      <c r="R41" s="39"/>
      <c r="S41" s="45"/>
      <c r="T41" s="1"/>
      <c r="U41" s="1"/>
      <c r="V41" s="1"/>
      <c r="W41" s="1"/>
      <c r="X41" s="1"/>
      <c r="Y41" s="1"/>
      <c r="Z41" s="1"/>
    </row>
    <row r="42" spans="1:26" ht="14.4">
      <c r="A42" s="38"/>
      <c r="B42" s="39"/>
      <c r="C42" s="39"/>
      <c r="D42" s="39"/>
      <c r="E42" s="39"/>
      <c r="F42" s="48"/>
      <c r="G42" s="49"/>
      <c r="H42" s="49"/>
      <c r="I42" s="49"/>
      <c r="J42" s="42" t="str">
        <f t="shared" si="2"/>
        <v/>
      </c>
      <c r="K42" s="42" t="str">
        <f t="shared" si="3"/>
        <v/>
      </c>
      <c r="L42" s="48"/>
      <c r="M42" s="48"/>
      <c r="N42" s="44"/>
      <c r="O42" s="39"/>
      <c r="P42" s="39"/>
      <c r="Q42" s="39"/>
      <c r="R42" s="39"/>
      <c r="S42" s="45"/>
      <c r="T42" s="1"/>
      <c r="U42" s="1"/>
      <c r="V42" s="1"/>
      <c r="W42" s="1"/>
      <c r="X42" s="1"/>
      <c r="Y42" s="1"/>
      <c r="Z42" s="1"/>
    </row>
    <row r="43" spans="1:26" ht="14.4">
      <c r="A43" s="38"/>
      <c r="B43" s="39"/>
      <c r="C43" s="39"/>
      <c r="D43" s="39"/>
      <c r="E43" s="39"/>
      <c r="F43" s="48"/>
      <c r="G43" s="49"/>
      <c r="H43" s="49"/>
      <c r="I43" s="49"/>
      <c r="J43" s="42" t="str">
        <f t="shared" si="2"/>
        <v/>
      </c>
      <c r="K43" s="42" t="str">
        <f t="shared" si="3"/>
        <v/>
      </c>
      <c r="L43" s="48"/>
      <c r="M43" s="48"/>
      <c r="N43" s="44"/>
      <c r="O43" s="39"/>
      <c r="P43" s="39"/>
      <c r="Q43" s="39"/>
      <c r="R43" s="39"/>
      <c r="S43" s="45"/>
      <c r="T43" s="1"/>
      <c r="U43" s="1"/>
      <c r="V43" s="1"/>
      <c r="W43" s="1"/>
      <c r="X43" s="1"/>
      <c r="Y43" s="1"/>
      <c r="Z43" s="1"/>
    </row>
    <row r="44" spans="1:26" ht="14.4">
      <c r="A44" s="38"/>
      <c r="B44" s="39"/>
      <c r="C44" s="39"/>
      <c r="D44" s="39"/>
      <c r="E44" s="39"/>
      <c r="F44" s="48"/>
      <c r="G44" s="49"/>
      <c r="H44" s="49"/>
      <c r="I44" s="49"/>
      <c r="J44" s="42" t="str">
        <f t="shared" si="2"/>
        <v/>
      </c>
      <c r="K44" s="42" t="str">
        <f t="shared" si="3"/>
        <v/>
      </c>
      <c r="L44" s="48"/>
      <c r="M44" s="48"/>
      <c r="N44" s="44"/>
      <c r="O44" s="39"/>
      <c r="P44" s="39"/>
      <c r="Q44" s="39"/>
      <c r="R44" s="39"/>
      <c r="S44" s="45"/>
      <c r="T44" s="1"/>
      <c r="U44" s="1"/>
      <c r="V44" s="1"/>
      <c r="W44" s="1"/>
      <c r="X44" s="1"/>
      <c r="Y44" s="1"/>
      <c r="Z44" s="1"/>
    </row>
    <row r="45" spans="1:26" ht="14.4">
      <c r="A45" s="38"/>
      <c r="B45" s="39"/>
      <c r="C45" s="39"/>
      <c r="D45" s="39"/>
      <c r="E45" s="39"/>
      <c r="F45" s="48"/>
      <c r="G45" s="49"/>
      <c r="H45" s="49"/>
      <c r="I45" s="49"/>
      <c r="J45" s="42" t="str">
        <f t="shared" si="2"/>
        <v/>
      </c>
      <c r="K45" s="42" t="str">
        <f t="shared" si="3"/>
        <v/>
      </c>
      <c r="L45" s="48"/>
      <c r="M45" s="48"/>
      <c r="N45" s="44"/>
      <c r="O45" s="39"/>
      <c r="P45" s="39"/>
      <c r="Q45" s="39"/>
      <c r="R45" s="39"/>
      <c r="S45" s="45"/>
      <c r="T45" s="1"/>
      <c r="U45" s="1"/>
      <c r="V45" s="1"/>
      <c r="W45" s="1"/>
      <c r="X45" s="1"/>
      <c r="Y45" s="1"/>
      <c r="Z45" s="1"/>
    </row>
    <row r="46" spans="1:26" ht="14.4">
      <c r="A46" s="38"/>
      <c r="B46" s="39"/>
      <c r="C46" s="39"/>
      <c r="D46" s="39"/>
      <c r="E46" s="39"/>
      <c r="F46" s="48"/>
      <c r="G46" s="49"/>
      <c r="H46" s="49"/>
      <c r="I46" s="49"/>
      <c r="J46" s="42" t="str">
        <f t="shared" si="2"/>
        <v/>
      </c>
      <c r="K46" s="42" t="str">
        <f t="shared" si="3"/>
        <v/>
      </c>
      <c r="L46" s="48"/>
      <c r="M46" s="48"/>
      <c r="N46" s="44"/>
      <c r="O46" s="39"/>
      <c r="P46" s="39"/>
      <c r="Q46" s="39"/>
      <c r="R46" s="39"/>
      <c r="S46" s="45"/>
      <c r="T46" s="1"/>
      <c r="U46" s="1"/>
      <c r="V46" s="1"/>
      <c r="W46" s="1"/>
      <c r="X46" s="1"/>
      <c r="Y46" s="1"/>
      <c r="Z46" s="1"/>
    </row>
    <row r="47" spans="1:26" ht="14.4">
      <c r="A47" s="38"/>
      <c r="B47" s="39"/>
      <c r="C47" s="39"/>
      <c r="D47" s="39"/>
      <c r="E47" s="39"/>
      <c r="F47" s="48"/>
      <c r="G47" s="49"/>
      <c r="H47" s="49"/>
      <c r="I47" s="49"/>
      <c r="J47" s="42" t="str">
        <f t="shared" si="2"/>
        <v/>
      </c>
      <c r="K47" s="42" t="str">
        <f t="shared" si="3"/>
        <v/>
      </c>
      <c r="L47" s="48"/>
      <c r="M47" s="48"/>
      <c r="N47" s="44"/>
      <c r="O47" s="39"/>
      <c r="P47" s="39"/>
      <c r="Q47" s="39"/>
      <c r="R47" s="39"/>
      <c r="S47" s="45"/>
      <c r="T47" s="1"/>
      <c r="U47" s="1"/>
      <c r="V47" s="1"/>
      <c r="W47" s="1"/>
      <c r="X47" s="1"/>
      <c r="Y47" s="1"/>
      <c r="Z47" s="1"/>
    </row>
    <row r="48" spans="1:26" ht="14.4">
      <c r="A48" s="38"/>
      <c r="B48" s="39"/>
      <c r="C48" s="39"/>
      <c r="D48" s="39"/>
      <c r="E48" s="39"/>
      <c r="F48" s="48"/>
      <c r="G48" s="49"/>
      <c r="H48" s="49"/>
      <c r="I48" s="49"/>
      <c r="J48" s="42" t="str">
        <f t="shared" si="2"/>
        <v/>
      </c>
      <c r="K48" s="42" t="str">
        <f t="shared" si="3"/>
        <v/>
      </c>
      <c r="L48" s="48"/>
      <c r="M48" s="48"/>
      <c r="N48" s="44"/>
      <c r="O48" s="39"/>
      <c r="P48" s="39"/>
      <c r="Q48" s="39"/>
      <c r="R48" s="39"/>
      <c r="S48" s="45"/>
      <c r="T48" s="1"/>
      <c r="U48" s="1"/>
      <c r="V48" s="1"/>
      <c r="W48" s="1"/>
      <c r="X48" s="1"/>
      <c r="Y48" s="1"/>
      <c r="Z48" s="1"/>
    </row>
    <row r="49" spans="1:26" ht="14.4">
      <c r="A49" s="38"/>
      <c r="B49" s="39"/>
      <c r="C49" s="39"/>
      <c r="D49" s="39"/>
      <c r="E49" s="39"/>
      <c r="F49" s="48"/>
      <c r="G49" s="49"/>
      <c r="H49" s="49"/>
      <c r="I49" s="49"/>
      <c r="J49" s="42" t="str">
        <f t="shared" si="2"/>
        <v/>
      </c>
      <c r="K49" s="42" t="str">
        <f t="shared" si="3"/>
        <v/>
      </c>
      <c r="L49" s="48"/>
      <c r="M49" s="48"/>
      <c r="N49" s="44"/>
      <c r="O49" s="39"/>
      <c r="P49" s="39"/>
      <c r="Q49" s="39"/>
      <c r="R49" s="39"/>
      <c r="S49" s="45"/>
      <c r="T49" s="1"/>
      <c r="U49" s="1"/>
      <c r="V49" s="1"/>
      <c r="W49" s="1"/>
      <c r="X49" s="1"/>
      <c r="Y49" s="1"/>
      <c r="Z49" s="1"/>
    </row>
    <row r="50" spans="1:26" ht="14.4">
      <c r="A50" s="38"/>
      <c r="B50" s="39"/>
      <c r="C50" s="39"/>
      <c r="D50" s="39"/>
      <c r="E50" s="39"/>
      <c r="F50" s="48"/>
      <c r="G50" s="49"/>
      <c r="H50" s="49"/>
      <c r="I50" s="49"/>
      <c r="J50" s="42" t="str">
        <f t="shared" si="2"/>
        <v/>
      </c>
      <c r="K50" s="42" t="str">
        <f t="shared" si="3"/>
        <v/>
      </c>
      <c r="L50" s="48"/>
      <c r="M50" s="48"/>
      <c r="N50" s="44"/>
      <c r="O50" s="39"/>
      <c r="P50" s="39"/>
      <c r="Q50" s="39"/>
      <c r="R50" s="39"/>
      <c r="S50" s="45"/>
      <c r="T50" s="1"/>
      <c r="U50" s="1"/>
      <c r="V50" s="1"/>
      <c r="W50" s="1"/>
      <c r="X50" s="1"/>
      <c r="Y50" s="1"/>
      <c r="Z50" s="1"/>
    </row>
    <row r="51" spans="1:26" ht="14.4">
      <c r="A51" s="38"/>
      <c r="B51" s="39"/>
      <c r="C51" s="39"/>
      <c r="D51" s="39"/>
      <c r="E51" s="39"/>
      <c r="F51" s="48"/>
      <c r="G51" s="49"/>
      <c r="H51" s="49"/>
      <c r="I51" s="49"/>
      <c r="J51" s="42" t="str">
        <f t="shared" si="2"/>
        <v/>
      </c>
      <c r="K51" s="42" t="str">
        <f t="shared" si="3"/>
        <v/>
      </c>
      <c r="L51" s="48"/>
      <c r="M51" s="48"/>
      <c r="N51" s="44"/>
      <c r="O51" s="39"/>
      <c r="P51" s="39"/>
      <c r="Q51" s="39"/>
      <c r="R51" s="39"/>
      <c r="S51" s="45"/>
      <c r="T51" s="1"/>
      <c r="U51" s="1"/>
      <c r="V51" s="1"/>
      <c r="W51" s="1"/>
      <c r="X51" s="1"/>
      <c r="Y51" s="1"/>
      <c r="Z51" s="1"/>
    </row>
    <row r="52" spans="1:26" ht="14.4">
      <c r="A52" s="38"/>
      <c r="B52" s="39"/>
      <c r="C52" s="39"/>
      <c r="D52" s="39"/>
      <c r="E52" s="39"/>
      <c r="F52" s="48"/>
      <c r="G52" s="49"/>
      <c r="H52" s="49"/>
      <c r="I52" s="49"/>
      <c r="J52" s="42" t="str">
        <f t="shared" si="2"/>
        <v/>
      </c>
      <c r="K52" s="42" t="str">
        <f t="shared" si="3"/>
        <v/>
      </c>
      <c r="L52" s="48"/>
      <c r="M52" s="48"/>
      <c r="N52" s="44"/>
      <c r="O52" s="39"/>
      <c r="P52" s="39"/>
      <c r="Q52" s="39"/>
      <c r="R52" s="39"/>
      <c r="S52" s="45"/>
      <c r="T52" s="1"/>
      <c r="U52" s="1"/>
      <c r="V52" s="1"/>
      <c r="W52" s="1"/>
      <c r="X52" s="1"/>
      <c r="Y52" s="1"/>
      <c r="Z52" s="1"/>
    </row>
    <row r="53" spans="1:26" ht="14.4">
      <c r="A53" s="38"/>
      <c r="B53" s="39"/>
      <c r="C53" s="39"/>
      <c r="D53" s="39"/>
      <c r="E53" s="39"/>
      <c r="F53" s="48"/>
      <c r="G53" s="49"/>
      <c r="H53" s="49"/>
      <c r="I53" s="49"/>
      <c r="J53" s="42" t="str">
        <f t="shared" si="2"/>
        <v/>
      </c>
      <c r="K53" s="42" t="str">
        <f t="shared" si="3"/>
        <v/>
      </c>
      <c r="L53" s="48"/>
      <c r="M53" s="48"/>
      <c r="N53" s="44"/>
      <c r="O53" s="39"/>
      <c r="P53" s="39"/>
      <c r="Q53" s="39"/>
      <c r="R53" s="39"/>
      <c r="S53" s="45"/>
      <c r="T53" s="1"/>
      <c r="U53" s="1"/>
      <c r="V53" s="1"/>
      <c r="W53" s="1"/>
      <c r="X53" s="1"/>
      <c r="Y53" s="1"/>
      <c r="Z53" s="1"/>
    </row>
    <row r="54" spans="1:26" ht="14.4">
      <c r="A54" s="38"/>
      <c r="B54" s="39"/>
      <c r="C54" s="39"/>
      <c r="D54" s="39"/>
      <c r="E54" s="39"/>
      <c r="F54" s="48"/>
      <c r="G54" s="49"/>
      <c r="H54" s="49"/>
      <c r="I54" s="49"/>
      <c r="J54" s="42" t="str">
        <f t="shared" si="2"/>
        <v/>
      </c>
      <c r="K54" s="42" t="str">
        <f t="shared" si="3"/>
        <v/>
      </c>
      <c r="L54" s="48"/>
      <c r="M54" s="48"/>
      <c r="N54" s="44"/>
      <c r="O54" s="39"/>
      <c r="P54" s="39"/>
      <c r="Q54" s="39"/>
      <c r="R54" s="39"/>
      <c r="S54" s="45"/>
      <c r="T54" s="1"/>
      <c r="U54" s="1"/>
      <c r="V54" s="1"/>
      <c r="W54" s="1"/>
      <c r="X54" s="1"/>
      <c r="Y54" s="1"/>
      <c r="Z54" s="1"/>
    </row>
    <row r="55" spans="1:26" ht="14.4">
      <c r="A55" s="38"/>
      <c r="B55" s="39"/>
      <c r="C55" s="39"/>
      <c r="D55" s="39"/>
      <c r="E55" s="39"/>
      <c r="F55" s="48"/>
      <c r="G55" s="49"/>
      <c r="H55" s="49"/>
      <c r="I55" s="49"/>
      <c r="J55" s="42" t="str">
        <f t="shared" si="2"/>
        <v/>
      </c>
      <c r="K55" s="42" t="str">
        <f t="shared" si="3"/>
        <v/>
      </c>
      <c r="L55" s="48"/>
      <c r="M55" s="48"/>
      <c r="N55" s="44"/>
      <c r="O55" s="39"/>
      <c r="P55" s="39"/>
      <c r="Q55" s="39"/>
      <c r="R55" s="39"/>
      <c r="S55" s="45"/>
      <c r="T55" s="1"/>
      <c r="U55" s="1"/>
      <c r="V55" s="1"/>
      <c r="W55" s="1"/>
      <c r="X55" s="1"/>
      <c r="Y55" s="1"/>
      <c r="Z55" s="1"/>
    </row>
    <row r="56" spans="1:26" ht="14.4">
      <c r="A56" s="38"/>
      <c r="B56" s="39"/>
      <c r="C56" s="39"/>
      <c r="D56" s="39"/>
      <c r="E56" s="39"/>
      <c r="F56" s="48"/>
      <c r="G56" s="49"/>
      <c r="H56" s="49"/>
      <c r="I56" s="49"/>
      <c r="J56" s="42" t="str">
        <f t="shared" si="2"/>
        <v/>
      </c>
      <c r="K56" s="42" t="str">
        <f t="shared" si="3"/>
        <v/>
      </c>
      <c r="L56" s="48"/>
      <c r="M56" s="48"/>
      <c r="N56" s="44"/>
      <c r="O56" s="39"/>
      <c r="P56" s="39"/>
      <c r="Q56" s="39"/>
      <c r="R56" s="39"/>
      <c r="S56" s="45"/>
      <c r="T56" s="1"/>
      <c r="U56" s="1"/>
      <c r="V56" s="1"/>
      <c r="W56" s="1"/>
      <c r="X56" s="1"/>
      <c r="Y56" s="1"/>
      <c r="Z56" s="1"/>
    </row>
    <row r="57" spans="1:26" ht="14.4">
      <c r="A57" s="38"/>
      <c r="B57" s="39"/>
      <c r="C57" s="39"/>
      <c r="D57" s="39"/>
      <c r="E57" s="39"/>
      <c r="F57" s="48"/>
      <c r="G57" s="49"/>
      <c r="H57" s="49"/>
      <c r="I57" s="49"/>
      <c r="J57" s="42" t="str">
        <f t="shared" si="2"/>
        <v/>
      </c>
      <c r="K57" s="42" t="str">
        <f t="shared" si="3"/>
        <v/>
      </c>
      <c r="L57" s="48"/>
      <c r="M57" s="48"/>
      <c r="N57" s="44"/>
      <c r="O57" s="39"/>
      <c r="P57" s="39"/>
      <c r="Q57" s="39"/>
      <c r="R57" s="39"/>
      <c r="S57" s="45"/>
      <c r="T57" s="1"/>
      <c r="U57" s="1"/>
      <c r="V57" s="1"/>
      <c r="W57" s="1"/>
      <c r="X57" s="1"/>
      <c r="Y57" s="1"/>
      <c r="Z57" s="1"/>
    </row>
    <row r="58" spans="1:26" ht="14.4">
      <c r="A58" s="38"/>
      <c r="B58" s="39"/>
      <c r="C58" s="39"/>
      <c r="D58" s="39"/>
      <c r="E58" s="39"/>
      <c r="F58" s="48"/>
      <c r="G58" s="49"/>
      <c r="H58" s="49"/>
      <c r="I58" s="49"/>
      <c r="J58" s="42" t="str">
        <f t="shared" si="2"/>
        <v/>
      </c>
      <c r="K58" s="42" t="str">
        <f t="shared" si="3"/>
        <v/>
      </c>
      <c r="L58" s="48"/>
      <c r="M58" s="48"/>
      <c r="N58" s="44"/>
      <c r="O58" s="39"/>
      <c r="P58" s="39"/>
      <c r="Q58" s="39"/>
      <c r="R58" s="39"/>
      <c r="S58" s="45"/>
      <c r="T58" s="1"/>
      <c r="U58" s="1"/>
      <c r="V58" s="1"/>
      <c r="W58" s="1"/>
      <c r="X58" s="1"/>
      <c r="Y58" s="1"/>
      <c r="Z58" s="1"/>
    </row>
    <row r="59" spans="1:26" ht="14.4">
      <c r="A59" s="38"/>
      <c r="B59" s="39"/>
      <c r="C59" s="39"/>
      <c r="D59" s="39"/>
      <c r="E59" s="39"/>
      <c r="F59" s="48"/>
      <c r="G59" s="49"/>
      <c r="H59" s="49"/>
      <c r="I59" s="49"/>
      <c r="J59" s="42" t="str">
        <f t="shared" si="2"/>
        <v/>
      </c>
      <c r="K59" s="42" t="str">
        <f t="shared" si="3"/>
        <v/>
      </c>
      <c r="L59" s="48"/>
      <c r="M59" s="48"/>
      <c r="N59" s="44"/>
      <c r="O59" s="39"/>
      <c r="P59" s="39"/>
      <c r="Q59" s="39"/>
      <c r="R59" s="39"/>
      <c r="S59" s="45"/>
      <c r="T59" s="1"/>
      <c r="U59" s="1"/>
      <c r="V59" s="1"/>
      <c r="W59" s="1"/>
      <c r="X59" s="1"/>
      <c r="Y59" s="1"/>
      <c r="Z59" s="1"/>
    </row>
    <row r="60" spans="1:26" ht="14.4">
      <c r="A60" s="38"/>
      <c r="B60" s="39"/>
      <c r="C60" s="39"/>
      <c r="D60" s="39"/>
      <c r="E60" s="39"/>
      <c r="F60" s="48"/>
      <c r="G60" s="49"/>
      <c r="H60" s="49"/>
      <c r="I60" s="49"/>
      <c r="J60" s="42" t="str">
        <f t="shared" si="2"/>
        <v/>
      </c>
      <c r="K60" s="42" t="str">
        <f t="shared" si="3"/>
        <v/>
      </c>
      <c r="L60" s="48"/>
      <c r="M60" s="48"/>
      <c r="N60" s="44"/>
      <c r="O60" s="39"/>
      <c r="P60" s="39"/>
      <c r="Q60" s="39"/>
      <c r="R60" s="39"/>
      <c r="S60" s="45"/>
      <c r="T60" s="1"/>
      <c r="U60" s="1"/>
      <c r="V60" s="1"/>
      <c r="W60" s="1"/>
      <c r="X60" s="1"/>
      <c r="Y60" s="1"/>
      <c r="Z60" s="1"/>
    </row>
    <row r="61" spans="1:26" ht="14.4">
      <c r="A61" s="38"/>
      <c r="B61" s="39"/>
      <c r="C61" s="39"/>
      <c r="D61" s="39"/>
      <c r="E61" s="39"/>
      <c r="F61" s="48"/>
      <c r="G61" s="49"/>
      <c r="H61" s="49"/>
      <c r="I61" s="49"/>
      <c r="J61" s="42" t="str">
        <f t="shared" si="2"/>
        <v/>
      </c>
      <c r="K61" s="42" t="str">
        <f t="shared" si="3"/>
        <v/>
      </c>
      <c r="L61" s="48"/>
      <c r="M61" s="48"/>
      <c r="N61" s="44"/>
      <c r="O61" s="39"/>
      <c r="P61" s="39"/>
      <c r="Q61" s="39"/>
      <c r="R61" s="39"/>
      <c r="S61" s="45"/>
      <c r="T61" s="1"/>
      <c r="U61" s="1"/>
      <c r="V61" s="1"/>
      <c r="W61" s="1"/>
      <c r="X61" s="1"/>
      <c r="Y61" s="1"/>
      <c r="Z61" s="1"/>
    </row>
    <row r="62" spans="1:26" ht="14.4">
      <c r="A62" s="38"/>
      <c r="B62" s="39"/>
      <c r="C62" s="39"/>
      <c r="D62" s="39"/>
      <c r="E62" s="39"/>
      <c r="F62" s="48"/>
      <c r="G62" s="49"/>
      <c r="H62" s="49"/>
      <c r="I62" s="49"/>
      <c r="J62" s="42" t="str">
        <f t="shared" si="2"/>
        <v/>
      </c>
      <c r="K62" s="42" t="str">
        <f t="shared" si="3"/>
        <v/>
      </c>
      <c r="L62" s="48"/>
      <c r="M62" s="48"/>
      <c r="N62" s="44"/>
      <c r="O62" s="39"/>
      <c r="P62" s="39"/>
      <c r="Q62" s="39"/>
      <c r="R62" s="39"/>
      <c r="S62" s="45"/>
      <c r="T62" s="1"/>
      <c r="U62" s="1"/>
      <c r="V62" s="1"/>
      <c r="W62" s="1"/>
      <c r="X62" s="1"/>
      <c r="Y62" s="1"/>
      <c r="Z62" s="1"/>
    </row>
    <row r="63" spans="1:26" ht="14.4">
      <c r="A63" s="38"/>
      <c r="B63" s="39"/>
      <c r="C63" s="39"/>
      <c r="D63" s="39"/>
      <c r="E63" s="39"/>
      <c r="F63" s="48"/>
      <c r="G63" s="49"/>
      <c r="H63" s="49"/>
      <c r="I63" s="49"/>
      <c r="J63" s="42" t="str">
        <f t="shared" si="2"/>
        <v/>
      </c>
      <c r="K63" s="42" t="str">
        <f t="shared" si="3"/>
        <v/>
      </c>
      <c r="L63" s="48"/>
      <c r="M63" s="48"/>
      <c r="N63" s="44"/>
      <c r="O63" s="39"/>
      <c r="P63" s="39"/>
      <c r="Q63" s="39"/>
      <c r="R63" s="39"/>
      <c r="S63" s="45"/>
      <c r="T63" s="1"/>
      <c r="U63" s="1"/>
      <c r="V63" s="1"/>
      <c r="W63" s="1"/>
      <c r="X63" s="1"/>
      <c r="Y63" s="1"/>
      <c r="Z63" s="1"/>
    </row>
    <row r="64" spans="1:26" ht="14.4">
      <c r="A64" s="38"/>
      <c r="B64" s="39"/>
      <c r="C64" s="39"/>
      <c r="D64" s="39"/>
      <c r="E64" s="39"/>
      <c r="F64" s="48"/>
      <c r="G64" s="49"/>
      <c r="H64" s="49"/>
      <c r="I64" s="49"/>
      <c r="J64" s="42" t="str">
        <f t="shared" si="2"/>
        <v/>
      </c>
      <c r="K64" s="42" t="str">
        <f t="shared" si="3"/>
        <v/>
      </c>
      <c r="L64" s="48"/>
      <c r="M64" s="48"/>
      <c r="N64" s="44"/>
      <c r="O64" s="39"/>
      <c r="P64" s="39"/>
      <c r="Q64" s="39"/>
      <c r="R64" s="39"/>
      <c r="S64" s="45"/>
      <c r="T64" s="1"/>
      <c r="U64" s="1"/>
      <c r="V64" s="1"/>
      <c r="W64" s="1"/>
      <c r="X64" s="1"/>
      <c r="Y64" s="1"/>
      <c r="Z64" s="1"/>
    </row>
    <row r="65" spans="1:26" ht="14.4">
      <c r="A65" s="38"/>
      <c r="B65" s="39"/>
      <c r="C65" s="39"/>
      <c r="D65" s="39"/>
      <c r="E65" s="39"/>
      <c r="F65" s="48"/>
      <c r="G65" s="49"/>
      <c r="H65" s="49"/>
      <c r="I65" s="49"/>
      <c r="J65" s="42" t="str">
        <f t="shared" si="2"/>
        <v/>
      </c>
      <c r="K65" s="42" t="str">
        <f t="shared" si="3"/>
        <v/>
      </c>
      <c r="L65" s="48"/>
      <c r="M65" s="48"/>
      <c r="N65" s="44"/>
      <c r="O65" s="39"/>
      <c r="P65" s="39"/>
      <c r="Q65" s="39"/>
      <c r="R65" s="39"/>
      <c r="S65" s="45"/>
      <c r="T65" s="1"/>
      <c r="U65" s="1"/>
      <c r="V65" s="1"/>
      <c r="W65" s="1"/>
      <c r="X65" s="1"/>
      <c r="Y65" s="1"/>
      <c r="Z65" s="1"/>
    </row>
    <row r="66" spans="1:26" ht="14.4">
      <c r="A66" s="38"/>
      <c r="B66" s="39"/>
      <c r="C66" s="39"/>
      <c r="D66" s="39"/>
      <c r="E66" s="39"/>
      <c r="F66" s="48"/>
      <c r="G66" s="49"/>
      <c r="H66" s="49"/>
      <c r="I66" s="49"/>
      <c r="J66" s="42" t="str">
        <f t="shared" si="2"/>
        <v/>
      </c>
      <c r="K66" s="42" t="str">
        <f t="shared" si="3"/>
        <v/>
      </c>
      <c r="L66" s="48"/>
      <c r="M66" s="48"/>
      <c r="N66" s="44"/>
      <c r="O66" s="39"/>
      <c r="P66" s="39"/>
      <c r="Q66" s="39"/>
      <c r="R66" s="39"/>
      <c r="S66" s="45"/>
      <c r="T66" s="1"/>
      <c r="U66" s="1"/>
      <c r="V66" s="1"/>
      <c r="W66" s="1"/>
      <c r="X66" s="1"/>
      <c r="Y66" s="1"/>
      <c r="Z66" s="1"/>
    </row>
    <row r="67" spans="1:26" ht="14.4">
      <c r="A67" s="38"/>
      <c r="B67" s="39"/>
      <c r="C67" s="39"/>
      <c r="D67" s="39"/>
      <c r="E67" s="39"/>
      <c r="F67" s="48"/>
      <c r="G67" s="49"/>
      <c r="H67" s="49"/>
      <c r="I67" s="49"/>
      <c r="J67" s="42" t="str">
        <f t="shared" si="2"/>
        <v/>
      </c>
      <c r="K67" s="42" t="str">
        <f t="shared" si="3"/>
        <v/>
      </c>
      <c r="L67" s="48"/>
      <c r="M67" s="48"/>
      <c r="N67" s="44"/>
      <c r="O67" s="39"/>
      <c r="P67" s="39"/>
      <c r="Q67" s="39"/>
      <c r="R67" s="39"/>
      <c r="S67" s="45"/>
      <c r="T67" s="1"/>
      <c r="U67" s="1"/>
      <c r="V67" s="1"/>
      <c r="W67" s="1"/>
      <c r="X67" s="1"/>
      <c r="Y67" s="1"/>
      <c r="Z67" s="1"/>
    </row>
    <row r="68" spans="1:26" ht="14.4">
      <c r="A68" s="38"/>
      <c r="B68" s="39"/>
      <c r="C68" s="39"/>
      <c r="D68" s="39"/>
      <c r="E68" s="39"/>
      <c r="F68" s="48"/>
      <c r="G68" s="49"/>
      <c r="H68" s="49"/>
      <c r="I68" s="49"/>
      <c r="J68" s="42" t="str">
        <f t="shared" si="2"/>
        <v/>
      </c>
      <c r="K68" s="42" t="str">
        <f t="shared" si="3"/>
        <v/>
      </c>
      <c r="L68" s="48"/>
      <c r="M68" s="48"/>
      <c r="N68" s="44"/>
      <c r="O68" s="39"/>
      <c r="P68" s="39"/>
      <c r="Q68" s="39"/>
      <c r="R68" s="39"/>
      <c r="S68" s="45"/>
      <c r="T68" s="1"/>
      <c r="U68" s="1"/>
      <c r="V68" s="1"/>
      <c r="W68" s="1"/>
      <c r="X68" s="1"/>
      <c r="Y68" s="1"/>
      <c r="Z68" s="1"/>
    </row>
    <row r="69" spans="1:26" ht="14.4">
      <c r="A69" s="38"/>
      <c r="B69" s="39"/>
      <c r="C69" s="39"/>
      <c r="D69" s="39"/>
      <c r="E69" s="39"/>
      <c r="F69" s="48"/>
      <c r="G69" s="49"/>
      <c r="H69" s="49"/>
      <c r="I69" s="49"/>
      <c r="J69" s="42" t="str">
        <f t="shared" si="2"/>
        <v/>
      </c>
      <c r="K69" s="42" t="str">
        <f t="shared" si="3"/>
        <v/>
      </c>
      <c r="L69" s="48"/>
      <c r="M69" s="48"/>
      <c r="N69" s="44"/>
      <c r="O69" s="39"/>
      <c r="P69" s="39"/>
      <c r="Q69" s="39"/>
      <c r="R69" s="39"/>
      <c r="S69" s="45"/>
      <c r="T69" s="1"/>
      <c r="U69" s="1"/>
      <c r="V69" s="1"/>
      <c r="W69" s="1"/>
      <c r="X69" s="1"/>
      <c r="Y69" s="1"/>
      <c r="Z69" s="1"/>
    </row>
    <row r="70" spans="1:26" ht="14.4">
      <c r="A70" s="38"/>
      <c r="B70" s="39"/>
      <c r="C70" s="39"/>
      <c r="D70" s="39"/>
      <c r="E70" s="39"/>
      <c r="F70" s="48"/>
      <c r="G70" s="49"/>
      <c r="H70" s="49"/>
      <c r="I70" s="49"/>
      <c r="J70" s="42" t="str">
        <f t="shared" si="2"/>
        <v/>
      </c>
      <c r="K70" s="42" t="str">
        <f t="shared" si="3"/>
        <v/>
      </c>
      <c r="L70" s="48"/>
      <c r="M70" s="48"/>
      <c r="N70" s="44"/>
      <c r="O70" s="39"/>
      <c r="P70" s="39"/>
      <c r="Q70" s="39"/>
      <c r="R70" s="39"/>
      <c r="S70" s="45"/>
      <c r="T70" s="1"/>
      <c r="U70" s="1"/>
      <c r="V70" s="1"/>
      <c r="W70" s="1"/>
      <c r="X70" s="1"/>
      <c r="Y70" s="1"/>
      <c r="Z70" s="1"/>
    </row>
    <row r="71" spans="1:26" ht="14.4">
      <c r="A71" s="38"/>
      <c r="B71" s="39"/>
      <c r="C71" s="39"/>
      <c r="D71" s="39"/>
      <c r="E71" s="39"/>
      <c r="F71" s="48"/>
      <c r="G71" s="49"/>
      <c r="H71" s="49"/>
      <c r="I71" s="49"/>
      <c r="J71" s="42" t="str">
        <f t="shared" ref="J71:J102" si="4">IF(OR(F71="",I71=""),"",F71*I71)</f>
        <v/>
      </c>
      <c r="K71" s="42" t="str">
        <f t="shared" ref="K71:K102" si="5">IF(OR(H71="",J71="",J71&lt;=0),"",H71/J71)</f>
        <v/>
      </c>
      <c r="L71" s="48"/>
      <c r="M71" s="48"/>
      <c r="N71" s="44"/>
      <c r="O71" s="39"/>
      <c r="P71" s="39"/>
      <c r="Q71" s="39"/>
      <c r="R71" s="39"/>
      <c r="S71" s="45"/>
      <c r="T71" s="1"/>
      <c r="U71" s="1"/>
      <c r="V71" s="1"/>
      <c r="W71" s="1"/>
      <c r="X71" s="1"/>
      <c r="Y71" s="1"/>
      <c r="Z71" s="1"/>
    </row>
    <row r="72" spans="1:26" ht="14.4">
      <c r="A72" s="38"/>
      <c r="B72" s="39"/>
      <c r="C72" s="39"/>
      <c r="D72" s="39"/>
      <c r="E72" s="39"/>
      <c r="F72" s="48"/>
      <c r="G72" s="49"/>
      <c r="H72" s="49"/>
      <c r="I72" s="49"/>
      <c r="J72" s="42" t="str">
        <f t="shared" si="4"/>
        <v/>
      </c>
      <c r="K72" s="42" t="str">
        <f t="shared" si="5"/>
        <v/>
      </c>
      <c r="L72" s="48"/>
      <c r="M72" s="48"/>
      <c r="N72" s="44"/>
      <c r="O72" s="39"/>
      <c r="P72" s="39"/>
      <c r="Q72" s="39"/>
      <c r="R72" s="39"/>
      <c r="S72" s="45"/>
      <c r="T72" s="1"/>
      <c r="U72" s="1"/>
      <c r="V72" s="1"/>
      <c r="W72" s="1"/>
      <c r="X72" s="1"/>
      <c r="Y72" s="1"/>
      <c r="Z72" s="1"/>
    </row>
    <row r="73" spans="1:26" ht="14.4">
      <c r="A73" s="38"/>
      <c r="B73" s="39"/>
      <c r="C73" s="39"/>
      <c r="D73" s="39"/>
      <c r="E73" s="39"/>
      <c r="F73" s="48"/>
      <c r="G73" s="49"/>
      <c r="H73" s="49"/>
      <c r="I73" s="49"/>
      <c r="J73" s="42" t="str">
        <f t="shared" si="4"/>
        <v/>
      </c>
      <c r="K73" s="42" t="str">
        <f t="shared" si="5"/>
        <v/>
      </c>
      <c r="L73" s="48"/>
      <c r="M73" s="48"/>
      <c r="N73" s="44"/>
      <c r="O73" s="39"/>
      <c r="P73" s="39"/>
      <c r="Q73" s="39"/>
      <c r="R73" s="39"/>
      <c r="S73" s="45"/>
      <c r="T73" s="1"/>
      <c r="U73" s="1"/>
      <c r="V73" s="1"/>
      <c r="W73" s="1"/>
      <c r="X73" s="1"/>
      <c r="Y73" s="1"/>
      <c r="Z73" s="1"/>
    </row>
    <row r="74" spans="1:26" ht="14.4">
      <c r="A74" s="38"/>
      <c r="B74" s="39"/>
      <c r="C74" s="39"/>
      <c r="D74" s="39"/>
      <c r="E74" s="39"/>
      <c r="F74" s="48"/>
      <c r="G74" s="49"/>
      <c r="H74" s="49"/>
      <c r="I74" s="49"/>
      <c r="J74" s="42" t="str">
        <f t="shared" si="4"/>
        <v/>
      </c>
      <c r="K74" s="42" t="str">
        <f t="shared" si="5"/>
        <v/>
      </c>
      <c r="L74" s="48"/>
      <c r="M74" s="48"/>
      <c r="N74" s="44"/>
      <c r="O74" s="39"/>
      <c r="P74" s="39"/>
      <c r="Q74" s="39"/>
      <c r="R74" s="39"/>
      <c r="S74" s="45"/>
      <c r="T74" s="1"/>
      <c r="U74" s="1"/>
      <c r="V74" s="1"/>
      <c r="W74" s="1"/>
      <c r="X74" s="1"/>
      <c r="Y74" s="1"/>
      <c r="Z74" s="1"/>
    </row>
    <row r="75" spans="1:26" ht="14.4">
      <c r="A75" s="38"/>
      <c r="B75" s="39"/>
      <c r="C75" s="39"/>
      <c r="D75" s="39"/>
      <c r="E75" s="39"/>
      <c r="F75" s="48"/>
      <c r="G75" s="49"/>
      <c r="H75" s="49"/>
      <c r="I75" s="49"/>
      <c r="J75" s="42" t="str">
        <f t="shared" si="4"/>
        <v/>
      </c>
      <c r="K75" s="42" t="str">
        <f t="shared" si="5"/>
        <v/>
      </c>
      <c r="L75" s="48"/>
      <c r="M75" s="48"/>
      <c r="N75" s="44"/>
      <c r="O75" s="39"/>
      <c r="P75" s="39"/>
      <c r="Q75" s="39"/>
      <c r="R75" s="39"/>
      <c r="S75" s="45"/>
      <c r="T75" s="1"/>
      <c r="U75" s="1"/>
      <c r="V75" s="1"/>
      <c r="W75" s="1"/>
      <c r="X75" s="1"/>
      <c r="Y75" s="1"/>
      <c r="Z75" s="1"/>
    </row>
    <row r="76" spans="1:26" ht="14.4">
      <c r="A76" s="38"/>
      <c r="B76" s="39"/>
      <c r="C76" s="39"/>
      <c r="D76" s="39"/>
      <c r="E76" s="39"/>
      <c r="F76" s="48"/>
      <c r="G76" s="49"/>
      <c r="H76" s="49"/>
      <c r="I76" s="49"/>
      <c r="J76" s="42" t="str">
        <f t="shared" si="4"/>
        <v/>
      </c>
      <c r="K76" s="42" t="str">
        <f t="shared" si="5"/>
        <v/>
      </c>
      <c r="L76" s="48"/>
      <c r="M76" s="48"/>
      <c r="N76" s="44"/>
      <c r="O76" s="39"/>
      <c r="P76" s="39"/>
      <c r="Q76" s="39"/>
      <c r="R76" s="39"/>
      <c r="S76" s="45"/>
      <c r="T76" s="1"/>
      <c r="U76" s="1"/>
      <c r="V76" s="1"/>
      <c r="W76" s="1"/>
      <c r="X76" s="1"/>
      <c r="Y76" s="1"/>
      <c r="Z76" s="1"/>
    </row>
    <row r="77" spans="1:26" ht="14.4">
      <c r="A77" s="38"/>
      <c r="B77" s="39"/>
      <c r="C77" s="39"/>
      <c r="D77" s="39"/>
      <c r="E77" s="39"/>
      <c r="F77" s="48"/>
      <c r="G77" s="49"/>
      <c r="H77" s="49"/>
      <c r="I77" s="49"/>
      <c r="J77" s="42" t="str">
        <f t="shared" si="4"/>
        <v/>
      </c>
      <c r="K77" s="42" t="str">
        <f t="shared" si="5"/>
        <v/>
      </c>
      <c r="L77" s="48"/>
      <c r="M77" s="48"/>
      <c r="N77" s="44"/>
      <c r="O77" s="39"/>
      <c r="P77" s="39"/>
      <c r="Q77" s="39"/>
      <c r="R77" s="39"/>
      <c r="S77" s="45"/>
      <c r="T77" s="1"/>
      <c r="U77" s="1"/>
      <c r="V77" s="1"/>
      <c r="W77" s="1"/>
      <c r="X77" s="1"/>
      <c r="Y77" s="1"/>
      <c r="Z77" s="1"/>
    </row>
    <row r="78" spans="1:26" ht="14.4">
      <c r="A78" s="38"/>
      <c r="B78" s="39"/>
      <c r="C78" s="39"/>
      <c r="D78" s="39"/>
      <c r="E78" s="39"/>
      <c r="F78" s="48"/>
      <c r="G78" s="49"/>
      <c r="H78" s="49"/>
      <c r="I78" s="49"/>
      <c r="J78" s="42" t="str">
        <f t="shared" si="4"/>
        <v/>
      </c>
      <c r="K78" s="42" t="str">
        <f t="shared" si="5"/>
        <v/>
      </c>
      <c r="L78" s="48"/>
      <c r="M78" s="48"/>
      <c r="N78" s="44"/>
      <c r="O78" s="39"/>
      <c r="P78" s="39"/>
      <c r="Q78" s="39"/>
      <c r="R78" s="39"/>
      <c r="S78" s="45"/>
      <c r="T78" s="1"/>
      <c r="U78" s="1"/>
      <c r="V78" s="1"/>
      <c r="W78" s="1"/>
      <c r="X78" s="1"/>
      <c r="Y78" s="1"/>
      <c r="Z78" s="1"/>
    </row>
    <row r="79" spans="1:26" ht="14.4">
      <c r="A79" s="38"/>
      <c r="B79" s="39"/>
      <c r="C79" s="39"/>
      <c r="D79" s="39"/>
      <c r="E79" s="39"/>
      <c r="F79" s="48"/>
      <c r="G79" s="49"/>
      <c r="H79" s="49"/>
      <c r="I79" s="49"/>
      <c r="J79" s="42" t="str">
        <f t="shared" si="4"/>
        <v/>
      </c>
      <c r="K79" s="42" t="str">
        <f t="shared" si="5"/>
        <v/>
      </c>
      <c r="L79" s="48"/>
      <c r="M79" s="48"/>
      <c r="N79" s="44"/>
      <c r="O79" s="39"/>
      <c r="P79" s="39"/>
      <c r="Q79" s="39"/>
      <c r="R79" s="39"/>
      <c r="S79" s="45"/>
      <c r="T79" s="1"/>
      <c r="U79" s="1"/>
      <c r="V79" s="1"/>
      <c r="W79" s="1"/>
      <c r="X79" s="1"/>
      <c r="Y79" s="1"/>
      <c r="Z79" s="1"/>
    </row>
    <row r="80" spans="1:26" ht="14.4">
      <c r="A80" s="38"/>
      <c r="B80" s="39"/>
      <c r="C80" s="39"/>
      <c r="D80" s="39"/>
      <c r="E80" s="39"/>
      <c r="F80" s="48"/>
      <c r="G80" s="49"/>
      <c r="H80" s="49"/>
      <c r="I80" s="49"/>
      <c r="J80" s="42" t="str">
        <f t="shared" si="4"/>
        <v/>
      </c>
      <c r="K80" s="42" t="str">
        <f t="shared" si="5"/>
        <v/>
      </c>
      <c r="L80" s="48"/>
      <c r="M80" s="48"/>
      <c r="N80" s="44"/>
      <c r="O80" s="39"/>
      <c r="P80" s="39"/>
      <c r="Q80" s="39"/>
      <c r="R80" s="39"/>
      <c r="S80" s="45"/>
      <c r="T80" s="1"/>
      <c r="U80" s="1"/>
      <c r="V80" s="1"/>
      <c r="W80" s="1"/>
      <c r="X80" s="1"/>
      <c r="Y80" s="1"/>
      <c r="Z80" s="1"/>
    </row>
    <row r="81" spans="1:26" ht="14.4">
      <c r="A81" s="38"/>
      <c r="B81" s="39"/>
      <c r="C81" s="39"/>
      <c r="D81" s="39"/>
      <c r="E81" s="39"/>
      <c r="F81" s="48"/>
      <c r="G81" s="49"/>
      <c r="H81" s="49"/>
      <c r="I81" s="49"/>
      <c r="J81" s="42" t="str">
        <f t="shared" si="4"/>
        <v/>
      </c>
      <c r="K81" s="42" t="str">
        <f t="shared" si="5"/>
        <v/>
      </c>
      <c r="L81" s="48"/>
      <c r="M81" s="48"/>
      <c r="N81" s="44"/>
      <c r="O81" s="39"/>
      <c r="P81" s="39"/>
      <c r="Q81" s="39"/>
      <c r="R81" s="39"/>
      <c r="S81" s="45"/>
      <c r="T81" s="1"/>
      <c r="U81" s="1"/>
      <c r="V81" s="1"/>
      <c r="W81" s="1"/>
      <c r="X81" s="1"/>
      <c r="Y81" s="1"/>
      <c r="Z81" s="1"/>
    </row>
    <row r="82" spans="1:26" ht="14.4">
      <c r="A82" s="38"/>
      <c r="B82" s="39"/>
      <c r="C82" s="39"/>
      <c r="D82" s="39"/>
      <c r="E82" s="39"/>
      <c r="F82" s="48"/>
      <c r="G82" s="49"/>
      <c r="H82" s="49"/>
      <c r="I82" s="49"/>
      <c r="J82" s="42" t="str">
        <f t="shared" si="4"/>
        <v/>
      </c>
      <c r="K82" s="42" t="str">
        <f t="shared" si="5"/>
        <v/>
      </c>
      <c r="L82" s="48"/>
      <c r="M82" s="48"/>
      <c r="N82" s="44"/>
      <c r="O82" s="39"/>
      <c r="P82" s="39"/>
      <c r="Q82" s="39"/>
      <c r="R82" s="39"/>
      <c r="S82" s="45"/>
      <c r="T82" s="1"/>
      <c r="U82" s="1"/>
      <c r="V82" s="1"/>
      <c r="W82" s="1"/>
      <c r="X82" s="1"/>
      <c r="Y82" s="1"/>
      <c r="Z82" s="1"/>
    </row>
    <row r="83" spans="1:26" ht="14.4">
      <c r="A83" s="38"/>
      <c r="B83" s="39"/>
      <c r="C83" s="39"/>
      <c r="D83" s="39"/>
      <c r="E83" s="39"/>
      <c r="F83" s="48"/>
      <c r="G83" s="49"/>
      <c r="H83" s="49"/>
      <c r="I83" s="49"/>
      <c r="J83" s="42" t="str">
        <f t="shared" si="4"/>
        <v/>
      </c>
      <c r="K83" s="42" t="str">
        <f t="shared" si="5"/>
        <v/>
      </c>
      <c r="L83" s="48"/>
      <c r="M83" s="48"/>
      <c r="N83" s="44"/>
      <c r="O83" s="39"/>
      <c r="P83" s="39"/>
      <c r="Q83" s="39"/>
      <c r="R83" s="39"/>
      <c r="S83" s="45"/>
      <c r="T83" s="1"/>
      <c r="U83" s="1"/>
      <c r="V83" s="1"/>
      <c r="W83" s="1"/>
      <c r="X83" s="1"/>
      <c r="Y83" s="1"/>
      <c r="Z83" s="1"/>
    </row>
    <row r="84" spans="1:26" ht="14.4">
      <c r="A84" s="38"/>
      <c r="B84" s="39"/>
      <c r="C84" s="39"/>
      <c r="D84" s="39"/>
      <c r="E84" s="39"/>
      <c r="F84" s="48"/>
      <c r="G84" s="49"/>
      <c r="H84" s="49"/>
      <c r="I84" s="49"/>
      <c r="J84" s="42" t="str">
        <f t="shared" si="4"/>
        <v/>
      </c>
      <c r="K84" s="42" t="str">
        <f t="shared" si="5"/>
        <v/>
      </c>
      <c r="L84" s="48"/>
      <c r="M84" s="48"/>
      <c r="N84" s="44"/>
      <c r="O84" s="39"/>
      <c r="P84" s="39"/>
      <c r="Q84" s="39"/>
      <c r="R84" s="39"/>
      <c r="S84" s="45"/>
      <c r="T84" s="1"/>
      <c r="U84" s="1"/>
      <c r="V84" s="1"/>
      <c r="W84" s="1"/>
      <c r="X84" s="1"/>
      <c r="Y84" s="1"/>
      <c r="Z84" s="1"/>
    </row>
    <row r="85" spans="1:26" ht="14.4">
      <c r="A85" s="38"/>
      <c r="B85" s="39"/>
      <c r="C85" s="39"/>
      <c r="D85" s="39"/>
      <c r="E85" s="39"/>
      <c r="F85" s="48"/>
      <c r="G85" s="49"/>
      <c r="H85" s="49"/>
      <c r="I85" s="49"/>
      <c r="J85" s="42" t="str">
        <f t="shared" si="4"/>
        <v/>
      </c>
      <c r="K85" s="42" t="str">
        <f t="shared" si="5"/>
        <v/>
      </c>
      <c r="L85" s="48"/>
      <c r="M85" s="48"/>
      <c r="N85" s="44"/>
      <c r="O85" s="39"/>
      <c r="P85" s="39"/>
      <c r="Q85" s="39"/>
      <c r="R85" s="39"/>
      <c r="S85" s="45"/>
      <c r="T85" s="1"/>
      <c r="U85" s="1"/>
      <c r="V85" s="1"/>
      <c r="W85" s="1"/>
      <c r="X85" s="1"/>
      <c r="Y85" s="1"/>
      <c r="Z85" s="1"/>
    </row>
    <row r="86" spans="1:26" ht="14.4">
      <c r="A86" s="38"/>
      <c r="B86" s="39"/>
      <c r="C86" s="39"/>
      <c r="D86" s="39"/>
      <c r="E86" s="39"/>
      <c r="F86" s="48"/>
      <c r="G86" s="49"/>
      <c r="H86" s="49"/>
      <c r="I86" s="49"/>
      <c r="J86" s="42" t="str">
        <f t="shared" si="4"/>
        <v/>
      </c>
      <c r="K86" s="42" t="str">
        <f t="shared" si="5"/>
        <v/>
      </c>
      <c r="L86" s="48"/>
      <c r="M86" s="48"/>
      <c r="N86" s="44"/>
      <c r="O86" s="39"/>
      <c r="P86" s="39"/>
      <c r="Q86" s="39"/>
      <c r="R86" s="39"/>
      <c r="S86" s="45"/>
      <c r="T86" s="1"/>
      <c r="U86" s="1"/>
      <c r="V86" s="1"/>
      <c r="W86" s="1"/>
      <c r="X86" s="1"/>
      <c r="Y86" s="1"/>
      <c r="Z86" s="1"/>
    </row>
    <row r="87" spans="1:26" ht="14.4">
      <c r="A87" s="38"/>
      <c r="B87" s="39"/>
      <c r="C87" s="39"/>
      <c r="D87" s="39"/>
      <c r="E87" s="39"/>
      <c r="F87" s="48"/>
      <c r="G87" s="49"/>
      <c r="H87" s="49"/>
      <c r="I87" s="49"/>
      <c r="J87" s="42" t="str">
        <f t="shared" si="4"/>
        <v/>
      </c>
      <c r="K87" s="42" t="str">
        <f t="shared" si="5"/>
        <v/>
      </c>
      <c r="L87" s="48"/>
      <c r="M87" s="48"/>
      <c r="N87" s="44"/>
      <c r="O87" s="39"/>
      <c r="P87" s="39"/>
      <c r="Q87" s="39"/>
      <c r="R87" s="39"/>
      <c r="S87" s="45"/>
      <c r="T87" s="1"/>
      <c r="U87" s="1"/>
      <c r="V87" s="1"/>
      <c r="W87" s="1"/>
      <c r="X87" s="1"/>
      <c r="Y87" s="1"/>
      <c r="Z87" s="1"/>
    </row>
    <row r="88" spans="1:26" ht="14.4">
      <c r="A88" s="38"/>
      <c r="B88" s="39"/>
      <c r="C88" s="39"/>
      <c r="D88" s="39"/>
      <c r="E88" s="39"/>
      <c r="F88" s="48"/>
      <c r="G88" s="49"/>
      <c r="H88" s="49"/>
      <c r="I88" s="49"/>
      <c r="J88" s="42" t="str">
        <f t="shared" si="4"/>
        <v/>
      </c>
      <c r="K88" s="42" t="str">
        <f t="shared" si="5"/>
        <v/>
      </c>
      <c r="L88" s="48"/>
      <c r="M88" s="48"/>
      <c r="N88" s="44"/>
      <c r="O88" s="39"/>
      <c r="P88" s="39"/>
      <c r="Q88" s="39"/>
      <c r="R88" s="39"/>
      <c r="S88" s="45"/>
      <c r="T88" s="1"/>
      <c r="U88" s="1"/>
      <c r="V88" s="1"/>
      <c r="W88" s="1"/>
      <c r="X88" s="1"/>
      <c r="Y88" s="1"/>
      <c r="Z88" s="1"/>
    </row>
    <row r="89" spans="1:26" ht="14.4">
      <c r="A89" s="38"/>
      <c r="B89" s="39"/>
      <c r="C89" s="39"/>
      <c r="D89" s="39"/>
      <c r="E89" s="39"/>
      <c r="F89" s="48"/>
      <c r="G89" s="49"/>
      <c r="H89" s="49"/>
      <c r="I89" s="49"/>
      <c r="J89" s="42" t="str">
        <f t="shared" si="4"/>
        <v/>
      </c>
      <c r="K89" s="42" t="str">
        <f t="shared" si="5"/>
        <v/>
      </c>
      <c r="L89" s="48"/>
      <c r="M89" s="48"/>
      <c r="N89" s="44"/>
      <c r="O89" s="39"/>
      <c r="P89" s="39"/>
      <c r="Q89" s="39"/>
      <c r="R89" s="39"/>
      <c r="S89" s="45"/>
      <c r="T89" s="1"/>
      <c r="U89" s="1"/>
      <c r="V89" s="1"/>
      <c r="W89" s="1"/>
      <c r="X89" s="1"/>
      <c r="Y89" s="1"/>
      <c r="Z89" s="1"/>
    </row>
    <row r="90" spans="1:26" ht="14.4">
      <c r="A90" s="38"/>
      <c r="B90" s="39"/>
      <c r="C90" s="39"/>
      <c r="D90" s="39"/>
      <c r="E90" s="39"/>
      <c r="F90" s="48"/>
      <c r="G90" s="49"/>
      <c r="H90" s="49"/>
      <c r="I90" s="49"/>
      <c r="J90" s="42" t="str">
        <f t="shared" si="4"/>
        <v/>
      </c>
      <c r="K90" s="42" t="str">
        <f t="shared" si="5"/>
        <v/>
      </c>
      <c r="L90" s="48"/>
      <c r="M90" s="48"/>
      <c r="N90" s="44"/>
      <c r="O90" s="39"/>
      <c r="P90" s="39"/>
      <c r="Q90" s="39"/>
      <c r="R90" s="39"/>
      <c r="S90" s="45"/>
      <c r="T90" s="1"/>
      <c r="U90" s="1"/>
      <c r="V90" s="1"/>
      <c r="W90" s="1"/>
      <c r="X90" s="1"/>
      <c r="Y90" s="1"/>
      <c r="Z90" s="1"/>
    </row>
    <row r="91" spans="1:26" ht="14.4">
      <c r="A91" s="38"/>
      <c r="B91" s="39"/>
      <c r="C91" s="39"/>
      <c r="D91" s="39"/>
      <c r="E91" s="39"/>
      <c r="F91" s="48"/>
      <c r="G91" s="49"/>
      <c r="H91" s="49"/>
      <c r="I91" s="49"/>
      <c r="J91" s="42" t="str">
        <f t="shared" si="4"/>
        <v/>
      </c>
      <c r="K91" s="42" t="str">
        <f t="shared" si="5"/>
        <v/>
      </c>
      <c r="L91" s="48"/>
      <c r="M91" s="48"/>
      <c r="N91" s="44"/>
      <c r="O91" s="39"/>
      <c r="P91" s="39"/>
      <c r="Q91" s="39"/>
      <c r="R91" s="39"/>
      <c r="S91" s="45"/>
      <c r="T91" s="1"/>
      <c r="U91" s="1"/>
      <c r="V91" s="1"/>
      <c r="W91" s="1"/>
      <c r="X91" s="1"/>
      <c r="Y91" s="1"/>
      <c r="Z91" s="1"/>
    </row>
    <row r="92" spans="1:26" ht="14.4">
      <c r="A92" s="38"/>
      <c r="B92" s="39"/>
      <c r="C92" s="39"/>
      <c r="D92" s="39"/>
      <c r="E92" s="39"/>
      <c r="F92" s="48"/>
      <c r="G92" s="49"/>
      <c r="H92" s="49"/>
      <c r="I92" s="49"/>
      <c r="J92" s="42" t="str">
        <f t="shared" si="4"/>
        <v/>
      </c>
      <c r="K92" s="42" t="str">
        <f t="shared" si="5"/>
        <v/>
      </c>
      <c r="L92" s="48"/>
      <c r="M92" s="48"/>
      <c r="N92" s="44"/>
      <c r="O92" s="39"/>
      <c r="P92" s="39"/>
      <c r="Q92" s="39"/>
      <c r="R92" s="39"/>
      <c r="S92" s="45"/>
      <c r="T92" s="1"/>
      <c r="U92" s="1"/>
      <c r="V92" s="1"/>
      <c r="W92" s="1"/>
      <c r="X92" s="1"/>
      <c r="Y92" s="1"/>
      <c r="Z92" s="1"/>
    </row>
    <row r="93" spans="1:26" ht="14.4">
      <c r="A93" s="38"/>
      <c r="B93" s="39"/>
      <c r="C93" s="39"/>
      <c r="D93" s="39"/>
      <c r="E93" s="39"/>
      <c r="F93" s="48"/>
      <c r="G93" s="49"/>
      <c r="H93" s="49"/>
      <c r="I93" s="49"/>
      <c r="J93" s="42" t="str">
        <f t="shared" si="4"/>
        <v/>
      </c>
      <c r="K93" s="42" t="str">
        <f t="shared" si="5"/>
        <v/>
      </c>
      <c r="L93" s="48"/>
      <c r="M93" s="48"/>
      <c r="N93" s="44"/>
      <c r="O93" s="39"/>
      <c r="P93" s="39"/>
      <c r="Q93" s="39"/>
      <c r="R93" s="39"/>
      <c r="S93" s="45"/>
      <c r="T93" s="1"/>
      <c r="U93" s="1"/>
      <c r="V93" s="1"/>
      <c r="W93" s="1"/>
      <c r="X93" s="1"/>
      <c r="Y93" s="1"/>
      <c r="Z93" s="1"/>
    </row>
    <row r="94" spans="1:26" ht="14.4">
      <c r="A94" s="38"/>
      <c r="B94" s="39"/>
      <c r="C94" s="39"/>
      <c r="D94" s="39"/>
      <c r="E94" s="39"/>
      <c r="F94" s="48"/>
      <c r="G94" s="49"/>
      <c r="H94" s="49"/>
      <c r="I94" s="49"/>
      <c r="J94" s="42" t="str">
        <f t="shared" si="4"/>
        <v/>
      </c>
      <c r="K94" s="42" t="str">
        <f t="shared" si="5"/>
        <v/>
      </c>
      <c r="L94" s="48"/>
      <c r="M94" s="48"/>
      <c r="N94" s="44"/>
      <c r="O94" s="39"/>
      <c r="P94" s="39"/>
      <c r="Q94" s="39"/>
      <c r="R94" s="39"/>
      <c r="S94" s="45"/>
      <c r="T94" s="1"/>
      <c r="U94" s="1"/>
      <c r="V94" s="1"/>
      <c r="W94" s="1"/>
      <c r="X94" s="1"/>
      <c r="Y94" s="1"/>
      <c r="Z94" s="1"/>
    </row>
    <row r="95" spans="1:26" ht="14.4">
      <c r="A95" s="38"/>
      <c r="B95" s="39"/>
      <c r="C95" s="39"/>
      <c r="D95" s="39"/>
      <c r="E95" s="39"/>
      <c r="F95" s="48"/>
      <c r="G95" s="49"/>
      <c r="H95" s="49"/>
      <c r="I95" s="49"/>
      <c r="J95" s="42" t="str">
        <f t="shared" si="4"/>
        <v/>
      </c>
      <c r="K95" s="42" t="str">
        <f t="shared" si="5"/>
        <v/>
      </c>
      <c r="L95" s="48"/>
      <c r="M95" s="48"/>
      <c r="N95" s="44"/>
      <c r="O95" s="39"/>
      <c r="P95" s="39"/>
      <c r="Q95" s="39"/>
      <c r="R95" s="39"/>
      <c r="S95" s="45"/>
      <c r="T95" s="1"/>
      <c r="U95" s="1"/>
      <c r="V95" s="1"/>
      <c r="W95" s="1"/>
      <c r="X95" s="1"/>
      <c r="Y95" s="1"/>
      <c r="Z95" s="1"/>
    </row>
    <row r="96" spans="1:26" ht="14.4">
      <c r="A96" s="38"/>
      <c r="B96" s="39"/>
      <c r="C96" s="39"/>
      <c r="D96" s="39"/>
      <c r="E96" s="39"/>
      <c r="F96" s="48"/>
      <c r="G96" s="49"/>
      <c r="H96" s="49"/>
      <c r="I96" s="49"/>
      <c r="J96" s="42" t="str">
        <f t="shared" si="4"/>
        <v/>
      </c>
      <c r="K96" s="42" t="str">
        <f t="shared" si="5"/>
        <v/>
      </c>
      <c r="L96" s="48"/>
      <c r="M96" s="48"/>
      <c r="N96" s="44"/>
      <c r="O96" s="39"/>
      <c r="P96" s="39"/>
      <c r="Q96" s="39"/>
      <c r="R96" s="39"/>
      <c r="S96" s="45"/>
      <c r="T96" s="1"/>
      <c r="U96" s="1"/>
      <c r="V96" s="1"/>
      <c r="W96" s="1"/>
      <c r="X96" s="1"/>
      <c r="Y96" s="1"/>
      <c r="Z96" s="1"/>
    </row>
    <row r="97" spans="1:26" ht="14.4">
      <c r="A97" s="38"/>
      <c r="B97" s="39"/>
      <c r="C97" s="39"/>
      <c r="D97" s="39"/>
      <c r="E97" s="39"/>
      <c r="F97" s="48"/>
      <c r="G97" s="49"/>
      <c r="H97" s="49"/>
      <c r="I97" s="49"/>
      <c r="J97" s="42" t="str">
        <f t="shared" si="4"/>
        <v/>
      </c>
      <c r="K97" s="42" t="str">
        <f t="shared" si="5"/>
        <v/>
      </c>
      <c r="L97" s="48"/>
      <c r="M97" s="48"/>
      <c r="N97" s="44"/>
      <c r="O97" s="39"/>
      <c r="P97" s="39"/>
      <c r="Q97" s="39"/>
      <c r="R97" s="39"/>
      <c r="S97" s="45"/>
      <c r="T97" s="1"/>
      <c r="U97" s="1"/>
      <c r="V97" s="1"/>
      <c r="W97" s="1"/>
      <c r="X97" s="1"/>
      <c r="Y97" s="1"/>
      <c r="Z97" s="1"/>
    </row>
    <row r="98" spans="1:26" ht="14.4">
      <c r="A98" s="38"/>
      <c r="B98" s="39"/>
      <c r="C98" s="39"/>
      <c r="D98" s="39"/>
      <c r="E98" s="39"/>
      <c r="F98" s="48"/>
      <c r="G98" s="49"/>
      <c r="H98" s="49"/>
      <c r="I98" s="49"/>
      <c r="J98" s="42" t="str">
        <f t="shared" si="4"/>
        <v/>
      </c>
      <c r="K98" s="42" t="str">
        <f t="shared" si="5"/>
        <v/>
      </c>
      <c r="L98" s="48"/>
      <c r="M98" s="48"/>
      <c r="N98" s="44"/>
      <c r="O98" s="39"/>
      <c r="P98" s="39"/>
      <c r="Q98" s="39"/>
      <c r="R98" s="39"/>
      <c r="S98" s="45"/>
      <c r="T98" s="1"/>
      <c r="U98" s="1"/>
      <c r="V98" s="1"/>
      <c r="W98" s="1"/>
      <c r="X98" s="1"/>
      <c r="Y98" s="1"/>
      <c r="Z98" s="1"/>
    </row>
    <row r="99" spans="1:26" ht="14.4">
      <c r="A99" s="38"/>
      <c r="B99" s="39"/>
      <c r="C99" s="39"/>
      <c r="D99" s="39"/>
      <c r="E99" s="39"/>
      <c r="F99" s="48"/>
      <c r="G99" s="49"/>
      <c r="H99" s="49"/>
      <c r="I99" s="49"/>
      <c r="J99" s="42" t="str">
        <f t="shared" si="4"/>
        <v/>
      </c>
      <c r="K99" s="42" t="str">
        <f t="shared" si="5"/>
        <v/>
      </c>
      <c r="L99" s="48"/>
      <c r="M99" s="48"/>
      <c r="N99" s="44"/>
      <c r="O99" s="39"/>
      <c r="P99" s="39"/>
      <c r="Q99" s="39"/>
      <c r="R99" s="39"/>
      <c r="S99" s="45"/>
      <c r="T99" s="1"/>
      <c r="U99" s="1"/>
      <c r="V99" s="1"/>
      <c r="W99" s="1"/>
      <c r="X99" s="1"/>
      <c r="Y99" s="1"/>
      <c r="Z99" s="1"/>
    </row>
    <row r="100" spans="1:26" ht="14.4">
      <c r="A100" s="38"/>
      <c r="B100" s="39"/>
      <c r="C100" s="39"/>
      <c r="D100" s="39"/>
      <c r="E100" s="39"/>
      <c r="F100" s="48"/>
      <c r="G100" s="49"/>
      <c r="H100" s="49"/>
      <c r="I100" s="49"/>
      <c r="J100" s="42" t="str">
        <f t="shared" si="4"/>
        <v/>
      </c>
      <c r="K100" s="42" t="str">
        <f t="shared" si="5"/>
        <v/>
      </c>
      <c r="L100" s="48"/>
      <c r="M100" s="48"/>
      <c r="N100" s="44"/>
      <c r="O100" s="39"/>
      <c r="P100" s="39"/>
      <c r="Q100" s="39"/>
      <c r="R100" s="39"/>
      <c r="S100" s="45"/>
      <c r="T100" s="1"/>
      <c r="U100" s="1"/>
      <c r="V100" s="1"/>
      <c r="W100" s="1"/>
      <c r="X100" s="1"/>
      <c r="Y100" s="1"/>
      <c r="Z100" s="1"/>
    </row>
    <row r="101" spans="1:26" ht="14.4">
      <c r="A101" s="38"/>
      <c r="B101" s="39"/>
      <c r="C101" s="39"/>
      <c r="D101" s="39"/>
      <c r="E101" s="39"/>
      <c r="F101" s="48"/>
      <c r="G101" s="49"/>
      <c r="H101" s="49"/>
      <c r="I101" s="49"/>
      <c r="J101" s="42" t="str">
        <f t="shared" si="4"/>
        <v/>
      </c>
      <c r="K101" s="42" t="str">
        <f t="shared" si="5"/>
        <v/>
      </c>
      <c r="L101" s="48"/>
      <c r="M101" s="48"/>
      <c r="N101" s="44"/>
      <c r="O101" s="39"/>
      <c r="P101" s="39"/>
      <c r="Q101" s="39"/>
      <c r="R101" s="39"/>
      <c r="S101" s="45"/>
      <c r="T101" s="1"/>
      <c r="U101" s="1"/>
      <c r="V101" s="1"/>
      <c r="W101" s="1"/>
      <c r="X101" s="1"/>
      <c r="Y101" s="1"/>
      <c r="Z101" s="1"/>
    </row>
    <row r="102" spans="1:26" ht="14.4">
      <c r="A102" s="38"/>
      <c r="B102" s="39"/>
      <c r="C102" s="39"/>
      <c r="D102" s="39"/>
      <c r="E102" s="39"/>
      <c r="F102" s="48"/>
      <c r="G102" s="49"/>
      <c r="H102" s="49"/>
      <c r="I102" s="49"/>
      <c r="J102" s="42" t="str">
        <f t="shared" si="4"/>
        <v/>
      </c>
      <c r="K102" s="42" t="str">
        <f t="shared" si="5"/>
        <v/>
      </c>
      <c r="L102" s="48"/>
      <c r="M102" s="48"/>
      <c r="N102" s="44"/>
      <c r="O102" s="39"/>
      <c r="P102" s="39"/>
      <c r="Q102" s="39"/>
      <c r="R102" s="39"/>
      <c r="S102" s="45"/>
      <c r="T102" s="1"/>
      <c r="U102" s="1"/>
      <c r="V102" s="1"/>
      <c r="W102" s="1"/>
      <c r="X102" s="1"/>
      <c r="Y102" s="1"/>
      <c r="Z102" s="1"/>
    </row>
    <row r="103" spans="1:26" ht="14.4">
      <c r="A103" s="38"/>
      <c r="B103" s="39"/>
      <c r="C103" s="39"/>
      <c r="D103" s="39"/>
      <c r="E103" s="39"/>
      <c r="F103" s="48"/>
      <c r="G103" s="49"/>
      <c r="H103" s="49"/>
      <c r="I103" s="49"/>
      <c r="J103" s="42" t="str">
        <f t="shared" ref="J103:J134" si="6">IF(OR(F103="",I103=""),"",F103*I103)</f>
        <v/>
      </c>
      <c r="K103" s="42" t="str">
        <f t="shared" ref="K103:K134" si="7">IF(OR(H103="",J103="",J103&lt;=0),"",H103/J103)</f>
        <v/>
      </c>
      <c r="L103" s="48"/>
      <c r="M103" s="48"/>
      <c r="N103" s="44"/>
      <c r="O103" s="39"/>
      <c r="P103" s="39"/>
      <c r="Q103" s="39"/>
      <c r="R103" s="39"/>
      <c r="S103" s="45"/>
      <c r="T103" s="1"/>
      <c r="U103" s="1"/>
      <c r="V103" s="1"/>
      <c r="W103" s="1"/>
      <c r="X103" s="1"/>
      <c r="Y103" s="1"/>
      <c r="Z103" s="1"/>
    </row>
    <row r="104" spans="1:26" ht="14.4">
      <c r="A104" s="38"/>
      <c r="B104" s="39"/>
      <c r="C104" s="39"/>
      <c r="D104" s="39"/>
      <c r="E104" s="39"/>
      <c r="F104" s="48"/>
      <c r="G104" s="49"/>
      <c r="H104" s="49"/>
      <c r="I104" s="49"/>
      <c r="J104" s="42" t="str">
        <f t="shared" si="6"/>
        <v/>
      </c>
      <c r="K104" s="42" t="str">
        <f t="shared" si="7"/>
        <v/>
      </c>
      <c r="L104" s="48"/>
      <c r="M104" s="48"/>
      <c r="N104" s="44"/>
      <c r="O104" s="39"/>
      <c r="P104" s="39"/>
      <c r="Q104" s="39"/>
      <c r="R104" s="39"/>
      <c r="S104" s="45"/>
      <c r="T104" s="1"/>
      <c r="U104" s="1"/>
      <c r="V104" s="1"/>
      <c r="W104" s="1"/>
      <c r="X104" s="1"/>
      <c r="Y104" s="1"/>
      <c r="Z104" s="1"/>
    </row>
    <row r="105" spans="1:26" ht="14.4">
      <c r="A105" s="38"/>
      <c r="B105" s="39"/>
      <c r="C105" s="39"/>
      <c r="D105" s="39"/>
      <c r="E105" s="39"/>
      <c r="F105" s="48"/>
      <c r="G105" s="49"/>
      <c r="H105" s="49"/>
      <c r="I105" s="49"/>
      <c r="J105" s="42" t="str">
        <f t="shared" si="6"/>
        <v/>
      </c>
      <c r="K105" s="42" t="str">
        <f t="shared" si="7"/>
        <v/>
      </c>
      <c r="L105" s="48"/>
      <c r="M105" s="48"/>
      <c r="N105" s="44"/>
      <c r="O105" s="39"/>
      <c r="P105" s="39"/>
      <c r="Q105" s="39"/>
      <c r="R105" s="39"/>
      <c r="S105" s="45"/>
      <c r="T105" s="1"/>
      <c r="U105" s="1"/>
      <c r="V105" s="1"/>
      <c r="W105" s="1"/>
      <c r="X105" s="1"/>
      <c r="Y105" s="1"/>
      <c r="Z105" s="1"/>
    </row>
    <row r="106" spans="1:26" ht="14.4">
      <c r="A106" s="38"/>
      <c r="B106" s="39"/>
      <c r="C106" s="39"/>
      <c r="D106" s="39"/>
      <c r="E106" s="39"/>
      <c r="F106" s="48"/>
      <c r="G106" s="49"/>
      <c r="H106" s="49"/>
      <c r="I106" s="49"/>
      <c r="J106" s="42" t="str">
        <f t="shared" si="6"/>
        <v/>
      </c>
      <c r="K106" s="42" t="str">
        <f t="shared" si="7"/>
        <v/>
      </c>
      <c r="L106" s="48"/>
      <c r="M106" s="48"/>
      <c r="N106" s="44"/>
      <c r="O106" s="39"/>
      <c r="P106" s="39"/>
      <c r="Q106" s="39"/>
      <c r="R106" s="39"/>
      <c r="S106" s="45"/>
      <c r="T106" s="1"/>
      <c r="U106" s="1"/>
      <c r="V106" s="1"/>
      <c r="W106" s="1"/>
      <c r="X106" s="1"/>
      <c r="Y106" s="1"/>
      <c r="Z106" s="1"/>
    </row>
    <row r="107" spans="1:26" ht="14.4">
      <c r="A107" s="38"/>
      <c r="B107" s="39"/>
      <c r="C107" s="39"/>
      <c r="D107" s="39"/>
      <c r="E107" s="39"/>
      <c r="F107" s="48"/>
      <c r="G107" s="49"/>
      <c r="H107" s="49"/>
      <c r="I107" s="49"/>
      <c r="J107" s="42" t="str">
        <f t="shared" si="6"/>
        <v/>
      </c>
      <c r="K107" s="42" t="str">
        <f t="shared" si="7"/>
        <v/>
      </c>
      <c r="L107" s="48"/>
      <c r="M107" s="48"/>
      <c r="N107" s="44"/>
      <c r="O107" s="39"/>
      <c r="P107" s="39"/>
      <c r="Q107" s="39"/>
      <c r="R107" s="39"/>
      <c r="S107" s="45"/>
      <c r="T107" s="1"/>
      <c r="U107" s="1"/>
      <c r="V107" s="1"/>
      <c r="W107" s="1"/>
      <c r="X107" s="1"/>
      <c r="Y107" s="1"/>
      <c r="Z107" s="1"/>
    </row>
    <row r="108" spans="1:26" ht="14.4">
      <c r="A108" s="38"/>
      <c r="B108" s="39"/>
      <c r="C108" s="39"/>
      <c r="D108" s="39"/>
      <c r="E108" s="39"/>
      <c r="F108" s="48"/>
      <c r="G108" s="49"/>
      <c r="H108" s="49"/>
      <c r="I108" s="49"/>
      <c r="J108" s="42" t="str">
        <f t="shared" si="6"/>
        <v/>
      </c>
      <c r="K108" s="42" t="str">
        <f t="shared" si="7"/>
        <v/>
      </c>
      <c r="L108" s="48"/>
      <c r="M108" s="48"/>
      <c r="N108" s="44"/>
      <c r="O108" s="39"/>
      <c r="P108" s="39"/>
      <c r="Q108" s="39"/>
      <c r="R108" s="39"/>
      <c r="S108" s="45"/>
      <c r="T108" s="1"/>
      <c r="U108" s="1"/>
      <c r="V108" s="1"/>
      <c r="W108" s="1"/>
      <c r="X108" s="1"/>
      <c r="Y108" s="1"/>
      <c r="Z108" s="1"/>
    </row>
    <row r="109" spans="1:26" ht="14.4">
      <c r="A109" s="38"/>
      <c r="B109" s="39"/>
      <c r="C109" s="39"/>
      <c r="D109" s="39"/>
      <c r="E109" s="39"/>
      <c r="F109" s="48"/>
      <c r="G109" s="49"/>
      <c r="H109" s="49"/>
      <c r="I109" s="49"/>
      <c r="J109" s="42" t="str">
        <f t="shared" si="6"/>
        <v/>
      </c>
      <c r="K109" s="42" t="str">
        <f t="shared" si="7"/>
        <v/>
      </c>
      <c r="L109" s="48"/>
      <c r="M109" s="48"/>
      <c r="N109" s="44"/>
      <c r="O109" s="39"/>
      <c r="P109" s="39"/>
      <c r="Q109" s="39"/>
      <c r="R109" s="39"/>
      <c r="S109" s="45"/>
      <c r="T109" s="1"/>
      <c r="U109" s="1"/>
      <c r="V109" s="1"/>
      <c r="W109" s="1"/>
      <c r="X109" s="1"/>
      <c r="Y109" s="1"/>
      <c r="Z109" s="1"/>
    </row>
    <row r="110" spans="1:26" ht="14.4">
      <c r="A110" s="40"/>
      <c r="B110" s="41"/>
      <c r="C110" s="41"/>
      <c r="D110" s="41"/>
      <c r="E110" s="41"/>
      <c r="F110" s="50"/>
      <c r="G110" s="51"/>
      <c r="H110" s="51"/>
      <c r="I110" s="51"/>
      <c r="J110" s="43" t="str">
        <f t="shared" si="6"/>
        <v/>
      </c>
      <c r="K110" s="43" t="str">
        <f t="shared" si="7"/>
        <v/>
      </c>
      <c r="L110" s="50"/>
      <c r="M110" s="50"/>
      <c r="N110" s="46"/>
      <c r="O110" s="41"/>
      <c r="P110" s="41"/>
      <c r="Q110" s="41"/>
      <c r="R110" s="41"/>
      <c r="S110" s="47"/>
      <c r="T110" s="1"/>
      <c r="U110" s="1"/>
      <c r="V110" s="1"/>
      <c r="W110" s="1"/>
      <c r="X110" s="1"/>
      <c r="Y110" s="1"/>
      <c r="Z110" s="1"/>
    </row>
    <row r="111" spans="1:26" ht="14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</sheetData>
  <mergeCells count="3">
    <mergeCell ref="A1:S1"/>
    <mergeCell ref="A2:S2"/>
    <mergeCell ref="A4:S4"/>
  </mergeCells>
  <dataValidations count="1">
    <dataValidation type="list" sqref="Q7:Q110" xr:uid="{00000000-0002-0000-0500-000000000000}">
      <formula1>"Resuelto,Pendiente,No resuelto,N/A"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1_Instrucciones</vt:lpstr>
      <vt:lpstr>2_Glosario</vt:lpstr>
      <vt:lpstr>3_Configuracion</vt:lpstr>
      <vt:lpstr>4_Planificacion</vt:lpstr>
      <vt:lpstr>5_Control_turno</vt:lpstr>
      <vt:lpstr>6_Historial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2026-07-02T17:32:28Z</dcterms:modified>
</cp:coreProperties>
</file>