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F49B7934-B6AC-4C75-9CFB-92C4D25C36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 Instrucciones" sheetId="1" r:id="rId1"/>
    <sheet name="02 Glosario" sheetId="2" r:id="rId2"/>
    <sheet name="03 Configuración" sheetId="3" r:id="rId3"/>
    <sheet name="04 Registro operativo" sheetId="4" r:id="rId4"/>
    <sheet name="05 Resumen piloto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5" l="1"/>
  <c r="B28" i="5"/>
  <c r="C27" i="5"/>
  <c r="B27" i="5"/>
  <c r="C26" i="5"/>
  <c r="B26" i="5"/>
  <c r="C25" i="5"/>
  <c r="B25" i="5"/>
  <c r="C24" i="5"/>
  <c r="B24" i="5"/>
  <c r="C23" i="5"/>
  <c r="B23" i="5"/>
  <c r="C22" i="5"/>
  <c r="B22" i="5"/>
  <c r="AB506" i="4"/>
  <c r="AA506" i="4"/>
  <c r="Z506" i="4" s="1"/>
  <c r="Y506" i="4"/>
  <c r="R506" i="4"/>
  <c r="Q506" i="4"/>
  <c r="P506" i="4"/>
  <c r="L506" i="4"/>
  <c r="B506" i="4"/>
  <c r="AB505" i="4"/>
  <c r="AA505" i="4"/>
  <c r="Q505" i="4" s="1"/>
  <c r="P505" i="4"/>
  <c r="L505" i="4"/>
  <c r="B505" i="4"/>
  <c r="AA504" i="4"/>
  <c r="B504" i="4"/>
  <c r="AA503" i="4"/>
  <c r="Z503" i="4"/>
  <c r="B503" i="4"/>
  <c r="AB502" i="4"/>
  <c r="AA502" i="4"/>
  <c r="Z502" i="4"/>
  <c r="Y502" i="4"/>
  <c r="R502" i="4"/>
  <c r="Q502" i="4"/>
  <c r="P502" i="4"/>
  <c r="L502" i="4"/>
  <c r="B502" i="4"/>
  <c r="AB501" i="4"/>
  <c r="AA501" i="4"/>
  <c r="Q501" i="4" s="1"/>
  <c r="P501" i="4"/>
  <c r="L501" i="4"/>
  <c r="B501" i="4"/>
  <c r="AA500" i="4"/>
  <c r="B500" i="4"/>
  <c r="AA499" i="4"/>
  <c r="Z499" i="4"/>
  <c r="Y499" i="4"/>
  <c r="R499" i="4"/>
  <c r="B499" i="4"/>
  <c r="AB498" i="4"/>
  <c r="AA498" i="4"/>
  <c r="Z498" i="4" s="1"/>
  <c r="Y498" i="4"/>
  <c r="R498" i="4"/>
  <c r="Q498" i="4"/>
  <c r="P498" i="4"/>
  <c r="L498" i="4"/>
  <c r="B498" i="4"/>
  <c r="AB497" i="4"/>
  <c r="AA497" i="4"/>
  <c r="Q497" i="4" s="1"/>
  <c r="P497" i="4"/>
  <c r="L497" i="4"/>
  <c r="B497" i="4"/>
  <c r="AB496" i="4"/>
  <c r="AA496" i="4"/>
  <c r="B496" i="4"/>
  <c r="AA495" i="4"/>
  <c r="B495" i="4"/>
  <c r="AA494" i="4"/>
  <c r="Z494" i="4" s="1"/>
  <c r="Y494" i="4"/>
  <c r="R494" i="4"/>
  <c r="Q494" i="4"/>
  <c r="P494" i="4"/>
  <c r="L494" i="4"/>
  <c r="B494" i="4"/>
  <c r="AB493" i="4"/>
  <c r="AA493" i="4"/>
  <c r="Q493" i="4" s="1"/>
  <c r="P493" i="4"/>
  <c r="L493" i="4"/>
  <c r="B493" i="4"/>
  <c r="AA492" i="4"/>
  <c r="B492" i="4"/>
  <c r="AB491" i="4"/>
  <c r="AA491" i="4"/>
  <c r="Z491" i="4" s="1"/>
  <c r="Y491" i="4"/>
  <c r="R491" i="4"/>
  <c r="B491" i="4"/>
  <c r="AA490" i="4"/>
  <c r="Z490" i="4" s="1"/>
  <c r="Y490" i="4"/>
  <c r="R490" i="4"/>
  <c r="Q490" i="4"/>
  <c r="P490" i="4"/>
  <c r="L490" i="4"/>
  <c r="B490" i="4"/>
  <c r="AB489" i="4"/>
  <c r="AA489" i="4"/>
  <c r="Q489" i="4" s="1"/>
  <c r="P489" i="4"/>
  <c r="L489" i="4"/>
  <c r="B489" i="4"/>
  <c r="AA488" i="4"/>
  <c r="B488" i="4"/>
  <c r="AA487" i="4"/>
  <c r="Z487" i="4" s="1"/>
  <c r="B487" i="4"/>
  <c r="AA486" i="4"/>
  <c r="Z486" i="4" s="1"/>
  <c r="Y486" i="4"/>
  <c r="R486" i="4"/>
  <c r="Q486" i="4"/>
  <c r="P486" i="4"/>
  <c r="L486" i="4"/>
  <c r="B486" i="4"/>
  <c r="AB485" i="4"/>
  <c r="AA485" i="4"/>
  <c r="Q485" i="4" s="1"/>
  <c r="P485" i="4"/>
  <c r="L485" i="4"/>
  <c r="B485" i="4"/>
  <c r="AA484" i="4"/>
  <c r="B484" i="4"/>
  <c r="AA483" i="4"/>
  <c r="Z483" i="4"/>
  <c r="B483" i="4"/>
  <c r="AA482" i="4"/>
  <c r="Z482" i="4" s="1"/>
  <c r="Y482" i="4"/>
  <c r="R482" i="4"/>
  <c r="Q482" i="4"/>
  <c r="P482" i="4"/>
  <c r="L482" i="4"/>
  <c r="B482" i="4"/>
  <c r="AB481" i="4"/>
  <c r="AA481" i="4"/>
  <c r="Q481" i="4" s="1"/>
  <c r="P481" i="4"/>
  <c r="L481" i="4"/>
  <c r="B481" i="4"/>
  <c r="AB480" i="4"/>
  <c r="AA480" i="4"/>
  <c r="B480" i="4"/>
  <c r="AA479" i="4"/>
  <c r="B479" i="4"/>
  <c r="AA478" i="4"/>
  <c r="Z478" i="4" s="1"/>
  <c r="Y478" i="4"/>
  <c r="R478" i="4"/>
  <c r="Q478" i="4"/>
  <c r="P478" i="4"/>
  <c r="L478" i="4"/>
  <c r="B478" i="4"/>
  <c r="AB477" i="4"/>
  <c r="AA477" i="4"/>
  <c r="Q477" i="4" s="1"/>
  <c r="P477" i="4"/>
  <c r="L477" i="4"/>
  <c r="B477" i="4"/>
  <c r="AA476" i="4"/>
  <c r="B476" i="4"/>
  <c r="AB475" i="4"/>
  <c r="AA475" i="4"/>
  <c r="Z475" i="4" s="1"/>
  <c r="R475" i="4"/>
  <c r="B475" i="4"/>
  <c r="AA474" i="4"/>
  <c r="Z474" i="4" s="1"/>
  <c r="Y474" i="4"/>
  <c r="R474" i="4"/>
  <c r="Q474" i="4"/>
  <c r="P474" i="4"/>
  <c r="L474" i="4"/>
  <c r="B474" i="4"/>
  <c r="AB473" i="4"/>
  <c r="AA473" i="4"/>
  <c r="Q473" i="4" s="1"/>
  <c r="P473" i="4"/>
  <c r="L473" i="4"/>
  <c r="B473" i="4"/>
  <c r="AA472" i="4"/>
  <c r="B472" i="4"/>
  <c r="AA471" i="4"/>
  <c r="Z471" i="4" s="1"/>
  <c r="B471" i="4"/>
  <c r="AA470" i="4"/>
  <c r="Z470" i="4" s="1"/>
  <c r="Y470" i="4"/>
  <c r="R470" i="4"/>
  <c r="Q470" i="4"/>
  <c r="P470" i="4"/>
  <c r="L470" i="4"/>
  <c r="B470" i="4"/>
  <c r="AB469" i="4"/>
  <c r="AA469" i="4"/>
  <c r="Q469" i="4" s="1"/>
  <c r="P469" i="4"/>
  <c r="L469" i="4"/>
  <c r="B469" i="4"/>
  <c r="AA468" i="4"/>
  <c r="B468" i="4"/>
  <c r="AA467" i="4"/>
  <c r="Z467" i="4"/>
  <c r="B467" i="4"/>
  <c r="AA466" i="4"/>
  <c r="Z466" i="4" s="1"/>
  <c r="Y466" i="4"/>
  <c r="R466" i="4"/>
  <c r="Q466" i="4"/>
  <c r="P466" i="4"/>
  <c r="L466" i="4"/>
  <c r="B466" i="4"/>
  <c r="AB465" i="4"/>
  <c r="AA465" i="4"/>
  <c r="Q465" i="4" s="1"/>
  <c r="P465" i="4"/>
  <c r="L465" i="4"/>
  <c r="B465" i="4"/>
  <c r="AB464" i="4"/>
  <c r="AA464" i="4"/>
  <c r="B464" i="4"/>
  <c r="AA463" i="4"/>
  <c r="R463" i="4" s="1"/>
  <c r="B463" i="4"/>
  <c r="AA462" i="4"/>
  <c r="Z462" i="4" s="1"/>
  <c r="Y462" i="4"/>
  <c r="R462" i="4"/>
  <c r="Q462" i="4"/>
  <c r="P462" i="4"/>
  <c r="L462" i="4"/>
  <c r="B462" i="4"/>
  <c r="AB461" i="4"/>
  <c r="AA461" i="4"/>
  <c r="Q461" i="4" s="1"/>
  <c r="P461" i="4"/>
  <c r="L461" i="4"/>
  <c r="B461" i="4"/>
  <c r="AA460" i="4"/>
  <c r="B460" i="4"/>
  <c r="AB459" i="4"/>
  <c r="AA459" i="4"/>
  <c r="Z459" i="4" s="1"/>
  <c r="R459" i="4"/>
  <c r="B459" i="4"/>
  <c r="AA458" i="4"/>
  <c r="Z458" i="4" s="1"/>
  <c r="Y458" i="4"/>
  <c r="R458" i="4"/>
  <c r="Q458" i="4"/>
  <c r="P458" i="4"/>
  <c r="L458" i="4"/>
  <c r="B458" i="4"/>
  <c r="AA457" i="4"/>
  <c r="Q457" i="4" s="1"/>
  <c r="P457" i="4"/>
  <c r="L457" i="4"/>
  <c r="B457" i="4"/>
  <c r="AA456" i="4"/>
  <c r="B456" i="4"/>
  <c r="AB455" i="4"/>
  <c r="AA455" i="4"/>
  <c r="Y455" i="4" s="1"/>
  <c r="Z455" i="4"/>
  <c r="R455" i="4"/>
  <c r="B455" i="4"/>
  <c r="AA454" i="4"/>
  <c r="Z454" i="4" s="1"/>
  <c r="Y454" i="4"/>
  <c r="R454" i="4"/>
  <c r="Q454" i="4"/>
  <c r="P454" i="4"/>
  <c r="L454" i="4"/>
  <c r="B454" i="4"/>
  <c r="AA453" i="4"/>
  <c r="Q453" i="4" s="1"/>
  <c r="P453" i="4"/>
  <c r="L453" i="4"/>
  <c r="B453" i="4"/>
  <c r="AB452" i="4"/>
  <c r="AA452" i="4"/>
  <c r="B452" i="4"/>
  <c r="AB451" i="4"/>
  <c r="AA451" i="4"/>
  <c r="Z451" i="4"/>
  <c r="Y451" i="4"/>
  <c r="R451" i="4"/>
  <c r="B451" i="4"/>
  <c r="AA450" i="4"/>
  <c r="Z450" i="4" s="1"/>
  <c r="Y450" i="4"/>
  <c r="R450" i="4"/>
  <c r="Q450" i="4"/>
  <c r="P450" i="4"/>
  <c r="L450" i="4"/>
  <c r="B450" i="4"/>
  <c r="AA449" i="4"/>
  <c r="Q449" i="4" s="1"/>
  <c r="P449" i="4"/>
  <c r="L449" i="4"/>
  <c r="B449" i="4"/>
  <c r="AA448" i="4"/>
  <c r="B448" i="4"/>
  <c r="AB447" i="4"/>
  <c r="AA447" i="4"/>
  <c r="Z447" i="4" s="1"/>
  <c r="R447" i="4"/>
  <c r="B447" i="4"/>
  <c r="AA446" i="4"/>
  <c r="Z446" i="4" s="1"/>
  <c r="Y446" i="4"/>
  <c r="R446" i="4"/>
  <c r="Q446" i="4"/>
  <c r="P446" i="4"/>
  <c r="L446" i="4"/>
  <c r="B446" i="4"/>
  <c r="AA445" i="4"/>
  <c r="Q445" i="4" s="1"/>
  <c r="P445" i="4"/>
  <c r="L445" i="4"/>
  <c r="B445" i="4"/>
  <c r="AA444" i="4"/>
  <c r="B444" i="4"/>
  <c r="AB443" i="4"/>
  <c r="AA443" i="4"/>
  <c r="Z443" i="4"/>
  <c r="Y443" i="4"/>
  <c r="R443" i="4"/>
  <c r="B443" i="4"/>
  <c r="AA442" i="4"/>
  <c r="Z442" i="4" s="1"/>
  <c r="Y442" i="4"/>
  <c r="R442" i="4"/>
  <c r="Q442" i="4"/>
  <c r="P442" i="4"/>
  <c r="L442" i="4"/>
  <c r="B442" i="4"/>
  <c r="AA441" i="4"/>
  <c r="Q441" i="4" s="1"/>
  <c r="P441" i="4"/>
  <c r="L441" i="4"/>
  <c r="B441" i="4"/>
  <c r="AB440" i="4"/>
  <c r="AA440" i="4"/>
  <c r="B440" i="4"/>
  <c r="AB439" i="4"/>
  <c r="AA439" i="4"/>
  <c r="Z439" i="4"/>
  <c r="Y439" i="4"/>
  <c r="R439" i="4"/>
  <c r="B439" i="4"/>
  <c r="AA438" i="4"/>
  <c r="Z438" i="4" s="1"/>
  <c r="Y438" i="4"/>
  <c r="R438" i="4"/>
  <c r="Q438" i="4"/>
  <c r="P438" i="4"/>
  <c r="L438" i="4"/>
  <c r="B438" i="4"/>
  <c r="AA437" i="4"/>
  <c r="Q437" i="4" s="1"/>
  <c r="P437" i="4"/>
  <c r="L437" i="4"/>
  <c r="B437" i="4"/>
  <c r="AA436" i="4"/>
  <c r="B436" i="4"/>
  <c r="AB435" i="4"/>
  <c r="AA435" i="4"/>
  <c r="Z435" i="4" s="1"/>
  <c r="R435" i="4"/>
  <c r="B435" i="4"/>
  <c r="AA434" i="4"/>
  <c r="Z434" i="4" s="1"/>
  <c r="Y434" i="4"/>
  <c r="R434" i="4"/>
  <c r="Q434" i="4"/>
  <c r="P434" i="4"/>
  <c r="L434" i="4"/>
  <c r="B434" i="4"/>
  <c r="AA433" i="4"/>
  <c r="Q433" i="4" s="1"/>
  <c r="P433" i="4"/>
  <c r="L433" i="4"/>
  <c r="B433" i="4"/>
  <c r="AA432" i="4"/>
  <c r="B432" i="4"/>
  <c r="AB431" i="4"/>
  <c r="AA431" i="4"/>
  <c r="Z431" i="4"/>
  <c r="Y431" i="4"/>
  <c r="R431" i="4"/>
  <c r="B431" i="4"/>
  <c r="AA430" i="4"/>
  <c r="Z430" i="4" s="1"/>
  <c r="Y430" i="4"/>
  <c r="R430" i="4"/>
  <c r="Q430" i="4"/>
  <c r="P430" i="4"/>
  <c r="L430" i="4"/>
  <c r="B430" i="4"/>
  <c r="AA429" i="4"/>
  <c r="Q429" i="4" s="1"/>
  <c r="P429" i="4"/>
  <c r="L429" i="4"/>
  <c r="B429" i="4"/>
  <c r="AB428" i="4"/>
  <c r="AA428" i="4"/>
  <c r="B428" i="4"/>
  <c r="AB427" i="4"/>
  <c r="AA427" i="4"/>
  <c r="Z427" i="4"/>
  <c r="Y427" i="4"/>
  <c r="R427" i="4"/>
  <c r="B427" i="4"/>
  <c r="AA426" i="4"/>
  <c r="Z426" i="4" s="1"/>
  <c r="Y426" i="4"/>
  <c r="R426" i="4"/>
  <c r="Q426" i="4"/>
  <c r="P426" i="4"/>
  <c r="L426" i="4"/>
  <c r="B426" i="4"/>
  <c r="AA425" i="4"/>
  <c r="Q425" i="4" s="1"/>
  <c r="P425" i="4"/>
  <c r="L425" i="4"/>
  <c r="B425" i="4"/>
  <c r="AA424" i="4"/>
  <c r="B424" i="4"/>
  <c r="AB423" i="4"/>
  <c r="AA423" i="4"/>
  <c r="Z423" i="4" s="1"/>
  <c r="R423" i="4"/>
  <c r="B423" i="4"/>
  <c r="AA422" i="4"/>
  <c r="Z422" i="4" s="1"/>
  <c r="Y422" i="4"/>
  <c r="R422" i="4"/>
  <c r="Q422" i="4"/>
  <c r="P422" i="4"/>
  <c r="L422" i="4"/>
  <c r="B422" i="4"/>
  <c r="AA421" i="4"/>
  <c r="Q421" i="4" s="1"/>
  <c r="P421" i="4"/>
  <c r="L421" i="4"/>
  <c r="B421" i="4"/>
  <c r="AA420" i="4"/>
  <c r="B420" i="4"/>
  <c r="AB419" i="4"/>
  <c r="AA419" i="4"/>
  <c r="Z419" i="4"/>
  <c r="Y419" i="4"/>
  <c r="R419" i="4"/>
  <c r="B419" i="4"/>
  <c r="AA418" i="4"/>
  <c r="Z418" i="4" s="1"/>
  <c r="Y418" i="4"/>
  <c r="R418" i="4"/>
  <c r="Q418" i="4"/>
  <c r="P418" i="4"/>
  <c r="L418" i="4"/>
  <c r="B418" i="4"/>
  <c r="AA417" i="4"/>
  <c r="Q417" i="4" s="1"/>
  <c r="P417" i="4"/>
  <c r="L417" i="4"/>
  <c r="B417" i="4"/>
  <c r="AB416" i="4"/>
  <c r="AA416" i="4"/>
  <c r="B416" i="4"/>
  <c r="AB415" i="4"/>
  <c r="AA415" i="4"/>
  <c r="Z415" i="4"/>
  <c r="Y415" i="4"/>
  <c r="R415" i="4"/>
  <c r="B415" i="4"/>
  <c r="AA414" i="4"/>
  <c r="Z414" i="4" s="1"/>
  <c r="Y414" i="4"/>
  <c r="R414" i="4"/>
  <c r="Q414" i="4"/>
  <c r="P414" i="4"/>
  <c r="L414" i="4"/>
  <c r="B414" i="4"/>
  <c r="AA413" i="4"/>
  <c r="Q413" i="4" s="1"/>
  <c r="P413" i="4"/>
  <c r="L413" i="4"/>
  <c r="B413" i="4"/>
  <c r="AA412" i="4"/>
  <c r="B412" i="4"/>
  <c r="AB411" i="4"/>
  <c r="AA411" i="4"/>
  <c r="R411" i="4"/>
  <c r="B411" i="4"/>
  <c r="AA410" i="4"/>
  <c r="Z410" i="4" s="1"/>
  <c r="Y410" i="4"/>
  <c r="R410" i="4"/>
  <c r="Q410" i="4"/>
  <c r="P410" i="4"/>
  <c r="L410" i="4"/>
  <c r="B410" i="4"/>
  <c r="AA409" i="4"/>
  <c r="Q409" i="4" s="1"/>
  <c r="P409" i="4"/>
  <c r="L409" i="4"/>
  <c r="B409" i="4"/>
  <c r="AA408" i="4"/>
  <c r="B408" i="4"/>
  <c r="AA407" i="4"/>
  <c r="Z407" i="4"/>
  <c r="Y407" i="4"/>
  <c r="R407" i="4"/>
  <c r="B407" i="4"/>
  <c r="AA406" i="4"/>
  <c r="Z406" i="4" s="1"/>
  <c r="Y406" i="4"/>
  <c r="R406" i="4"/>
  <c r="Q406" i="4"/>
  <c r="P406" i="4"/>
  <c r="L406" i="4"/>
  <c r="B406" i="4"/>
  <c r="AA405" i="4"/>
  <c r="Q405" i="4" s="1"/>
  <c r="P405" i="4"/>
  <c r="L405" i="4"/>
  <c r="B405" i="4"/>
  <c r="AB404" i="4"/>
  <c r="AA404" i="4"/>
  <c r="B404" i="4"/>
  <c r="AB403" i="4"/>
  <c r="AA403" i="4"/>
  <c r="Z403" i="4"/>
  <c r="Y403" i="4"/>
  <c r="R403" i="4"/>
  <c r="B403" i="4"/>
  <c r="AA402" i="4"/>
  <c r="Z402" i="4" s="1"/>
  <c r="Y402" i="4"/>
  <c r="R402" i="4"/>
  <c r="Q402" i="4"/>
  <c r="P402" i="4"/>
  <c r="L402" i="4"/>
  <c r="B402" i="4"/>
  <c r="AA401" i="4"/>
  <c r="P401" i="4"/>
  <c r="L401" i="4"/>
  <c r="B401" i="4"/>
  <c r="AA400" i="4"/>
  <c r="R400" i="4"/>
  <c r="B400" i="4"/>
  <c r="AB399" i="4"/>
  <c r="AA399" i="4"/>
  <c r="Z399" i="4"/>
  <c r="Y399" i="4"/>
  <c r="R399" i="4"/>
  <c r="L399" i="4"/>
  <c r="B399" i="4"/>
  <c r="AA398" i="4"/>
  <c r="Z398" i="4" s="1"/>
  <c r="Y398" i="4"/>
  <c r="R398" i="4"/>
  <c r="Q398" i="4"/>
  <c r="P398" i="4"/>
  <c r="L398" i="4"/>
  <c r="B398" i="4"/>
  <c r="AA397" i="4"/>
  <c r="B397" i="4"/>
  <c r="AA396" i="4"/>
  <c r="B396" i="4"/>
  <c r="AB395" i="4"/>
  <c r="AA395" i="4"/>
  <c r="Z395" i="4"/>
  <c r="Y395" i="4"/>
  <c r="R395" i="4"/>
  <c r="L395" i="4"/>
  <c r="B395" i="4"/>
  <c r="AA394" i="4"/>
  <c r="R394" i="4"/>
  <c r="Q394" i="4"/>
  <c r="L394" i="4"/>
  <c r="B394" i="4"/>
  <c r="AA393" i="4"/>
  <c r="Y393" i="4" s="1"/>
  <c r="R393" i="4"/>
  <c r="Q393" i="4"/>
  <c r="P393" i="4"/>
  <c r="L393" i="4"/>
  <c r="B393" i="4"/>
  <c r="AA392" i="4"/>
  <c r="R392" i="4"/>
  <c r="Q392" i="4"/>
  <c r="B392" i="4"/>
  <c r="AB391" i="4"/>
  <c r="AA391" i="4"/>
  <c r="B391" i="4"/>
  <c r="AA390" i="4"/>
  <c r="AB390" i="4" s="1"/>
  <c r="Z390" i="4"/>
  <c r="Y390" i="4"/>
  <c r="R390" i="4"/>
  <c r="Q390" i="4"/>
  <c r="P390" i="4"/>
  <c r="L390" i="4"/>
  <c r="B390" i="4"/>
  <c r="AA389" i="4"/>
  <c r="Z389" i="4"/>
  <c r="Q389" i="4"/>
  <c r="P389" i="4"/>
  <c r="L389" i="4"/>
  <c r="B389" i="4"/>
  <c r="AA388" i="4"/>
  <c r="Z388" i="4" s="1"/>
  <c r="B388" i="4"/>
  <c r="AA387" i="4"/>
  <c r="Q387" i="4"/>
  <c r="B387" i="4"/>
  <c r="AA386" i="4"/>
  <c r="AB386" i="4" s="1"/>
  <c r="Z386" i="4"/>
  <c r="Y386" i="4"/>
  <c r="R386" i="4"/>
  <c r="Q386" i="4"/>
  <c r="P386" i="4"/>
  <c r="L386" i="4"/>
  <c r="B386" i="4"/>
  <c r="AA385" i="4"/>
  <c r="Q385" i="4" s="1"/>
  <c r="Z385" i="4"/>
  <c r="L385" i="4"/>
  <c r="B385" i="4"/>
  <c r="AB384" i="4"/>
  <c r="AA384" i="4"/>
  <c r="Z384" i="4"/>
  <c r="R384" i="4"/>
  <c r="Q384" i="4"/>
  <c r="B384" i="4"/>
  <c r="AA383" i="4"/>
  <c r="Q383" i="4"/>
  <c r="L383" i="4"/>
  <c r="B383" i="4"/>
  <c r="AA382" i="4"/>
  <c r="AB382" i="4" s="1"/>
  <c r="Z382" i="4"/>
  <c r="Y382" i="4"/>
  <c r="R382" i="4"/>
  <c r="Q382" i="4"/>
  <c r="P382" i="4"/>
  <c r="L382" i="4"/>
  <c r="B382" i="4"/>
  <c r="AA381" i="4"/>
  <c r="Z381" i="4"/>
  <c r="Q381" i="4"/>
  <c r="B381" i="4"/>
  <c r="AB380" i="4"/>
  <c r="AA380" i="4"/>
  <c r="B380" i="4"/>
  <c r="AA379" i="4"/>
  <c r="Z379" i="4"/>
  <c r="Q379" i="4"/>
  <c r="L379" i="4"/>
  <c r="B379" i="4"/>
  <c r="AA378" i="4"/>
  <c r="AB378" i="4" s="1"/>
  <c r="Z378" i="4"/>
  <c r="Y378" i="4"/>
  <c r="R378" i="4"/>
  <c r="Q378" i="4"/>
  <c r="P378" i="4"/>
  <c r="L378" i="4"/>
  <c r="B378" i="4"/>
  <c r="AA377" i="4"/>
  <c r="Z377" i="4"/>
  <c r="Q377" i="4"/>
  <c r="P377" i="4"/>
  <c r="L377" i="4"/>
  <c r="B377" i="4"/>
  <c r="AA376" i="4"/>
  <c r="Z376" i="4" s="1"/>
  <c r="R376" i="4"/>
  <c r="B376" i="4"/>
  <c r="AA375" i="4"/>
  <c r="Z375" i="4" s="1"/>
  <c r="Y375" i="4"/>
  <c r="R375" i="4"/>
  <c r="Q375" i="4"/>
  <c r="L375" i="4"/>
  <c r="B375" i="4"/>
  <c r="AA374" i="4"/>
  <c r="AB374" i="4" s="1"/>
  <c r="Z374" i="4"/>
  <c r="Y374" i="4"/>
  <c r="R374" i="4"/>
  <c r="Q374" i="4"/>
  <c r="P374" i="4"/>
  <c r="L374" i="4"/>
  <c r="B374" i="4"/>
  <c r="AA373" i="4"/>
  <c r="Z373" i="4"/>
  <c r="Q373" i="4"/>
  <c r="P373" i="4"/>
  <c r="B373" i="4"/>
  <c r="AB372" i="4"/>
  <c r="AA372" i="4"/>
  <c r="Z372" i="4"/>
  <c r="R372" i="4"/>
  <c r="Q372" i="4"/>
  <c r="B372" i="4"/>
  <c r="AA371" i="4"/>
  <c r="Z371" i="4" s="1"/>
  <c r="L371" i="4"/>
  <c r="B371" i="4"/>
  <c r="AA370" i="4"/>
  <c r="AB370" i="4" s="1"/>
  <c r="Z370" i="4"/>
  <c r="Y370" i="4"/>
  <c r="R370" i="4"/>
  <c r="Q370" i="4"/>
  <c r="P370" i="4"/>
  <c r="L370" i="4"/>
  <c r="B370" i="4"/>
  <c r="AA369" i="4"/>
  <c r="B369" i="4"/>
  <c r="AA368" i="4"/>
  <c r="Z368" i="4" s="1"/>
  <c r="B368" i="4"/>
  <c r="AA367" i="4"/>
  <c r="Z367" i="4"/>
  <c r="L367" i="4"/>
  <c r="B367" i="4"/>
  <c r="AA366" i="4"/>
  <c r="AB366" i="4" s="1"/>
  <c r="Z366" i="4"/>
  <c r="Y366" i="4"/>
  <c r="R366" i="4"/>
  <c r="Q366" i="4"/>
  <c r="P366" i="4"/>
  <c r="L366" i="4"/>
  <c r="B366" i="4"/>
  <c r="AA365" i="4"/>
  <c r="Z365" i="4"/>
  <c r="Q365" i="4"/>
  <c r="P365" i="4"/>
  <c r="L365" i="4"/>
  <c r="B365" i="4"/>
  <c r="AA364" i="4"/>
  <c r="Z364" i="4"/>
  <c r="B364" i="4"/>
  <c r="AA363" i="4"/>
  <c r="Y363" i="4"/>
  <c r="L363" i="4"/>
  <c r="B363" i="4"/>
  <c r="AA362" i="4"/>
  <c r="AB362" i="4" s="1"/>
  <c r="Z362" i="4"/>
  <c r="Y362" i="4"/>
  <c r="R362" i="4"/>
  <c r="Q362" i="4"/>
  <c r="P362" i="4"/>
  <c r="L362" i="4"/>
  <c r="B362" i="4"/>
  <c r="AA361" i="4"/>
  <c r="Z361" i="4"/>
  <c r="Q361" i="4"/>
  <c r="P361" i="4"/>
  <c r="L361" i="4"/>
  <c r="B361" i="4"/>
  <c r="AB360" i="4"/>
  <c r="AA360" i="4"/>
  <c r="Z360" i="4"/>
  <c r="R360" i="4"/>
  <c r="Q360" i="4"/>
  <c r="B360" i="4"/>
  <c r="AA359" i="4"/>
  <c r="P359" i="4" s="1"/>
  <c r="Z359" i="4"/>
  <c r="Y359" i="4"/>
  <c r="R359" i="4"/>
  <c r="Q359" i="4"/>
  <c r="L359" i="4"/>
  <c r="B359" i="4"/>
  <c r="AA358" i="4"/>
  <c r="AB358" i="4" s="1"/>
  <c r="Z358" i="4"/>
  <c r="Y358" i="4"/>
  <c r="R358" i="4"/>
  <c r="Q358" i="4"/>
  <c r="P358" i="4"/>
  <c r="L358" i="4"/>
  <c r="B358" i="4"/>
  <c r="AA357" i="4"/>
  <c r="Q357" i="4"/>
  <c r="B357" i="4"/>
  <c r="AB356" i="4"/>
  <c r="AA356" i="4"/>
  <c r="B356" i="4"/>
  <c r="AA355" i="4"/>
  <c r="Q355" i="4" s="1"/>
  <c r="Z355" i="4"/>
  <c r="B355" i="4"/>
  <c r="AA354" i="4"/>
  <c r="AB354" i="4" s="1"/>
  <c r="Z354" i="4"/>
  <c r="Y354" i="4"/>
  <c r="R354" i="4"/>
  <c r="Q354" i="4"/>
  <c r="P354" i="4"/>
  <c r="L354" i="4"/>
  <c r="B354" i="4"/>
  <c r="AA353" i="4"/>
  <c r="Z353" i="4"/>
  <c r="Q353" i="4"/>
  <c r="P353" i="4"/>
  <c r="L353" i="4"/>
  <c r="B353" i="4"/>
  <c r="AB352" i="4"/>
  <c r="AA352" i="4"/>
  <c r="Q352" i="4" s="1"/>
  <c r="B352" i="4"/>
  <c r="AA351" i="4"/>
  <c r="Z351" i="4"/>
  <c r="Y351" i="4"/>
  <c r="R351" i="4"/>
  <c r="L351" i="4"/>
  <c r="B351" i="4"/>
  <c r="AA350" i="4"/>
  <c r="AB350" i="4" s="1"/>
  <c r="Z350" i="4"/>
  <c r="Y350" i="4"/>
  <c r="R350" i="4"/>
  <c r="Q350" i="4"/>
  <c r="P350" i="4"/>
  <c r="L350" i="4"/>
  <c r="B350" i="4"/>
  <c r="AA349" i="4"/>
  <c r="Q349" i="4"/>
  <c r="P349" i="4"/>
  <c r="L349" i="4"/>
  <c r="B349" i="4"/>
  <c r="AB348" i="4"/>
  <c r="AA348" i="4"/>
  <c r="Z348" i="4" s="1"/>
  <c r="R348" i="4"/>
  <c r="Q348" i="4"/>
  <c r="B348" i="4"/>
  <c r="AB347" i="4"/>
  <c r="AA347" i="4"/>
  <c r="Y347" i="4" s="1"/>
  <c r="Q347" i="4"/>
  <c r="B347" i="4"/>
  <c r="AA346" i="4"/>
  <c r="AB346" i="4" s="1"/>
  <c r="Z346" i="4"/>
  <c r="Y346" i="4"/>
  <c r="R346" i="4"/>
  <c r="Q346" i="4"/>
  <c r="P346" i="4"/>
  <c r="L346" i="4"/>
  <c r="B346" i="4"/>
  <c r="AA345" i="4"/>
  <c r="Z345" i="4"/>
  <c r="B345" i="4"/>
  <c r="AB344" i="4"/>
  <c r="AA344" i="4"/>
  <c r="Z344" i="4" s="1"/>
  <c r="R344" i="4"/>
  <c r="Q344" i="4"/>
  <c r="B344" i="4"/>
  <c r="AA343" i="4"/>
  <c r="B343" i="4"/>
  <c r="AA342" i="4"/>
  <c r="AB342" i="4" s="1"/>
  <c r="Z342" i="4"/>
  <c r="Y342" i="4"/>
  <c r="R342" i="4"/>
  <c r="Q342" i="4"/>
  <c r="P342" i="4"/>
  <c r="L342" i="4"/>
  <c r="B342" i="4"/>
  <c r="AA341" i="4"/>
  <c r="Z341" i="4"/>
  <c r="Q341" i="4"/>
  <c r="P341" i="4"/>
  <c r="L341" i="4"/>
  <c r="B341" i="4"/>
  <c r="AB340" i="4"/>
  <c r="AA340" i="4"/>
  <c r="Z340" i="4"/>
  <c r="R340" i="4"/>
  <c r="Q340" i="4"/>
  <c r="B340" i="4"/>
  <c r="AA339" i="4"/>
  <c r="B339" i="4"/>
  <c r="AA338" i="4"/>
  <c r="AB338" i="4" s="1"/>
  <c r="Z338" i="4"/>
  <c r="Y338" i="4"/>
  <c r="R338" i="4"/>
  <c r="Q338" i="4"/>
  <c r="P338" i="4"/>
  <c r="L338" i="4"/>
  <c r="B338" i="4"/>
  <c r="AA337" i="4"/>
  <c r="Z337" i="4"/>
  <c r="Q337" i="4"/>
  <c r="P337" i="4"/>
  <c r="L337" i="4"/>
  <c r="B337" i="4"/>
  <c r="AB336" i="4"/>
  <c r="AA336" i="4"/>
  <c r="Z336" i="4" s="1"/>
  <c r="R336" i="4"/>
  <c r="Q336" i="4"/>
  <c r="B336" i="4"/>
  <c r="AA335" i="4"/>
  <c r="P335" i="4" s="1"/>
  <c r="Z335" i="4"/>
  <c r="Y335" i="4"/>
  <c r="R335" i="4"/>
  <c r="Q335" i="4"/>
  <c r="L335" i="4"/>
  <c r="B335" i="4"/>
  <c r="AA334" i="4"/>
  <c r="AB334" i="4" s="1"/>
  <c r="Z334" i="4"/>
  <c r="Y334" i="4"/>
  <c r="R334" i="4"/>
  <c r="Q334" i="4"/>
  <c r="P334" i="4"/>
  <c r="L334" i="4"/>
  <c r="B334" i="4"/>
  <c r="AA333" i="4"/>
  <c r="Z333" i="4" s="1"/>
  <c r="B333" i="4"/>
  <c r="AA332" i="4"/>
  <c r="Z332" i="4"/>
  <c r="L332" i="4"/>
  <c r="B332" i="4"/>
  <c r="AB331" i="4"/>
  <c r="AA331" i="4"/>
  <c r="P331" i="4" s="1"/>
  <c r="Y331" i="4"/>
  <c r="R331" i="4"/>
  <c r="Q331" i="4"/>
  <c r="L331" i="4"/>
  <c r="B331" i="4"/>
  <c r="AA330" i="4"/>
  <c r="R330" i="4"/>
  <c r="Q330" i="4"/>
  <c r="B330" i="4"/>
  <c r="AA329" i="4"/>
  <c r="R329" i="4"/>
  <c r="Q329" i="4"/>
  <c r="P329" i="4"/>
  <c r="L329" i="4"/>
  <c r="B329" i="4"/>
  <c r="AA328" i="4"/>
  <c r="Q328" i="4"/>
  <c r="L328" i="4"/>
  <c r="B328" i="4"/>
  <c r="AA327" i="4"/>
  <c r="Y327" i="4" s="1"/>
  <c r="L327" i="4"/>
  <c r="B327" i="4"/>
  <c r="AA326" i="4"/>
  <c r="AB326" i="4" s="1"/>
  <c r="Z326" i="4"/>
  <c r="Y326" i="4"/>
  <c r="R326" i="4"/>
  <c r="Q326" i="4"/>
  <c r="P326" i="4"/>
  <c r="L326" i="4"/>
  <c r="B326" i="4"/>
  <c r="AA325" i="4"/>
  <c r="Z325" i="4"/>
  <c r="R325" i="4"/>
  <c r="B325" i="4"/>
  <c r="AA324" i="4"/>
  <c r="Z324" i="4"/>
  <c r="R324" i="4"/>
  <c r="Q324" i="4"/>
  <c r="L324" i="4"/>
  <c r="B324" i="4"/>
  <c r="AB323" i="4"/>
  <c r="AA323" i="4"/>
  <c r="P323" i="4" s="1"/>
  <c r="Y323" i="4"/>
  <c r="R323" i="4"/>
  <c r="Q323" i="4"/>
  <c r="L323" i="4"/>
  <c r="B323" i="4"/>
  <c r="AA322" i="4"/>
  <c r="Z322" i="4"/>
  <c r="Y322" i="4"/>
  <c r="R322" i="4"/>
  <c r="B322" i="4"/>
  <c r="AA321" i="4"/>
  <c r="Z321" i="4" s="1"/>
  <c r="B321" i="4"/>
  <c r="AA320" i="4"/>
  <c r="Q320" i="4"/>
  <c r="L320" i="4"/>
  <c r="B320" i="4"/>
  <c r="AA319" i="4"/>
  <c r="R319" i="4"/>
  <c r="Q319" i="4"/>
  <c r="L319" i="4"/>
  <c r="B319" i="4"/>
  <c r="AA318" i="4"/>
  <c r="AB318" i="4" s="1"/>
  <c r="Z318" i="4"/>
  <c r="Y318" i="4"/>
  <c r="R318" i="4"/>
  <c r="Q318" i="4"/>
  <c r="P318" i="4"/>
  <c r="L318" i="4"/>
  <c r="B318" i="4"/>
  <c r="AA317" i="4"/>
  <c r="R317" i="4" s="1"/>
  <c r="Z317" i="4"/>
  <c r="B317" i="4"/>
  <c r="AA316" i="4"/>
  <c r="Z316" i="4"/>
  <c r="R316" i="4"/>
  <c r="Q316" i="4"/>
  <c r="B316" i="4"/>
  <c r="AB315" i="4"/>
  <c r="AA315" i="4"/>
  <c r="P315" i="4" s="1"/>
  <c r="Y315" i="4"/>
  <c r="R315" i="4"/>
  <c r="Q315" i="4"/>
  <c r="L315" i="4"/>
  <c r="B315" i="4"/>
  <c r="AA314" i="4"/>
  <c r="Z314" i="4"/>
  <c r="Y314" i="4"/>
  <c r="B314" i="4"/>
  <c r="AA313" i="4"/>
  <c r="Z313" i="4"/>
  <c r="R313" i="4"/>
  <c r="Q313" i="4"/>
  <c r="P313" i="4"/>
  <c r="L313" i="4"/>
  <c r="B313" i="4"/>
  <c r="AA312" i="4"/>
  <c r="B312" i="4"/>
  <c r="AA311" i="4"/>
  <c r="AB311" i="4" s="1"/>
  <c r="Y311" i="4"/>
  <c r="R311" i="4"/>
  <c r="Q311" i="4"/>
  <c r="L311" i="4"/>
  <c r="B311" i="4"/>
  <c r="AA310" i="4"/>
  <c r="AB310" i="4" s="1"/>
  <c r="Z310" i="4"/>
  <c r="Y310" i="4"/>
  <c r="R310" i="4"/>
  <c r="Q310" i="4"/>
  <c r="P310" i="4"/>
  <c r="L310" i="4"/>
  <c r="B310" i="4"/>
  <c r="AA309" i="4"/>
  <c r="Z309" i="4" s="1"/>
  <c r="B309" i="4"/>
  <c r="AA308" i="4"/>
  <c r="Z308" i="4"/>
  <c r="R308" i="4"/>
  <c r="Q308" i="4"/>
  <c r="L308" i="4"/>
  <c r="B308" i="4"/>
  <c r="AB307" i="4"/>
  <c r="AA307" i="4"/>
  <c r="P307" i="4" s="1"/>
  <c r="Y307" i="4"/>
  <c r="R307" i="4"/>
  <c r="Q307" i="4"/>
  <c r="L307" i="4"/>
  <c r="B307" i="4"/>
  <c r="AA306" i="4"/>
  <c r="Z306" i="4"/>
  <c r="Y306" i="4"/>
  <c r="R306" i="4"/>
  <c r="B306" i="4"/>
  <c r="AA305" i="4"/>
  <c r="Z305" i="4"/>
  <c r="R305" i="4"/>
  <c r="B305" i="4"/>
  <c r="AA304" i="4"/>
  <c r="Q304" i="4"/>
  <c r="L304" i="4"/>
  <c r="B304" i="4"/>
  <c r="AA303" i="4"/>
  <c r="Y303" i="4" s="1"/>
  <c r="Z303" i="4"/>
  <c r="B303" i="4"/>
  <c r="AA302" i="4"/>
  <c r="AB302" i="4" s="1"/>
  <c r="Z302" i="4"/>
  <c r="Y302" i="4"/>
  <c r="R302" i="4"/>
  <c r="Q302" i="4"/>
  <c r="P302" i="4"/>
  <c r="L302" i="4"/>
  <c r="B302" i="4"/>
  <c r="AA301" i="4"/>
  <c r="Z301" i="4"/>
  <c r="R301" i="4"/>
  <c r="L301" i="4"/>
  <c r="B301" i="4"/>
  <c r="AA300" i="4"/>
  <c r="Z300" i="4"/>
  <c r="R300" i="4"/>
  <c r="Q300" i="4"/>
  <c r="B300" i="4"/>
  <c r="AB299" i="4"/>
  <c r="AA299" i="4"/>
  <c r="P299" i="4" s="1"/>
  <c r="Y299" i="4"/>
  <c r="R299" i="4"/>
  <c r="Q299" i="4"/>
  <c r="L299" i="4"/>
  <c r="B299" i="4"/>
  <c r="AA298" i="4"/>
  <c r="B298" i="4"/>
  <c r="AA297" i="4"/>
  <c r="P297" i="4" s="1"/>
  <c r="B297" i="4"/>
  <c r="AA296" i="4"/>
  <c r="R296" i="4"/>
  <c r="Q296" i="4"/>
  <c r="P296" i="4"/>
  <c r="L296" i="4"/>
  <c r="B296" i="4"/>
  <c r="AA295" i="4"/>
  <c r="R295" i="4"/>
  <c r="Q295" i="4"/>
  <c r="P295" i="4"/>
  <c r="B295" i="4"/>
  <c r="AA294" i="4"/>
  <c r="Z294" i="4"/>
  <c r="Y294" i="4"/>
  <c r="R294" i="4"/>
  <c r="B294" i="4"/>
  <c r="AA293" i="4"/>
  <c r="Z293" i="4"/>
  <c r="Q293" i="4"/>
  <c r="P293" i="4"/>
  <c r="B293" i="4"/>
  <c r="AA292" i="4"/>
  <c r="Z292" i="4" s="1"/>
  <c r="B292" i="4"/>
  <c r="AA291" i="4"/>
  <c r="R291" i="4" s="1"/>
  <c r="B291" i="4"/>
  <c r="AB290" i="4"/>
  <c r="AA290" i="4"/>
  <c r="Z290" i="4" s="1"/>
  <c r="L290" i="4"/>
  <c r="B290" i="4"/>
  <c r="AA289" i="4"/>
  <c r="Y289" i="4" s="1"/>
  <c r="Z289" i="4"/>
  <c r="R289" i="4"/>
  <c r="Q289" i="4"/>
  <c r="P289" i="4"/>
  <c r="B289" i="4"/>
  <c r="AA288" i="4"/>
  <c r="AB288" i="4" s="1"/>
  <c r="Z288" i="4"/>
  <c r="Y288" i="4"/>
  <c r="R288" i="4"/>
  <c r="Q288" i="4"/>
  <c r="P288" i="4"/>
  <c r="L288" i="4"/>
  <c r="B288" i="4"/>
  <c r="AB287" i="4"/>
  <c r="AA287" i="4"/>
  <c r="R287" i="4" s="1"/>
  <c r="B287" i="4"/>
  <c r="AA286" i="4"/>
  <c r="Z286" i="4"/>
  <c r="Y286" i="4"/>
  <c r="R286" i="4"/>
  <c r="B286" i="4"/>
  <c r="AB285" i="4"/>
  <c r="AA285" i="4"/>
  <c r="Z285" i="4"/>
  <c r="Y285" i="4"/>
  <c r="R285" i="4"/>
  <c r="Q285" i="4"/>
  <c r="P285" i="4"/>
  <c r="L285" i="4"/>
  <c r="B285" i="4"/>
  <c r="AA284" i="4"/>
  <c r="Y284" i="4" s="1"/>
  <c r="B284" i="4"/>
  <c r="AB283" i="4"/>
  <c r="AA283" i="4"/>
  <c r="R283" i="4"/>
  <c r="Q283" i="4"/>
  <c r="P283" i="4"/>
  <c r="L283" i="4"/>
  <c r="B283" i="4"/>
  <c r="AB282" i="4"/>
  <c r="AA282" i="4"/>
  <c r="Z282" i="4"/>
  <c r="Y282" i="4"/>
  <c r="R282" i="4"/>
  <c r="L282" i="4"/>
  <c r="B282" i="4"/>
  <c r="AA281" i="4"/>
  <c r="Z281" i="4"/>
  <c r="Y281" i="4"/>
  <c r="R281" i="4"/>
  <c r="B281" i="4"/>
  <c r="AA280" i="4"/>
  <c r="Z280" i="4" s="1"/>
  <c r="B280" i="4"/>
  <c r="AB279" i="4"/>
  <c r="AA279" i="4"/>
  <c r="R279" i="4"/>
  <c r="Q279" i="4"/>
  <c r="P279" i="4"/>
  <c r="L279" i="4"/>
  <c r="B279" i="4"/>
  <c r="AA278" i="4"/>
  <c r="Z278" i="4"/>
  <c r="Y278" i="4"/>
  <c r="R278" i="4"/>
  <c r="L278" i="4"/>
  <c r="B278" i="4"/>
  <c r="AA277" i="4"/>
  <c r="AB277" i="4" s="1"/>
  <c r="Z277" i="4"/>
  <c r="Y277" i="4"/>
  <c r="R277" i="4"/>
  <c r="Q277" i="4"/>
  <c r="P277" i="4"/>
  <c r="L277" i="4"/>
  <c r="B277" i="4"/>
  <c r="AA276" i="4"/>
  <c r="Z276" i="4"/>
  <c r="Q276" i="4"/>
  <c r="P276" i="4"/>
  <c r="B276" i="4"/>
  <c r="AB275" i="4"/>
  <c r="AA275" i="4"/>
  <c r="R275" i="4"/>
  <c r="B275" i="4"/>
  <c r="AA274" i="4"/>
  <c r="Z274" i="4" s="1"/>
  <c r="B274" i="4"/>
  <c r="AB273" i="4"/>
  <c r="AA273" i="4"/>
  <c r="L273" i="4" s="1"/>
  <c r="B273" i="4"/>
  <c r="AA272" i="4"/>
  <c r="L272" i="4" s="1"/>
  <c r="Z272" i="4"/>
  <c r="R272" i="4"/>
  <c r="Q272" i="4"/>
  <c r="P272" i="4"/>
  <c r="B272" i="4"/>
  <c r="AA271" i="4"/>
  <c r="R271" i="4"/>
  <c r="Q271" i="4"/>
  <c r="P271" i="4"/>
  <c r="L271" i="4"/>
  <c r="B271" i="4"/>
  <c r="AA270" i="4"/>
  <c r="Z270" i="4" s="1"/>
  <c r="B270" i="4"/>
  <c r="AA269" i="4"/>
  <c r="L269" i="4" s="1"/>
  <c r="Z269" i="4"/>
  <c r="Y269" i="4"/>
  <c r="R269" i="4"/>
  <c r="Q269" i="4"/>
  <c r="P269" i="4"/>
  <c r="B269" i="4"/>
  <c r="AA268" i="4"/>
  <c r="AB268" i="4" s="1"/>
  <c r="Z268" i="4"/>
  <c r="Y268" i="4"/>
  <c r="R268" i="4"/>
  <c r="Q268" i="4"/>
  <c r="P268" i="4"/>
  <c r="L268" i="4"/>
  <c r="B268" i="4"/>
  <c r="AA267" i="4"/>
  <c r="AB267" i="4" s="1"/>
  <c r="Q267" i="4"/>
  <c r="B267" i="4"/>
  <c r="AA266" i="4"/>
  <c r="L266" i="4" s="1"/>
  <c r="B266" i="4"/>
  <c r="AB265" i="4"/>
  <c r="AA265" i="4"/>
  <c r="Q265" i="4"/>
  <c r="P265" i="4"/>
  <c r="L265" i="4"/>
  <c r="B265" i="4"/>
  <c r="AA264" i="4"/>
  <c r="Z264" i="4"/>
  <c r="Y264" i="4"/>
  <c r="R264" i="4"/>
  <c r="Q264" i="4"/>
  <c r="B264" i="4"/>
  <c r="AB263" i="4"/>
  <c r="AA263" i="4"/>
  <c r="R263" i="4"/>
  <c r="Q263" i="4"/>
  <c r="P263" i="4"/>
  <c r="L263" i="4"/>
  <c r="B263" i="4"/>
  <c r="AA262" i="4"/>
  <c r="R262" i="4"/>
  <c r="L262" i="4"/>
  <c r="B262" i="4"/>
  <c r="AB261" i="4"/>
  <c r="AA261" i="4"/>
  <c r="L261" i="4" s="1"/>
  <c r="Z261" i="4"/>
  <c r="Y261" i="4"/>
  <c r="R261" i="4"/>
  <c r="Q261" i="4"/>
  <c r="P261" i="4"/>
  <c r="B261" i="4"/>
  <c r="AA260" i="4"/>
  <c r="AB260" i="4" s="1"/>
  <c r="Z260" i="4"/>
  <c r="Y260" i="4"/>
  <c r="R260" i="4"/>
  <c r="Q260" i="4"/>
  <c r="L260" i="4"/>
  <c r="B260" i="4"/>
  <c r="AA259" i="4"/>
  <c r="B259" i="4"/>
  <c r="AA258" i="4"/>
  <c r="B258" i="4"/>
  <c r="AA257" i="4"/>
  <c r="AB257" i="4" s="1"/>
  <c r="Z257" i="4"/>
  <c r="Y257" i="4"/>
  <c r="R257" i="4"/>
  <c r="Q257" i="4"/>
  <c r="P257" i="4"/>
  <c r="L257" i="4"/>
  <c r="B257" i="4"/>
  <c r="AA256" i="4"/>
  <c r="Y256" i="4" s="1"/>
  <c r="P256" i="4"/>
  <c r="L256" i="4"/>
  <c r="B256" i="4"/>
  <c r="AA255" i="4"/>
  <c r="R255" i="4"/>
  <c r="Q255" i="4"/>
  <c r="P255" i="4"/>
  <c r="L255" i="4"/>
  <c r="B255" i="4"/>
  <c r="AA254" i="4"/>
  <c r="Z254" i="4"/>
  <c r="Y254" i="4"/>
  <c r="R254" i="4"/>
  <c r="L254" i="4"/>
  <c r="B254" i="4"/>
  <c r="AA253" i="4"/>
  <c r="Z253" i="4"/>
  <c r="Y253" i="4"/>
  <c r="R253" i="4"/>
  <c r="L253" i="4"/>
  <c r="B253" i="4"/>
  <c r="AA252" i="4"/>
  <c r="R252" i="4" s="1"/>
  <c r="B252" i="4"/>
  <c r="AA251" i="4"/>
  <c r="R251" i="4"/>
  <c r="Q251" i="4"/>
  <c r="P251" i="4"/>
  <c r="L251" i="4"/>
  <c r="B251" i="4"/>
  <c r="AB250" i="4"/>
  <c r="AA250" i="4"/>
  <c r="B250" i="4"/>
  <c r="AA249" i="4"/>
  <c r="Z249" i="4" s="1"/>
  <c r="B249" i="4"/>
  <c r="AA248" i="4"/>
  <c r="R248" i="4"/>
  <c r="Q248" i="4"/>
  <c r="P248" i="4"/>
  <c r="L248" i="4"/>
  <c r="B248" i="4"/>
  <c r="AA247" i="4"/>
  <c r="R247" i="4"/>
  <c r="B247" i="4"/>
  <c r="AA246" i="4"/>
  <c r="Z246" i="4"/>
  <c r="Y246" i="4"/>
  <c r="R246" i="4"/>
  <c r="L246" i="4"/>
  <c r="B246" i="4"/>
  <c r="AB245" i="4"/>
  <c r="AA245" i="4"/>
  <c r="Z245" i="4" s="1"/>
  <c r="B245" i="4"/>
  <c r="AA244" i="4"/>
  <c r="Z244" i="4"/>
  <c r="Y244" i="4"/>
  <c r="R244" i="4"/>
  <c r="P244" i="4"/>
  <c r="B244" i="4"/>
  <c r="AA243" i="4"/>
  <c r="L243" i="4"/>
  <c r="B243" i="4"/>
  <c r="AB242" i="4"/>
  <c r="AA242" i="4"/>
  <c r="L242" i="4"/>
  <c r="B242" i="4"/>
  <c r="AB241" i="4"/>
  <c r="AA241" i="4"/>
  <c r="Q241" i="4" s="1"/>
  <c r="B241" i="4"/>
  <c r="AA240" i="4"/>
  <c r="AB240" i="4" s="1"/>
  <c r="Z240" i="4"/>
  <c r="Y240" i="4"/>
  <c r="R240" i="4"/>
  <c r="Q240" i="4"/>
  <c r="P240" i="4"/>
  <c r="L240" i="4"/>
  <c r="B240" i="4"/>
  <c r="AB239" i="4"/>
  <c r="AA239" i="4"/>
  <c r="L239" i="4" s="1"/>
  <c r="B239" i="4"/>
  <c r="AA238" i="4"/>
  <c r="AB238" i="4" s="1"/>
  <c r="B238" i="4"/>
  <c r="AB237" i="4"/>
  <c r="AA237" i="4"/>
  <c r="Z237" i="4"/>
  <c r="Y237" i="4"/>
  <c r="R237" i="4"/>
  <c r="Q237" i="4"/>
  <c r="P237" i="4"/>
  <c r="L237" i="4"/>
  <c r="B237" i="4"/>
  <c r="AA236" i="4"/>
  <c r="Z236" i="4"/>
  <c r="Y236" i="4"/>
  <c r="R236" i="4"/>
  <c r="L236" i="4"/>
  <c r="B236" i="4"/>
  <c r="AB235" i="4"/>
  <c r="AA235" i="4"/>
  <c r="R235" i="4"/>
  <c r="Q235" i="4"/>
  <c r="P235" i="4"/>
  <c r="L235" i="4"/>
  <c r="B235" i="4"/>
  <c r="AB234" i="4"/>
  <c r="AA234" i="4"/>
  <c r="Z234" i="4"/>
  <c r="Y234" i="4"/>
  <c r="R234" i="4"/>
  <c r="L234" i="4"/>
  <c r="B234" i="4"/>
  <c r="AB233" i="4"/>
  <c r="AA233" i="4"/>
  <c r="Z233" i="4" s="1"/>
  <c r="B233" i="4"/>
  <c r="AA232" i="4"/>
  <c r="R232" i="4" s="1"/>
  <c r="Z232" i="4"/>
  <c r="Y232" i="4"/>
  <c r="Q232" i="4"/>
  <c r="P232" i="4"/>
  <c r="B232" i="4"/>
  <c r="AA231" i="4"/>
  <c r="AB231" i="4" s="1"/>
  <c r="Z231" i="4"/>
  <c r="Y231" i="4"/>
  <c r="R231" i="4"/>
  <c r="Q231" i="4"/>
  <c r="P231" i="4"/>
  <c r="L231" i="4"/>
  <c r="B231" i="4"/>
  <c r="AB230" i="4"/>
  <c r="AA230" i="4"/>
  <c r="Q230" i="4" s="1"/>
  <c r="B230" i="4"/>
  <c r="AB229" i="4"/>
  <c r="AA229" i="4"/>
  <c r="B229" i="4"/>
  <c r="AA228" i="4"/>
  <c r="Q228" i="4"/>
  <c r="L228" i="4"/>
  <c r="B228" i="4"/>
  <c r="AA227" i="4"/>
  <c r="AB227" i="4" s="1"/>
  <c r="Z227" i="4"/>
  <c r="Y227" i="4"/>
  <c r="R227" i="4"/>
  <c r="Q227" i="4"/>
  <c r="P227" i="4"/>
  <c r="L227" i="4"/>
  <c r="B227" i="4"/>
  <c r="AB226" i="4"/>
  <c r="AA226" i="4"/>
  <c r="Z226" i="4"/>
  <c r="Q226" i="4"/>
  <c r="L226" i="4"/>
  <c r="B226" i="4"/>
  <c r="AA225" i="4"/>
  <c r="Q225" i="4"/>
  <c r="B225" i="4"/>
  <c r="AB224" i="4"/>
  <c r="AA224" i="4"/>
  <c r="Y224" i="4" s="1"/>
  <c r="P224" i="4"/>
  <c r="B224" i="4"/>
  <c r="AA223" i="4"/>
  <c r="AB223" i="4" s="1"/>
  <c r="Z223" i="4"/>
  <c r="Y223" i="4"/>
  <c r="R223" i="4"/>
  <c r="Q223" i="4"/>
  <c r="P223" i="4"/>
  <c r="L223" i="4"/>
  <c r="B223" i="4"/>
  <c r="AA222" i="4"/>
  <c r="L222" i="4"/>
  <c r="B222" i="4"/>
  <c r="AB221" i="4"/>
  <c r="AA221" i="4"/>
  <c r="Y221" i="4"/>
  <c r="R221" i="4"/>
  <c r="Q221" i="4"/>
  <c r="B221" i="4"/>
  <c r="AA220" i="4"/>
  <c r="L220" i="4" s="1"/>
  <c r="Z220" i="4"/>
  <c r="Y220" i="4"/>
  <c r="R220" i="4"/>
  <c r="Q220" i="4"/>
  <c r="P220" i="4"/>
  <c r="B220" i="4"/>
  <c r="AA219" i="4"/>
  <c r="AB219" i="4" s="1"/>
  <c r="Z219" i="4"/>
  <c r="Y219" i="4"/>
  <c r="R219" i="4"/>
  <c r="Q219" i="4"/>
  <c r="P219" i="4"/>
  <c r="L219" i="4"/>
  <c r="B219" i="4"/>
  <c r="AA218" i="4"/>
  <c r="Q218" i="4"/>
  <c r="P218" i="4"/>
  <c r="B218" i="4"/>
  <c r="AA217" i="4"/>
  <c r="Z217" i="4"/>
  <c r="Y217" i="4"/>
  <c r="R217" i="4"/>
  <c r="Q217" i="4"/>
  <c r="B217" i="4"/>
  <c r="AA216" i="4"/>
  <c r="Z216" i="4" s="1"/>
  <c r="R216" i="4"/>
  <c r="B216" i="4"/>
  <c r="AA215" i="4"/>
  <c r="AB215" i="4" s="1"/>
  <c r="Z215" i="4"/>
  <c r="Y215" i="4"/>
  <c r="R215" i="4"/>
  <c r="Q215" i="4"/>
  <c r="P215" i="4"/>
  <c r="L215" i="4"/>
  <c r="B215" i="4"/>
  <c r="AA214" i="4"/>
  <c r="Y214" i="4" s="1"/>
  <c r="Z214" i="4"/>
  <c r="R214" i="4"/>
  <c r="Q214" i="4"/>
  <c r="P214" i="4"/>
  <c r="L214" i="4"/>
  <c r="B214" i="4"/>
  <c r="AA213" i="4"/>
  <c r="Z213" i="4" s="1"/>
  <c r="B213" i="4"/>
  <c r="AB212" i="4"/>
  <c r="AA212" i="4"/>
  <c r="Z212" i="4"/>
  <c r="L212" i="4"/>
  <c r="B212" i="4"/>
  <c r="AA211" i="4"/>
  <c r="AB211" i="4" s="1"/>
  <c r="Z211" i="4"/>
  <c r="Y211" i="4"/>
  <c r="R211" i="4"/>
  <c r="Q211" i="4"/>
  <c r="P211" i="4"/>
  <c r="B211" i="4"/>
  <c r="AA210" i="4"/>
  <c r="Z210" i="4"/>
  <c r="L210" i="4"/>
  <c r="B210" i="4"/>
  <c r="AA209" i="4"/>
  <c r="L209" i="4" s="1"/>
  <c r="B209" i="4"/>
  <c r="AA208" i="4"/>
  <c r="P208" i="4" s="1"/>
  <c r="Z208" i="4"/>
  <c r="Y208" i="4"/>
  <c r="R208" i="4"/>
  <c r="Q208" i="4"/>
  <c r="L208" i="4"/>
  <c r="B208" i="4"/>
  <c r="AA207" i="4"/>
  <c r="Z207" i="4"/>
  <c r="P207" i="4"/>
  <c r="L207" i="4"/>
  <c r="B207" i="4"/>
  <c r="AB206" i="4"/>
  <c r="AA206" i="4"/>
  <c r="Y206" i="4" s="1"/>
  <c r="Z206" i="4"/>
  <c r="R206" i="4"/>
  <c r="Q206" i="4"/>
  <c r="P206" i="4"/>
  <c r="L206" i="4"/>
  <c r="B206" i="4"/>
  <c r="AA205" i="4"/>
  <c r="Z205" i="4" s="1"/>
  <c r="R205" i="4"/>
  <c r="B205" i="4"/>
  <c r="AA204" i="4"/>
  <c r="Q204" i="4" s="1"/>
  <c r="B204" i="4"/>
  <c r="AA203" i="4"/>
  <c r="AB203" i="4" s="1"/>
  <c r="Z203" i="4"/>
  <c r="Y203" i="4"/>
  <c r="R203" i="4"/>
  <c r="Q203" i="4"/>
  <c r="P203" i="4"/>
  <c r="L203" i="4"/>
  <c r="B203" i="4"/>
  <c r="AB202" i="4"/>
  <c r="AA202" i="4"/>
  <c r="Z202" i="4"/>
  <c r="P202" i="4"/>
  <c r="L202" i="4"/>
  <c r="B202" i="4"/>
  <c r="AB201" i="4"/>
  <c r="AA201" i="4"/>
  <c r="P201" i="4" s="1"/>
  <c r="Z201" i="4"/>
  <c r="Y201" i="4"/>
  <c r="R201" i="4"/>
  <c r="Q201" i="4"/>
  <c r="L201" i="4"/>
  <c r="B201" i="4"/>
  <c r="AA200" i="4"/>
  <c r="Z200" i="4"/>
  <c r="Y200" i="4"/>
  <c r="R200" i="4"/>
  <c r="B200" i="4"/>
  <c r="AA199" i="4"/>
  <c r="Z199" i="4"/>
  <c r="Y199" i="4"/>
  <c r="Q199" i="4"/>
  <c r="P199" i="4"/>
  <c r="L199" i="4"/>
  <c r="B199" i="4"/>
  <c r="AA198" i="4"/>
  <c r="Y198" i="4" s="1"/>
  <c r="R198" i="4"/>
  <c r="Q198" i="4"/>
  <c r="P198" i="4"/>
  <c r="L198" i="4"/>
  <c r="B198" i="4"/>
  <c r="AA197" i="4"/>
  <c r="Z197" i="4"/>
  <c r="Y197" i="4"/>
  <c r="Q197" i="4"/>
  <c r="L197" i="4"/>
  <c r="B197" i="4"/>
  <c r="AA196" i="4"/>
  <c r="Z196" i="4"/>
  <c r="R196" i="4"/>
  <c r="B196" i="4"/>
  <c r="AA195" i="4"/>
  <c r="Z195" i="4" s="1"/>
  <c r="Y195" i="4"/>
  <c r="B195" i="4"/>
  <c r="AB194" i="4"/>
  <c r="AA194" i="4"/>
  <c r="Z194" i="4"/>
  <c r="Q194" i="4"/>
  <c r="P194" i="4"/>
  <c r="L194" i="4"/>
  <c r="B194" i="4"/>
  <c r="AB193" i="4"/>
  <c r="AA193" i="4"/>
  <c r="Y193" i="4"/>
  <c r="R193" i="4"/>
  <c r="Q193" i="4"/>
  <c r="L193" i="4"/>
  <c r="B193" i="4"/>
  <c r="AA192" i="4"/>
  <c r="P192" i="4" s="1"/>
  <c r="Z192" i="4"/>
  <c r="Y192" i="4"/>
  <c r="R192" i="4"/>
  <c r="Q192" i="4"/>
  <c r="B192" i="4"/>
  <c r="AA191" i="4"/>
  <c r="Z191" i="4" s="1"/>
  <c r="B191" i="4"/>
  <c r="AB190" i="4"/>
  <c r="AA190" i="4"/>
  <c r="Y190" i="4" s="1"/>
  <c r="Z190" i="4"/>
  <c r="R190" i="4"/>
  <c r="Q190" i="4"/>
  <c r="P190" i="4"/>
  <c r="L190" i="4"/>
  <c r="B190" i="4"/>
  <c r="AA189" i="4"/>
  <c r="Z189" i="4"/>
  <c r="Y189" i="4"/>
  <c r="R189" i="4"/>
  <c r="L189" i="4"/>
  <c r="B189" i="4"/>
  <c r="AA188" i="4"/>
  <c r="Y188" i="4"/>
  <c r="R188" i="4"/>
  <c r="B188" i="4"/>
  <c r="AA187" i="4"/>
  <c r="AB187" i="4" s="1"/>
  <c r="Z187" i="4"/>
  <c r="Y187" i="4"/>
  <c r="R187" i="4"/>
  <c r="Q187" i="4"/>
  <c r="P187" i="4"/>
  <c r="L187" i="4"/>
  <c r="B187" i="4"/>
  <c r="AB186" i="4"/>
  <c r="AA186" i="4"/>
  <c r="Z186" i="4"/>
  <c r="R186" i="4"/>
  <c r="P186" i="4"/>
  <c r="L186" i="4"/>
  <c r="B186" i="4"/>
  <c r="AB185" i="4"/>
  <c r="AA185" i="4"/>
  <c r="P185" i="4" s="1"/>
  <c r="Z185" i="4"/>
  <c r="Y185" i="4"/>
  <c r="R185" i="4"/>
  <c r="Q185" i="4"/>
  <c r="L185" i="4"/>
  <c r="B185" i="4"/>
  <c r="AA184" i="4"/>
  <c r="Z184" i="4"/>
  <c r="Y184" i="4"/>
  <c r="R184" i="4"/>
  <c r="P184" i="4"/>
  <c r="B184" i="4"/>
  <c r="AA183" i="4"/>
  <c r="Z183" i="4"/>
  <c r="Y183" i="4"/>
  <c r="B183" i="4"/>
  <c r="AA182" i="4"/>
  <c r="B182" i="4"/>
  <c r="AB181" i="4"/>
  <c r="AA181" i="4"/>
  <c r="Z181" i="4"/>
  <c r="Y181" i="4"/>
  <c r="Q181" i="4"/>
  <c r="L181" i="4"/>
  <c r="B181" i="4"/>
  <c r="AB180" i="4"/>
  <c r="AA180" i="4"/>
  <c r="Y180" i="4" s="1"/>
  <c r="Z180" i="4"/>
  <c r="R180" i="4"/>
  <c r="Q180" i="4"/>
  <c r="P180" i="4"/>
  <c r="B180" i="4"/>
  <c r="AA179" i="4"/>
  <c r="Z179" i="4"/>
  <c r="Y179" i="4"/>
  <c r="R179" i="4"/>
  <c r="Q179" i="4"/>
  <c r="B179" i="4"/>
  <c r="AB178" i="4"/>
  <c r="AA178" i="4"/>
  <c r="Z178" i="4"/>
  <c r="L178" i="4"/>
  <c r="B178" i="4"/>
  <c r="AB177" i="4"/>
  <c r="AA177" i="4"/>
  <c r="R177" i="4"/>
  <c r="Q177" i="4"/>
  <c r="L177" i="4"/>
  <c r="B177" i="4"/>
  <c r="AA176" i="4"/>
  <c r="P176" i="4" s="1"/>
  <c r="Z176" i="4"/>
  <c r="Y176" i="4"/>
  <c r="R176" i="4"/>
  <c r="Q176" i="4"/>
  <c r="L176" i="4"/>
  <c r="B176" i="4"/>
  <c r="AA175" i="4"/>
  <c r="Z175" i="4"/>
  <c r="Y175" i="4"/>
  <c r="R175" i="4"/>
  <c r="B175" i="4"/>
  <c r="AB174" i="4"/>
  <c r="AA174" i="4"/>
  <c r="Y174" i="4" s="1"/>
  <c r="Z174" i="4"/>
  <c r="R174" i="4"/>
  <c r="Q174" i="4"/>
  <c r="P174" i="4"/>
  <c r="L174" i="4"/>
  <c r="B174" i="4"/>
  <c r="AA173" i="4"/>
  <c r="Z173" i="4"/>
  <c r="Y173" i="4"/>
  <c r="R173" i="4"/>
  <c r="L173" i="4"/>
  <c r="B173" i="4"/>
  <c r="AA172" i="4"/>
  <c r="Z172" i="4"/>
  <c r="Y172" i="4"/>
  <c r="R172" i="4"/>
  <c r="B172" i="4"/>
  <c r="AA171" i="4"/>
  <c r="AB171" i="4" s="1"/>
  <c r="Z171" i="4"/>
  <c r="Y171" i="4"/>
  <c r="R171" i="4"/>
  <c r="Q171" i="4"/>
  <c r="P171" i="4"/>
  <c r="L171" i="4"/>
  <c r="B171" i="4"/>
  <c r="AA170" i="4"/>
  <c r="Z170" i="4"/>
  <c r="R170" i="4"/>
  <c r="P170" i="4"/>
  <c r="L170" i="4"/>
  <c r="B170" i="4"/>
  <c r="AA169" i="4"/>
  <c r="Z169" i="4"/>
  <c r="Y169" i="4"/>
  <c r="B169" i="4"/>
  <c r="AA168" i="4"/>
  <c r="L168" i="4" s="1"/>
  <c r="Z168" i="4"/>
  <c r="Y168" i="4"/>
  <c r="R168" i="4"/>
  <c r="P168" i="4"/>
  <c r="B168" i="4"/>
  <c r="AA167" i="4"/>
  <c r="P167" i="4"/>
  <c r="L167" i="4"/>
  <c r="B167" i="4"/>
  <c r="AB166" i="4"/>
  <c r="AA166" i="4"/>
  <c r="Y166" i="4" s="1"/>
  <c r="Z166" i="4"/>
  <c r="R166" i="4"/>
  <c r="Q166" i="4"/>
  <c r="P166" i="4"/>
  <c r="B166" i="4"/>
  <c r="AA165" i="4"/>
  <c r="Z165" i="4"/>
  <c r="Y165" i="4"/>
  <c r="R165" i="4"/>
  <c r="L165" i="4"/>
  <c r="B165" i="4"/>
  <c r="AA164" i="4"/>
  <c r="P164" i="4" s="1"/>
  <c r="B164" i="4"/>
  <c r="AA163" i="4"/>
  <c r="Y163" i="4"/>
  <c r="R163" i="4"/>
  <c r="Q163" i="4"/>
  <c r="P163" i="4"/>
  <c r="B163" i="4"/>
  <c r="AA162" i="4"/>
  <c r="Y162" i="4" s="1"/>
  <c r="Z162" i="4"/>
  <c r="R162" i="4"/>
  <c r="Q162" i="4"/>
  <c r="P162" i="4"/>
  <c r="B162" i="4"/>
  <c r="AA161" i="4"/>
  <c r="Y161" i="4"/>
  <c r="B161" i="4"/>
  <c r="AB160" i="4"/>
  <c r="AA160" i="4"/>
  <c r="Z160" i="4" s="1"/>
  <c r="Q160" i="4"/>
  <c r="B160" i="4"/>
  <c r="AA159" i="4"/>
  <c r="AB159" i="4" s="1"/>
  <c r="Z159" i="4"/>
  <c r="Y159" i="4"/>
  <c r="R159" i="4"/>
  <c r="Q159" i="4"/>
  <c r="P159" i="4"/>
  <c r="L159" i="4"/>
  <c r="B159" i="4"/>
  <c r="AB158" i="4"/>
  <c r="AA158" i="4"/>
  <c r="Y158" i="4" s="1"/>
  <c r="Z158" i="4"/>
  <c r="R158" i="4"/>
  <c r="Q158" i="4"/>
  <c r="P158" i="4"/>
  <c r="L158" i="4"/>
  <c r="B158" i="4"/>
  <c r="AA157" i="4"/>
  <c r="B157" i="4"/>
  <c r="AB156" i="4"/>
  <c r="AA156" i="4"/>
  <c r="Z156" i="4"/>
  <c r="Y156" i="4"/>
  <c r="R156" i="4"/>
  <c r="Q156" i="4"/>
  <c r="P156" i="4"/>
  <c r="L156" i="4"/>
  <c r="B156" i="4"/>
  <c r="AA155" i="4"/>
  <c r="AB155" i="4" s="1"/>
  <c r="Z155" i="4"/>
  <c r="Y155" i="4"/>
  <c r="R155" i="4"/>
  <c r="Q155" i="4"/>
  <c r="P155" i="4"/>
  <c r="L155" i="4"/>
  <c r="B155" i="4"/>
  <c r="AA154" i="4"/>
  <c r="AB154" i="4" s="1"/>
  <c r="Z154" i="4"/>
  <c r="B154" i="4"/>
  <c r="AB153" i="4"/>
  <c r="AA153" i="4"/>
  <c r="P153" i="4" s="1"/>
  <c r="Z153" i="4"/>
  <c r="Y153" i="4"/>
  <c r="R153" i="4"/>
  <c r="Q153" i="4"/>
  <c r="L153" i="4"/>
  <c r="B153" i="4"/>
  <c r="AA152" i="4"/>
  <c r="AB152" i="4" s="1"/>
  <c r="Z152" i="4"/>
  <c r="Y152" i="4"/>
  <c r="R152" i="4"/>
  <c r="Q152" i="4"/>
  <c r="B152" i="4"/>
  <c r="AA151" i="4"/>
  <c r="Z151" i="4" s="1"/>
  <c r="L151" i="4"/>
  <c r="B151" i="4"/>
  <c r="AB150" i="4"/>
  <c r="AA150" i="4"/>
  <c r="Q150" i="4" s="1"/>
  <c r="L150" i="4"/>
  <c r="B150" i="4"/>
  <c r="AB149" i="4"/>
  <c r="AA149" i="4"/>
  <c r="P149" i="4" s="1"/>
  <c r="Z149" i="4"/>
  <c r="Y149" i="4"/>
  <c r="R149" i="4"/>
  <c r="Q149" i="4"/>
  <c r="B149" i="4"/>
  <c r="AB148" i="4"/>
  <c r="AA148" i="4"/>
  <c r="Q148" i="4" s="1"/>
  <c r="Y148" i="4"/>
  <c r="P148" i="4"/>
  <c r="B148" i="4"/>
  <c r="AA147" i="4"/>
  <c r="R147" i="4"/>
  <c r="Q147" i="4"/>
  <c r="P147" i="4"/>
  <c r="L147" i="4"/>
  <c r="B147" i="4"/>
  <c r="AA146" i="4"/>
  <c r="Z146" i="4"/>
  <c r="R146" i="4"/>
  <c r="Q146" i="4"/>
  <c r="B146" i="4"/>
  <c r="AA145" i="4"/>
  <c r="Z145" i="4"/>
  <c r="Y145" i="4"/>
  <c r="Q145" i="4"/>
  <c r="L145" i="4"/>
  <c r="B145" i="4"/>
  <c r="AB144" i="4"/>
  <c r="AA144" i="4"/>
  <c r="Z144" i="4"/>
  <c r="Y144" i="4"/>
  <c r="R144" i="4"/>
  <c r="Q144" i="4"/>
  <c r="P144" i="4"/>
  <c r="L144" i="4"/>
  <c r="B144" i="4"/>
  <c r="AA143" i="4"/>
  <c r="Y143" i="4" s="1"/>
  <c r="B143" i="4"/>
  <c r="AB142" i="4"/>
  <c r="AA142" i="4"/>
  <c r="Z142" i="4" s="1"/>
  <c r="P142" i="4"/>
  <c r="L142" i="4"/>
  <c r="B142" i="4"/>
  <c r="AA141" i="4"/>
  <c r="P141" i="4" s="1"/>
  <c r="Z141" i="4"/>
  <c r="Y141" i="4"/>
  <c r="R141" i="4"/>
  <c r="Q141" i="4"/>
  <c r="L141" i="4"/>
  <c r="B141" i="4"/>
  <c r="AA140" i="4"/>
  <c r="Z140" i="4"/>
  <c r="Y140" i="4"/>
  <c r="P140" i="4"/>
  <c r="L140" i="4"/>
  <c r="B140" i="4"/>
  <c r="AA139" i="4"/>
  <c r="L139" i="4" s="1"/>
  <c r="Z139" i="4"/>
  <c r="R139" i="4"/>
  <c r="Q139" i="4"/>
  <c r="P139" i="4"/>
  <c r="B139" i="4"/>
  <c r="AA138" i="4"/>
  <c r="Z138" i="4"/>
  <c r="R138" i="4"/>
  <c r="B138" i="4"/>
  <c r="AB137" i="4"/>
  <c r="AA137" i="4"/>
  <c r="Q137" i="4" s="1"/>
  <c r="Z137" i="4"/>
  <c r="B137" i="4"/>
  <c r="AA136" i="4"/>
  <c r="AB136" i="4" s="1"/>
  <c r="Y136" i="4"/>
  <c r="B136" i="4"/>
  <c r="AA135" i="4"/>
  <c r="Y135" i="4" s="1"/>
  <c r="Z135" i="4"/>
  <c r="L135" i="4"/>
  <c r="B135" i="4"/>
  <c r="AB134" i="4"/>
  <c r="AA134" i="4"/>
  <c r="Q134" i="4" s="1"/>
  <c r="L134" i="4"/>
  <c r="B134" i="4"/>
  <c r="AB133" i="4"/>
  <c r="AA133" i="4"/>
  <c r="P133" i="4" s="1"/>
  <c r="Z133" i="4"/>
  <c r="Y133" i="4"/>
  <c r="R133" i="4"/>
  <c r="Q133" i="4"/>
  <c r="B133" i="4"/>
  <c r="AB132" i="4"/>
  <c r="AA132" i="4"/>
  <c r="Q132" i="4" s="1"/>
  <c r="Y132" i="4"/>
  <c r="P132" i="4"/>
  <c r="B132" i="4"/>
  <c r="AA131" i="4"/>
  <c r="R131" i="4"/>
  <c r="Q131" i="4"/>
  <c r="P131" i="4"/>
  <c r="L131" i="4"/>
  <c r="B131" i="4"/>
  <c r="AA130" i="4"/>
  <c r="Z130" i="4"/>
  <c r="R130" i="4"/>
  <c r="Q130" i="4"/>
  <c r="B130" i="4"/>
  <c r="AA129" i="4"/>
  <c r="Z129" i="4"/>
  <c r="Y129" i="4"/>
  <c r="Q129" i="4"/>
  <c r="L129" i="4"/>
  <c r="B129" i="4"/>
  <c r="AB128" i="4"/>
  <c r="AA128" i="4"/>
  <c r="Z128" i="4"/>
  <c r="Y128" i="4"/>
  <c r="R128" i="4"/>
  <c r="Q128" i="4"/>
  <c r="P128" i="4"/>
  <c r="L128" i="4"/>
  <c r="B128" i="4"/>
  <c r="AA127" i="4"/>
  <c r="B127" i="4"/>
  <c r="AB126" i="4"/>
  <c r="AA126" i="4"/>
  <c r="Z126" i="4" s="1"/>
  <c r="P126" i="4"/>
  <c r="L126" i="4"/>
  <c r="B126" i="4"/>
  <c r="AA125" i="4"/>
  <c r="P125" i="4" s="1"/>
  <c r="Z125" i="4"/>
  <c r="Y125" i="4"/>
  <c r="R125" i="4"/>
  <c r="Q125" i="4"/>
  <c r="L125" i="4"/>
  <c r="B125" i="4"/>
  <c r="AA124" i="4"/>
  <c r="Z124" i="4"/>
  <c r="Y124" i="4"/>
  <c r="P124" i="4"/>
  <c r="L124" i="4"/>
  <c r="B124" i="4"/>
  <c r="AA123" i="4"/>
  <c r="L123" i="4" s="1"/>
  <c r="Z123" i="4"/>
  <c r="R123" i="4"/>
  <c r="Q123" i="4"/>
  <c r="P123" i="4"/>
  <c r="B123" i="4"/>
  <c r="AA122" i="4"/>
  <c r="Z122" i="4"/>
  <c r="R122" i="4"/>
  <c r="B122" i="4"/>
  <c r="AB121" i="4"/>
  <c r="AA121" i="4"/>
  <c r="Q121" i="4" s="1"/>
  <c r="Z121" i="4"/>
  <c r="B121" i="4"/>
  <c r="AA120" i="4"/>
  <c r="AB120" i="4" s="1"/>
  <c r="Y120" i="4"/>
  <c r="B120" i="4"/>
  <c r="AA119" i="4"/>
  <c r="Y119" i="4" s="1"/>
  <c r="Z119" i="4"/>
  <c r="L119" i="4"/>
  <c r="B119" i="4"/>
  <c r="AB118" i="4"/>
  <c r="AA118" i="4"/>
  <c r="Q118" i="4" s="1"/>
  <c r="L118" i="4"/>
  <c r="B118" i="4"/>
  <c r="AB117" i="4"/>
  <c r="AA117" i="4"/>
  <c r="P117" i="4" s="1"/>
  <c r="Z117" i="4"/>
  <c r="Y117" i="4"/>
  <c r="R117" i="4"/>
  <c r="Q117" i="4"/>
  <c r="B117" i="4"/>
  <c r="AB116" i="4"/>
  <c r="AA116" i="4"/>
  <c r="Q116" i="4" s="1"/>
  <c r="Y116" i="4"/>
  <c r="P116" i="4"/>
  <c r="B116" i="4"/>
  <c r="AA115" i="4"/>
  <c r="R115" i="4"/>
  <c r="Q115" i="4"/>
  <c r="P115" i="4"/>
  <c r="L115" i="4"/>
  <c r="B115" i="4"/>
  <c r="AA114" i="4"/>
  <c r="Z114" i="4"/>
  <c r="R114" i="4"/>
  <c r="Q114" i="4"/>
  <c r="B114" i="4"/>
  <c r="AA113" i="4"/>
  <c r="Z113" i="4"/>
  <c r="Y113" i="4"/>
  <c r="Q113" i="4"/>
  <c r="L113" i="4"/>
  <c r="B113" i="4"/>
  <c r="AB112" i="4"/>
  <c r="AA112" i="4"/>
  <c r="Z112" i="4"/>
  <c r="Y112" i="4"/>
  <c r="R112" i="4"/>
  <c r="Q112" i="4"/>
  <c r="P112" i="4"/>
  <c r="L112" i="4"/>
  <c r="B112" i="4"/>
  <c r="AA111" i="4"/>
  <c r="B111" i="4"/>
  <c r="AB110" i="4"/>
  <c r="AA110" i="4"/>
  <c r="Z110" i="4" s="1"/>
  <c r="P110" i="4"/>
  <c r="L110" i="4"/>
  <c r="B110" i="4"/>
  <c r="AA109" i="4"/>
  <c r="P109" i="4" s="1"/>
  <c r="Z109" i="4"/>
  <c r="Y109" i="4"/>
  <c r="R109" i="4"/>
  <c r="Q109" i="4"/>
  <c r="L109" i="4"/>
  <c r="B109" i="4"/>
  <c r="AA108" i="4"/>
  <c r="Z108" i="4"/>
  <c r="Y108" i="4"/>
  <c r="P108" i="4"/>
  <c r="L108" i="4"/>
  <c r="B108" i="4"/>
  <c r="AA107" i="4"/>
  <c r="L107" i="4" s="1"/>
  <c r="Z107" i="4"/>
  <c r="R107" i="4"/>
  <c r="Q107" i="4"/>
  <c r="P107" i="4"/>
  <c r="B107" i="4"/>
  <c r="AA106" i="4"/>
  <c r="Z106" i="4"/>
  <c r="R106" i="4"/>
  <c r="B106" i="4"/>
  <c r="AB105" i="4"/>
  <c r="AA105" i="4"/>
  <c r="Q105" i="4" s="1"/>
  <c r="Z105" i="4"/>
  <c r="B105" i="4"/>
  <c r="AA104" i="4"/>
  <c r="AB104" i="4" s="1"/>
  <c r="Y104" i="4"/>
  <c r="B104" i="4"/>
  <c r="AA103" i="4"/>
  <c r="Y103" i="4" s="1"/>
  <c r="Z103" i="4"/>
  <c r="L103" i="4"/>
  <c r="B103" i="4"/>
  <c r="AB102" i="4"/>
  <c r="AA102" i="4"/>
  <c r="Q102" i="4" s="1"/>
  <c r="L102" i="4"/>
  <c r="B102" i="4"/>
  <c r="AB101" i="4"/>
  <c r="AA101" i="4"/>
  <c r="P101" i="4" s="1"/>
  <c r="Z101" i="4"/>
  <c r="Y101" i="4"/>
  <c r="R101" i="4"/>
  <c r="Q101" i="4"/>
  <c r="B101" i="4"/>
  <c r="AB100" i="4"/>
  <c r="AA100" i="4"/>
  <c r="Q100" i="4" s="1"/>
  <c r="Y100" i="4"/>
  <c r="P100" i="4"/>
  <c r="B100" i="4"/>
  <c r="AA99" i="4"/>
  <c r="R99" i="4"/>
  <c r="Q99" i="4"/>
  <c r="P99" i="4"/>
  <c r="L99" i="4"/>
  <c r="B99" i="4"/>
  <c r="AA98" i="4"/>
  <c r="Z98" i="4"/>
  <c r="R98" i="4"/>
  <c r="Q98" i="4"/>
  <c r="B98" i="4"/>
  <c r="AA97" i="4"/>
  <c r="Z97" i="4"/>
  <c r="Y97" i="4"/>
  <c r="Q97" i="4"/>
  <c r="L97" i="4"/>
  <c r="B97" i="4"/>
  <c r="AB96" i="4"/>
  <c r="AA96" i="4"/>
  <c r="Z96" i="4"/>
  <c r="Y96" i="4"/>
  <c r="R96" i="4"/>
  <c r="Q96" i="4"/>
  <c r="P96" i="4"/>
  <c r="L96" i="4"/>
  <c r="B96" i="4"/>
  <c r="AA95" i="4"/>
  <c r="B95" i="4"/>
  <c r="AB94" i="4"/>
  <c r="AA94" i="4"/>
  <c r="Z94" i="4" s="1"/>
  <c r="P94" i="4"/>
  <c r="L94" i="4"/>
  <c r="B94" i="4"/>
  <c r="AA93" i="4"/>
  <c r="P93" i="4" s="1"/>
  <c r="Z93" i="4"/>
  <c r="Y93" i="4"/>
  <c r="R93" i="4"/>
  <c r="Q93" i="4"/>
  <c r="L93" i="4"/>
  <c r="B93" i="4"/>
  <c r="AA92" i="4"/>
  <c r="Z92" i="4"/>
  <c r="Y92" i="4"/>
  <c r="P92" i="4"/>
  <c r="L92" i="4"/>
  <c r="B92" i="4"/>
  <c r="AA91" i="4"/>
  <c r="L91" i="4" s="1"/>
  <c r="Z91" i="4"/>
  <c r="R91" i="4"/>
  <c r="Q91" i="4"/>
  <c r="P91" i="4"/>
  <c r="B91" i="4"/>
  <c r="AA90" i="4"/>
  <c r="Z90" i="4"/>
  <c r="R90" i="4"/>
  <c r="B90" i="4"/>
  <c r="AB89" i="4"/>
  <c r="AA89" i="4"/>
  <c r="Q89" i="4" s="1"/>
  <c r="Z89" i="4"/>
  <c r="B89" i="4"/>
  <c r="AB88" i="4"/>
  <c r="AA88" i="4"/>
  <c r="P88" i="4" s="1"/>
  <c r="Z88" i="4"/>
  <c r="Y88" i="4"/>
  <c r="R88" i="4"/>
  <c r="Q88" i="4"/>
  <c r="B88" i="4"/>
  <c r="AB87" i="4"/>
  <c r="AA87" i="4"/>
  <c r="R87" i="4" s="1"/>
  <c r="Q87" i="4"/>
  <c r="P87" i="4"/>
  <c r="L87" i="4"/>
  <c r="B87" i="4"/>
  <c r="AA86" i="4"/>
  <c r="AB86" i="4" s="1"/>
  <c r="Z86" i="4"/>
  <c r="Y86" i="4"/>
  <c r="R86" i="4"/>
  <c r="Q86" i="4"/>
  <c r="P86" i="4"/>
  <c r="L86" i="4"/>
  <c r="B86" i="4"/>
  <c r="AA85" i="4"/>
  <c r="P85" i="4" s="1"/>
  <c r="Z85" i="4"/>
  <c r="B85" i="4"/>
  <c r="AB84" i="4"/>
  <c r="AA84" i="4"/>
  <c r="P84" i="4" s="1"/>
  <c r="Z84" i="4"/>
  <c r="Y84" i="4"/>
  <c r="R84" i="4"/>
  <c r="Q84" i="4"/>
  <c r="B84" i="4"/>
  <c r="AB83" i="4"/>
  <c r="AA83" i="4"/>
  <c r="R83" i="4" s="1"/>
  <c r="Z83" i="4"/>
  <c r="Q83" i="4"/>
  <c r="L83" i="4"/>
  <c r="B83" i="4"/>
  <c r="AA82" i="4"/>
  <c r="AB82" i="4" s="1"/>
  <c r="Z82" i="4"/>
  <c r="Y82" i="4"/>
  <c r="R82" i="4"/>
  <c r="Q82" i="4"/>
  <c r="P82" i="4"/>
  <c r="L82" i="4"/>
  <c r="B82" i="4"/>
  <c r="AB81" i="4"/>
  <c r="AA81" i="4"/>
  <c r="Q81" i="4" s="1"/>
  <c r="Z81" i="4"/>
  <c r="B81" i="4"/>
  <c r="AB80" i="4"/>
  <c r="AA80" i="4"/>
  <c r="P80" i="4" s="1"/>
  <c r="Z80" i="4"/>
  <c r="Y80" i="4"/>
  <c r="R80" i="4"/>
  <c r="Q80" i="4"/>
  <c r="B80" i="4"/>
  <c r="AB79" i="4"/>
  <c r="AA79" i="4"/>
  <c r="R79" i="4" s="1"/>
  <c r="Q79" i="4"/>
  <c r="P79" i="4"/>
  <c r="L79" i="4"/>
  <c r="B79" i="4"/>
  <c r="AA78" i="4"/>
  <c r="AB78" i="4" s="1"/>
  <c r="Z78" i="4"/>
  <c r="Y78" i="4"/>
  <c r="R78" i="4"/>
  <c r="Q78" i="4"/>
  <c r="P78" i="4"/>
  <c r="L78" i="4"/>
  <c r="B78" i="4"/>
  <c r="AA77" i="4"/>
  <c r="L77" i="4" s="1"/>
  <c r="Z77" i="4"/>
  <c r="B77" i="4"/>
  <c r="AB76" i="4"/>
  <c r="AA76" i="4"/>
  <c r="P76" i="4" s="1"/>
  <c r="Z76" i="4"/>
  <c r="Y76" i="4"/>
  <c r="R76" i="4"/>
  <c r="Q76" i="4"/>
  <c r="B76" i="4"/>
  <c r="AB75" i="4"/>
  <c r="AA75" i="4"/>
  <c r="R75" i="4" s="1"/>
  <c r="Z75" i="4"/>
  <c r="Q75" i="4"/>
  <c r="L75" i="4"/>
  <c r="B75" i="4"/>
  <c r="AA74" i="4"/>
  <c r="AB74" i="4" s="1"/>
  <c r="Z74" i="4"/>
  <c r="Y74" i="4"/>
  <c r="R74" i="4"/>
  <c r="Q74" i="4"/>
  <c r="P74" i="4"/>
  <c r="L74" i="4"/>
  <c r="B74" i="4"/>
  <c r="AB73" i="4"/>
  <c r="AA73" i="4"/>
  <c r="Q73" i="4" s="1"/>
  <c r="Z73" i="4"/>
  <c r="B73" i="4"/>
  <c r="AB72" i="4"/>
  <c r="AA72" i="4"/>
  <c r="P72" i="4" s="1"/>
  <c r="Z72" i="4"/>
  <c r="Y72" i="4"/>
  <c r="R72" i="4"/>
  <c r="Q72" i="4"/>
  <c r="B72" i="4"/>
  <c r="AB71" i="4"/>
  <c r="AA71" i="4"/>
  <c r="R71" i="4" s="1"/>
  <c r="Q71" i="4"/>
  <c r="P71" i="4"/>
  <c r="L71" i="4"/>
  <c r="B71" i="4"/>
  <c r="AA70" i="4"/>
  <c r="AB70" i="4" s="1"/>
  <c r="Z70" i="4"/>
  <c r="Y70" i="4"/>
  <c r="R70" i="4"/>
  <c r="Q70" i="4"/>
  <c r="P70" i="4"/>
  <c r="L70" i="4"/>
  <c r="B70" i="4"/>
  <c r="AA69" i="4"/>
  <c r="AB69" i="4" s="1"/>
  <c r="Z69" i="4"/>
  <c r="B69" i="4"/>
  <c r="AB68" i="4"/>
  <c r="AA68" i="4"/>
  <c r="P68" i="4" s="1"/>
  <c r="Z68" i="4"/>
  <c r="Y68" i="4"/>
  <c r="R68" i="4"/>
  <c r="Q68" i="4"/>
  <c r="B68" i="4"/>
  <c r="AB67" i="4"/>
  <c r="AA67" i="4"/>
  <c r="R67" i="4" s="1"/>
  <c r="Z67" i="4"/>
  <c r="Q67" i="4"/>
  <c r="L67" i="4"/>
  <c r="B67" i="4"/>
  <c r="AA66" i="4"/>
  <c r="AB66" i="4" s="1"/>
  <c r="Z66" i="4"/>
  <c r="Y66" i="4"/>
  <c r="R66" i="4"/>
  <c r="Q66" i="4"/>
  <c r="P66" i="4"/>
  <c r="L66" i="4"/>
  <c r="B66" i="4"/>
  <c r="AB65" i="4"/>
  <c r="AA65" i="4"/>
  <c r="Q65" i="4" s="1"/>
  <c r="Z65" i="4"/>
  <c r="B65" i="4"/>
  <c r="AB64" i="4"/>
  <c r="AA64" i="4"/>
  <c r="P64" i="4" s="1"/>
  <c r="Z64" i="4"/>
  <c r="Y64" i="4"/>
  <c r="R64" i="4"/>
  <c r="Q64" i="4"/>
  <c r="B64" i="4"/>
  <c r="AB63" i="4"/>
  <c r="AA63" i="4"/>
  <c r="R63" i="4" s="1"/>
  <c r="Q63" i="4"/>
  <c r="P63" i="4"/>
  <c r="L63" i="4"/>
  <c r="B63" i="4"/>
  <c r="AA62" i="4"/>
  <c r="AB62" i="4" s="1"/>
  <c r="Z62" i="4"/>
  <c r="Y62" i="4"/>
  <c r="R62" i="4"/>
  <c r="Q62" i="4"/>
  <c r="P62" i="4"/>
  <c r="L62" i="4"/>
  <c r="B62" i="4"/>
  <c r="AA61" i="4"/>
  <c r="Z61" i="4"/>
  <c r="B61" i="4"/>
  <c r="AB60" i="4"/>
  <c r="AA60" i="4"/>
  <c r="P60" i="4" s="1"/>
  <c r="Z60" i="4"/>
  <c r="Y60" i="4"/>
  <c r="R60" i="4"/>
  <c r="Q60" i="4"/>
  <c r="B60" i="4"/>
  <c r="AB59" i="4"/>
  <c r="AA59" i="4"/>
  <c r="R59" i="4" s="1"/>
  <c r="Q59" i="4"/>
  <c r="L59" i="4"/>
  <c r="B59" i="4"/>
  <c r="AA58" i="4"/>
  <c r="AB58" i="4" s="1"/>
  <c r="Z58" i="4"/>
  <c r="Y58" i="4"/>
  <c r="R58" i="4"/>
  <c r="Q58" i="4"/>
  <c r="P58" i="4"/>
  <c r="L58" i="4"/>
  <c r="B58" i="4"/>
  <c r="AB57" i="4"/>
  <c r="AA57" i="4"/>
  <c r="Q57" i="4" s="1"/>
  <c r="Z57" i="4"/>
  <c r="B57" i="4"/>
  <c r="AB56" i="4"/>
  <c r="AA56" i="4"/>
  <c r="P56" i="4" s="1"/>
  <c r="Z56" i="4"/>
  <c r="Y56" i="4"/>
  <c r="R56" i="4"/>
  <c r="Q56" i="4"/>
  <c r="B56" i="4"/>
  <c r="AB55" i="4"/>
  <c r="AA55" i="4"/>
  <c r="R55" i="4" s="1"/>
  <c r="Q55" i="4"/>
  <c r="P55" i="4"/>
  <c r="L55" i="4"/>
  <c r="B55" i="4"/>
  <c r="AA54" i="4"/>
  <c r="AB54" i="4" s="1"/>
  <c r="Z54" i="4"/>
  <c r="Y54" i="4"/>
  <c r="R54" i="4"/>
  <c r="Q54" i="4"/>
  <c r="P54" i="4"/>
  <c r="L54" i="4"/>
  <c r="B54" i="4"/>
  <c r="AA53" i="4"/>
  <c r="AB53" i="4" s="1"/>
  <c r="Z53" i="4"/>
  <c r="B53" i="4"/>
  <c r="AB52" i="4"/>
  <c r="AA52" i="4"/>
  <c r="P52" i="4" s="1"/>
  <c r="Z52" i="4"/>
  <c r="Y52" i="4"/>
  <c r="R52" i="4"/>
  <c r="Q52" i="4"/>
  <c r="B52" i="4"/>
  <c r="AB51" i="4"/>
  <c r="AA51" i="4"/>
  <c r="R51" i="4" s="1"/>
  <c r="Q51" i="4"/>
  <c r="L51" i="4"/>
  <c r="B51" i="4"/>
  <c r="AA50" i="4"/>
  <c r="AB50" i="4" s="1"/>
  <c r="Z50" i="4"/>
  <c r="Y50" i="4"/>
  <c r="R50" i="4"/>
  <c r="Q50" i="4"/>
  <c r="P50" i="4"/>
  <c r="L50" i="4"/>
  <c r="B50" i="4"/>
  <c r="AB49" i="4"/>
  <c r="AA49" i="4"/>
  <c r="Q49" i="4" s="1"/>
  <c r="Z49" i="4"/>
  <c r="B49" i="4"/>
  <c r="AA48" i="4"/>
  <c r="B48" i="4"/>
  <c r="AB47" i="4"/>
  <c r="AA47" i="4"/>
  <c r="Z47" i="4" s="1"/>
  <c r="R47" i="4"/>
  <c r="Q47" i="4"/>
  <c r="P47" i="4"/>
  <c r="L47" i="4"/>
  <c r="B47" i="4"/>
  <c r="AA46" i="4"/>
  <c r="AB46" i="4" s="1"/>
  <c r="Z46" i="4"/>
  <c r="Y46" i="4"/>
  <c r="R46" i="4"/>
  <c r="Q46" i="4"/>
  <c r="P46" i="4"/>
  <c r="L46" i="4"/>
  <c r="B46" i="4"/>
  <c r="AA45" i="4"/>
  <c r="Q45" i="4" s="1"/>
  <c r="B45" i="4"/>
  <c r="AB44" i="4"/>
  <c r="AA44" i="4"/>
  <c r="Z44" i="4" s="1"/>
  <c r="R44" i="4"/>
  <c r="Q44" i="4"/>
  <c r="B44" i="4"/>
  <c r="AB43" i="4"/>
  <c r="AA43" i="4"/>
  <c r="Z43" i="4" s="1"/>
  <c r="Y43" i="4"/>
  <c r="Q43" i="4"/>
  <c r="B43" i="4"/>
  <c r="AA42" i="4"/>
  <c r="AB42" i="4" s="1"/>
  <c r="Z42" i="4"/>
  <c r="Y42" i="4"/>
  <c r="R42" i="4"/>
  <c r="Q42" i="4"/>
  <c r="P42" i="4"/>
  <c r="L42" i="4"/>
  <c r="B42" i="4"/>
  <c r="AB41" i="4"/>
  <c r="AA41" i="4"/>
  <c r="Z41" i="4" s="1"/>
  <c r="P41" i="4"/>
  <c r="L41" i="4"/>
  <c r="B41" i="4"/>
  <c r="AB40" i="4"/>
  <c r="AA40" i="4"/>
  <c r="Z40" i="4" s="1"/>
  <c r="Y40" i="4"/>
  <c r="Q40" i="4"/>
  <c r="B40" i="4"/>
  <c r="AA39" i="4"/>
  <c r="AB39" i="4" s="1"/>
  <c r="Z39" i="4"/>
  <c r="Y39" i="4"/>
  <c r="R39" i="4"/>
  <c r="Q39" i="4"/>
  <c r="P39" i="4"/>
  <c r="L39" i="4"/>
  <c r="B39" i="4"/>
  <c r="AA38" i="4"/>
  <c r="AB38" i="4" s="1"/>
  <c r="Z38" i="4"/>
  <c r="Y38" i="4"/>
  <c r="R38" i="4"/>
  <c r="Q38" i="4"/>
  <c r="P38" i="4"/>
  <c r="L38" i="4"/>
  <c r="B38" i="4"/>
  <c r="AB37" i="4"/>
  <c r="AA37" i="4"/>
  <c r="Z37" i="4" s="1"/>
  <c r="Q37" i="4"/>
  <c r="L37" i="4"/>
  <c r="B37" i="4"/>
  <c r="AA36" i="4"/>
  <c r="Z36" i="4"/>
  <c r="Y36" i="4"/>
  <c r="R36" i="4"/>
  <c r="Q36" i="4"/>
  <c r="B36" i="4"/>
  <c r="AA35" i="4"/>
  <c r="AB35" i="4" s="1"/>
  <c r="Y35" i="4"/>
  <c r="L35" i="4"/>
  <c r="B35" i="4"/>
  <c r="AA34" i="4"/>
  <c r="AB34" i="4" s="1"/>
  <c r="Z34" i="4"/>
  <c r="Y34" i="4"/>
  <c r="R34" i="4"/>
  <c r="Q34" i="4"/>
  <c r="P34" i="4"/>
  <c r="L34" i="4"/>
  <c r="B34" i="4"/>
  <c r="AA33" i="4"/>
  <c r="Z33" i="4"/>
  <c r="Q33" i="4"/>
  <c r="P33" i="4"/>
  <c r="L33" i="4"/>
  <c r="B33" i="4"/>
  <c r="AA32" i="4"/>
  <c r="Z32" i="4" s="1"/>
  <c r="Y32" i="4"/>
  <c r="B32" i="4"/>
  <c r="AA31" i="4"/>
  <c r="Y31" i="4" s="1"/>
  <c r="Z31" i="4"/>
  <c r="B31" i="4"/>
  <c r="AA30" i="4"/>
  <c r="AB30" i="4" s="1"/>
  <c r="Z30" i="4"/>
  <c r="Y30" i="4"/>
  <c r="R30" i="4"/>
  <c r="Q30" i="4"/>
  <c r="P30" i="4"/>
  <c r="L30" i="4"/>
  <c r="B30" i="4"/>
  <c r="AA29" i="4"/>
  <c r="Z29" i="4" s="1"/>
  <c r="Q29" i="4"/>
  <c r="B29" i="4"/>
  <c r="AA28" i="4"/>
  <c r="R28" i="4" s="1"/>
  <c r="Z28" i="4"/>
  <c r="B28" i="4"/>
  <c r="AA27" i="4"/>
  <c r="AB27" i="4" s="1"/>
  <c r="P27" i="4"/>
  <c r="L27" i="4"/>
  <c r="B27" i="4"/>
  <c r="AA26" i="4"/>
  <c r="AB26" i="4" s="1"/>
  <c r="Z26" i="4"/>
  <c r="Y26" i="4"/>
  <c r="R26" i="4"/>
  <c r="Q26" i="4"/>
  <c r="P26" i="4"/>
  <c r="L26" i="4"/>
  <c r="B26" i="4"/>
  <c r="AA25" i="4"/>
  <c r="Z25" i="4"/>
  <c r="B25" i="4"/>
  <c r="AA24" i="4"/>
  <c r="Z24" i="4" s="1"/>
  <c r="B24" i="4"/>
  <c r="AB23" i="4"/>
  <c r="AA23" i="4"/>
  <c r="Z23" i="4" s="1"/>
  <c r="B23" i="4"/>
  <c r="AA22" i="4"/>
  <c r="AB22" i="4" s="1"/>
  <c r="Z22" i="4"/>
  <c r="Y22" i="4"/>
  <c r="R22" i="4"/>
  <c r="Q22" i="4"/>
  <c r="P22" i="4"/>
  <c r="L22" i="4"/>
  <c r="B22" i="4"/>
  <c r="AA21" i="4"/>
  <c r="Z21" i="4" s="1"/>
  <c r="B21" i="4"/>
  <c r="AB20" i="4"/>
  <c r="AA20" i="4"/>
  <c r="Z20" i="4" s="1"/>
  <c r="B20" i="4"/>
  <c r="AB19" i="4"/>
  <c r="AA19" i="4"/>
  <c r="Z19" i="4"/>
  <c r="Y19" i="4"/>
  <c r="R19" i="4"/>
  <c r="Q19" i="4"/>
  <c r="P19" i="4"/>
  <c r="L19" i="4"/>
  <c r="B19" i="4"/>
  <c r="AA18" i="4"/>
  <c r="AB18" i="4" s="1"/>
  <c r="Z18" i="4"/>
  <c r="Y18" i="4"/>
  <c r="R18" i="4"/>
  <c r="Q18" i="4"/>
  <c r="P18" i="4"/>
  <c r="L18" i="4"/>
  <c r="B18" i="4"/>
  <c r="AB17" i="4"/>
  <c r="AA17" i="4"/>
  <c r="Z17" i="4" s="1"/>
  <c r="B17" i="4"/>
  <c r="AB16" i="4"/>
  <c r="AA16" i="4"/>
  <c r="Z16" i="4"/>
  <c r="Y16" i="4"/>
  <c r="R16" i="4"/>
  <c r="Q16" i="4"/>
  <c r="B16" i="4"/>
  <c r="AB15" i="4"/>
  <c r="AA15" i="4"/>
  <c r="P15" i="4" s="1"/>
  <c r="Z15" i="4"/>
  <c r="Y15" i="4"/>
  <c r="R15" i="4"/>
  <c r="Q15" i="4"/>
  <c r="B15" i="4"/>
  <c r="AA14" i="4"/>
  <c r="AB14" i="4" s="1"/>
  <c r="Z14" i="4"/>
  <c r="Y14" i="4"/>
  <c r="R14" i="4"/>
  <c r="Q14" i="4"/>
  <c r="P14" i="4"/>
  <c r="L14" i="4"/>
  <c r="B14" i="4"/>
  <c r="AB13" i="4"/>
  <c r="AA13" i="4"/>
  <c r="Z13" i="4"/>
  <c r="Q13" i="4"/>
  <c r="P13" i="4"/>
  <c r="L13" i="4"/>
  <c r="B13" i="4"/>
  <c r="AB12" i="4"/>
  <c r="AA12" i="4"/>
  <c r="Z12" i="4"/>
  <c r="Y12" i="4"/>
  <c r="R12" i="4"/>
  <c r="Q12" i="4"/>
  <c r="B12" i="4"/>
  <c r="AA11" i="4"/>
  <c r="Q11" i="4" s="1"/>
  <c r="Z11" i="4"/>
  <c r="Y11" i="4"/>
  <c r="R11" i="4"/>
  <c r="B11" i="4"/>
  <c r="AA10" i="4"/>
  <c r="AB10" i="4" s="1"/>
  <c r="Z10" i="4"/>
  <c r="Y10" i="4"/>
  <c r="R10" i="4"/>
  <c r="Q10" i="4"/>
  <c r="P10" i="4"/>
  <c r="L10" i="4"/>
  <c r="B10" i="4"/>
  <c r="AB9" i="4"/>
  <c r="AA9" i="4"/>
  <c r="Z9" i="4"/>
  <c r="Q9" i="4"/>
  <c r="P9" i="4"/>
  <c r="L9" i="4"/>
  <c r="B9" i="4"/>
  <c r="AA8" i="4"/>
  <c r="AB8" i="4" s="1"/>
  <c r="Z8" i="4"/>
  <c r="Y8" i="4"/>
  <c r="R8" i="4"/>
  <c r="B8" i="4"/>
  <c r="AB7" i="4"/>
  <c r="AA7" i="4"/>
  <c r="Y7" i="4" s="1"/>
  <c r="Z7" i="4"/>
  <c r="P7" i="4"/>
  <c r="L7" i="4"/>
  <c r="B7" i="4"/>
  <c r="AC2" i="4"/>
  <c r="AC1" i="4"/>
  <c r="P48" i="4" l="1"/>
  <c r="L48" i="4"/>
  <c r="AB95" i="4"/>
  <c r="Q95" i="4"/>
  <c r="P95" i="4"/>
  <c r="Y25" i="4"/>
  <c r="R25" i="4"/>
  <c r="L21" i="4"/>
  <c r="Q24" i="4"/>
  <c r="Q27" i="4"/>
  <c r="AB28" i="4"/>
  <c r="AB31" i="4"/>
  <c r="AB77" i="4"/>
  <c r="Y90" i="4"/>
  <c r="L90" i="4"/>
  <c r="AB90" i="4"/>
  <c r="Y106" i="4"/>
  <c r="L106" i="4"/>
  <c r="AB106" i="4"/>
  <c r="Y122" i="4"/>
  <c r="L122" i="4"/>
  <c r="AB122" i="4"/>
  <c r="Y138" i="4"/>
  <c r="L138" i="4"/>
  <c r="AB138" i="4"/>
  <c r="AB167" i="4"/>
  <c r="R167" i="4"/>
  <c r="Z167" i="4"/>
  <c r="Y167" i="4"/>
  <c r="Q167" i="4"/>
  <c r="P169" i="4"/>
  <c r="AB169" i="4"/>
  <c r="Q169" i="4"/>
  <c r="L169" i="4"/>
  <c r="Z188" i="4"/>
  <c r="AB188" i="4"/>
  <c r="P188" i="4"/>
  <c r="L188" i="4"/>
  <c r="Y196" i="4"/>
  <c r="Q196" i="4"/>
  <c r="L196" i="4"/>
  <c r="P196" i="4"/>
  <c r="Z243" i="4"/>
  <c r="Y243" i="4"/>
  <c r="R243" i="4"/>
  <c r="Q243" i="4"/>
  <c r="P243" i="4"/>
  <c r="AB243" i="4"/>
  <c r="AB11" i="4"/>
  <c r="L15" i="4"/>
  <c r="P21" i="4"/>
  <c r="R24" i="4"/>
  <c r="R27" i="4"/>
  <c r="Y33" i="4"/>
  <c r="R33" i="4"/>
  <c r="P35" i="4"/>
  <c r="P36" i="4"/>
  <c r="L36" i="4"/>
  <c r="Q41" i="4"/>
  <c r="Y44" i="4"/>
  <c r="Y47" i="4"/>
  <c r="L49" i="4"/>
  <c r="Y55" i="4"/>
  <c r="L57" i="4"/>
  <c r="Y63" i="4"/>
  <c r="L65" i="4"/>
  <c r="Y71" i="4"/>
  <c r="L73" i="4"/>
  <c r="Y79" i="4"/>
  <c r="L81" i="4"/>
  <c r="Y87" i="4"/>
  <c r="L89" i="4"/>
  <c r="R92" i="4"/>
  <c r="Q92" i="4"/>
  <c r="Q94" i="4"/>
  <c r="P97" i="4"/>
  <c r="R97" i="4"/>
  <c r="AB99" i="4"/>
  <c r="Z99" i="4"/>
  <c r="Y99" i="4"/>
  <c r="Q103" i="4"/>
  <c r="R108" i="4"/>
  <c r="Q108" i="4"/>
  <c r="Q110" i="4"/>
  <c r="P113" i="4"/>
  <c r="R113" i="4"/>
  <c r="AB115" i="4"/>
  <c r="Z115" i="4"/>
  <c r="Y115" i="4"/>
  <c r="Q119" i="4"/>
  <c r="R124" i="4"/>
  <c r="Q124" i="4"/>
  <c r="Q126" i="4"/>
  <c r="P129" i="4"/>
  <c r="R129" i="4"/>
  <c r="AB131" i="4"/>
  <c r="Z131" i="4"/>
  <c r="Y131" i="4"/>
  <c r="Q135" i="4"/>
  <c r="R140" i="4"/>
  <c r="Q140" i="4"/>
  <c r="Q142" i="4"/>
  <c r="P145" i="4"/>
  <c r="R145" i="4"/>
  <c r="AB147" i="4"/>
  <c r="Z147" i="4"/>
  <c r="Y147" i="4"/>
  <c r="Q151" i="4"/>
  <c r="P161" i="4"/>
  <c r="Z161" i="4"/>
  <c r="R161" i="4"/>
  <c r="L161" i="4"/>
  <c r="Q161" i="4"/>
  <c r="P165" i="4"/>
  <c r="Q165" i="4"/>
  <c r="AB165" i="4"/>
  <c r="AB196" i="4"/>
  <c r="L204" i="4"/>
  <c r="Y216" i="4"/>
  <c r="Y218" i="4"/>
  <c r="R218" i="4"/>
  <c r="Z218" i="4"/>
  <c r="L218" i="4"/>
  <c r="Q224" i="4"/>
  <c r="Z228" i="4"/>
  <c r="Y228" i="4"/>
  <c r="R228" i="4"/>
  <c r="P228" i="4"/>
  <c r="Y233" i="4"/>
  <c r="Q258" i="4"/>
  <c r="P258" i="4"/>
  <c r="R258" i="4"/>
  <c r="Z258" i="4"/>
  <c r="Y258" i="4"/>
  <c r="L258" i="4"/>
  <c r="P387" i="4"/>
  <c r="AB387" i="4"/>
  <c r="Z387" i="4"/>
  <c r="Y387" i="4"/>
  <c r="R387" i="4"/>
  <c r="L387" i="4"/>
  <c r="Q298" i="4"/>
  <c r="P298" i="4"/>
  <c r="L298" i="4"/>
  <c r="Y298" i="4"/>
  <c r="Z298" i="4"/>
  <c r="R298" i="4"/>
  <c r="Y61" i="4"/>
  <c r="R61" i="4"/>
  <c r="Z136" i="4"/>
  <c r="L136" i="4"/>
  <c r="Q7" i="4"/>
  <c r="R7" i="4"/>
  <c r="Y13" i="4"/>
  <c r="R13" i="4"/>
  <c r="P16" i="4"/>
  <c r="L16" i="4"/>
  <c r="Q21" i="4"/>
  <c r="Y24" i="4"/>
  <c r="Y27" i="4"/>
  <c r="L29" i="4"/>
  <c r="Q32" i="4"/>
  <c r="AB33" i="4"/>
  <c r="Q35" i="4"/>
  <c r="AB36" i="4"/>
  <c r="L43" i="4"/>
  <c r="P49" i="4"/>
  <c r="Z55" i="4"/>
  <c r="P57" i="4"/>
  <c r="Z63" i="4"/>
  <c r="P65" i="4"/>
  <c r="Z71" i="4"/>
  <c r="P73" i="4"/>
  <c r="Z79" i="4"/>
  <c r="P81" i="4"/>
  <c r="Z87" i="4"/>
  <c r="P89" i="4"/>
  <c r="AB92" i="4"/>
  <c r="AB97" i="4"/>
  <c r="R103" i="4"/>
  <c r="L105" i="4"/>
  <c r="AB108" i="4"/>
  <c r="AB113" i="4"/>
  <c r="R119" i="4"/>
  <c r="L121" i="4"/>
  <c r="AB124" i="4"/>
  <c r="AB129" i="4"/>
  <c r="R135" i="4"/>
  <c r="L137" i="4"/>
  <c r="AB140" i="4"/>
  <c r="AB145" i="4"/>
  <c r="Y151" i="4"/>
  <c r="AB161" i="4"/>
  <c r="AB163" i="4"/>
  <c r="L163" i="4"/>
  <c r="Z163" i="4"/>
  <c r="AB175" i="4"/>
  <c r="Q175" i="4"/>
  <c r="L175" i="4"/>
  <c r="P175" i="4"/>
  <c r="P177" i="4"/>
  <c r="Z177" i="4"/>
  <c r="Y177" i="4"/>
  <c r="AB183" i="4"/>
  <c r="R183" i="4"/>
  <c r="Q183" i="4"/>
  <c r="L183" i="4"/>
  <c r="P183" i="4"/>
  <c r="Y202" i="4"/>
  <c r="Q202" i="4"/>
  <c r="R202" i="4"/>
  <c r="P204" i="4"/>
  <c r="Y212" i="4"/>
  <c r="R212" i="4"/>
  <c r="Q212" i="4"/>
  <c r="P212" i="4"/>
  <c r="AB218" i="4"/>
  <c r="Y222" i="4"/>
  <c r="R222" i="4"/>
  <c r="Z222" i="4"/>
  <c r="Q222" i="4"/>
  <c r="P222" i="4"/>
  <c r="AB222" i="4"/>
  <c r="AB228" i="4"/>
  <c r="P241" i="4"/>
  <c r="AB258" i="4"/>
  <c r="Y182" i="4"/>
  <c r="AB182" i="4"/>
  <c r="Q182" i="4"/>
  <c r="P339" i="4"/>
  <c r="AB339" i="4"/>
  <c r="Y339" i="4"/>
  <c r="R339" i="4"/>
  <c r="Z339" i="4"/>
  <c r="L339" i="4"/>
  <c r="Z120" i="4"/>
  <c r="L120" i="4"/>
  <c r="AB25" i="4"/>
  <c r="AB61" i="4"/>
  <c r="AB85" i="4"/>
  <c r="L23" i="4"/>
  <c r="Z27" i="4"/>
  <c r="P29" i="4"/>
  <c r="R32" i="4"/>
  <c r="R35" i="4"/>
  <c r="Y41" i="4"/>
  <c r="R41" i="4"/>
  <c r="P43" i="4"/>
  <c r="P44" i="4"/>
  <c r="L44" i="4"/>
  <c r="Y94" i="4"/>
  <c r="R94" i="4"/>
  <c r="L100" i="4"/>
  <c r="Y110" i="4"/>
  <c r="R110" i="4"/>
  <c r="L116" i="4"/>
  <c r="Y126" i="4"/>
  <c r="R126" i="4"/>
  <c r="L132" i="4"/>
  <c r="Y142" i="4"/>
  <c r="R142" i="4"/>
  <c r="L148" i="4"/>
  <c r="AB216" i="4"/>
  <c r="Q216" i="4"/>
  <c r="P216" i="4"/>
  <c r="L216" i="4"/>
  <c r="Z224" i="4"/>
  <c r="L224" i="4"/>
  <c r="R224" i="4"/>
  <c r="P233" i="4"/>
  <c r="L233" i="4"/>
  <c r="R233" i="4"/>
  <c r="Q233" i="4"/>
  <c r="Z239" i="4"/>
  <c r="Y239" i="4"/>
  <c r="Q239" i="4"/>
  <c r="P239" i="4"/>
  <c r="R239" i="4"/>
  <c r="R249" i="4"/>
  <c r="AB127" i="4"/>
  <c r="Q127" i="4"/>
  <c r="P127" i="4"/>
  <c r="P24" i="4"/>
  <c r="L24" i="4"/>
  <c r="AB151" i="4"/>
  <c r="R151" i="4"/>
  <c r="P151" i="4"/>
  <c r="L164" i="4"/>
  <c r="R191" i="4"/>
  <c r="P195" i="4"/>
  <c r="Z204" i="4"/>
  <c r="Y204" i="4"/>
  <c r="R204" i="4"/>
  <c r="AB204" i="4"/>
  <c r="P229" i="4"/>
  <c r="L229" i="4"/>
  <c r="R229" i="4"/>
  <c r="Z229" i="4"/>
  <c r="Y229" i="4"/>
  <c r="Q229" i="4"/>
  <c r="Z241" i="4"/>
  <c r="Y241" i="4"/>
  <c r="R241" i="4"/>
  <c r="L241" i="4"/>
  <c r="P157" i="4"/>
  <c r="Q157" i="4"/>
  <c r="Y157" i="4"/>
  <c r="AB48" i="4"/>
  <c r="Z104" i="4"/>
  <c r="L104" i="4"/>
  <c r="AB157" i="4"/>
  <c r="Q238" i="4"/>
  <c r="P238" i="4"/>
  <c r="R238" i="4"/>
  <c r="L238" i="4"/>
  <c r="Z238" i="4"/>
  <c r="Y238" i="4"/>
  <c r="Y21" i="4"/>
  <c r="R21" i="4"/>
  <c r="P23" i="4"/>
  <c r="B36" i="5"/>
  <c r="G7" i="5"/>
  <c r="B37" i="5"/>
  <c r="E7" i="5"/>
  <c r="B39" i="5"/>
  <c r="M12" i="5"/>
  <c r="D28" i="5" s="1"/>
  <c r="E28" i="5" s="1"/>
  <c r="A7" i="5"/>
  <c r="B34" i="5"/>
  <c r="K12" i="5"/>
  <c r="D27" i="5" s="1"/>
  <c r="E27" i="5" s="1"/>
  <c r="B40" i="5"/>
  <c r="B33" i="5"/>
  <c r="C12" i="5"/>
  <c r="D23" i="5" s="1"/>
  <c r="E23" i="5" s="1"/>
  <c r="B38" i="5"/>
  <c r="I7" i="5"/>
  <c r="B35" i="5"/>
  <c r="L17" i="4"/>
  <c r="Q20" i="4"/>
  <c r="AB21" i="4"/>
  <c r="Q23" i="4"/>
  <c r="AB24" i="4"/>
  <c r="K7" i="5" s="1"/>
  <c r="L31" i="4"/>
  <c r="Z35" i="4"/>
  <c r="P37" i="4"/>
  <c r="R40" i="4"/>
  <c r="R43" i="4"/>
  <c r="Y49" i="4"/>
  <c r="R49" i="4"/>
  <c r="P51" i="4"/>
  <c r="Y57" i="4"/>
  <c r="R57" i="4"/>
  <c r="P59" i="4"/>
  <c r="Y65" i="4"/>
  <c r="R65" i="4"/>
  <c r="P67" i="4"/>
  <c r="Y73" i="4"/>
  <c r="R73" i="4"/>
  <c r="P75" i="4"/>
  <c r="Y81" i="4"/>
  <c r="R81" i="4"/>
  <c r="P83" i="4"/>
  <c r="Y89" i="4"/>
  <c r="R89" i="4"/>
  <c r="R100" i="4"/>
  <c r="AB103" i="4"/>
  <c r="P103" i="4"/>
  <c r="P105" i="4"/>
  <c r="Y105" i="4"/>
  <c r="R105" i="4"/>
  <c r="R116" i="4"/>
  <c r="AB119" i="4"/>
  <c r="P119" i="4"/>
  <c r="P121" i="4"/>
  <c r="Y121" i="4"/>
  <c r="R121" i="4"/>
  <c r="R132" i="4"/>
  <c r="AB135" i="4"/>
  <c r="P135" i="4"/>
  <c r="P137" i="4"/>
  <c r="Y137" i="4"/>
  <c r="R137" i="4"/>
  <c r="R148" i="4"/>
  <c r="L160" i="4"/>
  <c r="Q195" i="4"/>
  <c r="Y249" i="4"/>
  <c r="AB249" i="4"/>
  <c r="Q249" i="4"/>
  <c r="P249" i="4"/>
  <c r="L249" i="4"/>
  <c r="AB252" i="4"/>
  <c r="Q252" i="4"/>
  <c r="P252" i="4"/>
  <c r="L252" i="4"/>
  <c r="Z252" i="4"/>
  <c r="Y252" i="4"/>
  <c r="AB111" i="4"/>
  <c r="Q111" i="4"/>
  <c r="P111" i="4"/>
  <c r="L11" i="4"/>
  <c r="R20" i="4"/>
  <c r="Y29" i="4"/>
  <c r="R29" i="4"/>
  <c r="P31" i="4"/>
  <c r="Q48" i="4"/>
  <c r="L95" i="4"/>
  <c r="L111" i="4"/>
  <c r="L127" i="4"/>
  <c r="L143" i="4"/>
  <c r="Y164" i="4"/>
  <c r="Z164" i="4"/>
  <c r="Q164" i="4"/>
  <c r="R164" i="4"/>
  <c r="L182" i="4"/>
  <c r="AB191" i="4"/>
  <c r="Y191" i="4"/>
  <c r="Q191" i="4"/>
  <c r="L191" i="4"/>
  <c r="P191" i="4"/>
  <c r="P213" i="4"/>
  <c r="R213" i="4"/>
  <c r="Q213" i="4"/>
  <c r="L213" i="4"/>
  <c r="Y213" i="4"/>
  <c r="Z291" i="4"/>
  <c r="Y291" i="4"/>
  <c r="Q291" i="4"/>
  <c r="P291" i="4"/>
  <c r="L291" i="4"/>
  <c r="Y53" i="4"/>
  <c r="R53" i="4"/>
  <c r="Y69" i="4"/>
  <c r="R69" i="4"/>
  <c r="Z267" i="4"/>
  <c r="Y267" i="4"/>
  <c r="P267" i="4"/>
  <c r="L267" i="4"/>
  <c r="R267" i="4"/>
  <c r="AB298" i="4"/>
  <c r="Z484" i="4"/>
  <c r="Y484" i="4"/>
  <c r="R484" i="4"/>
  <c r="Q484" i="4"/>
  <c r="P484" i="4"/>
  <c r="L484" i="4"/>
  <c r="AB484" i="4"/>
  <c r="P17" i="4"/>
  <c r="R23" i="4"/>
  <c r="P32" i="4"/>
  <c r="L32" i="4"/>
  <c r="L45" i="4"/>
  <c r="Y9" i="4"/>
  <c r="R9" i="4"/>
  <c r="P11" i="4"/>
  <c r="P12" i="4"/>
  <c r="L12" i="4"/>
  <c r="Q17" i="4"/>
  <c r="Y20" i="4"/>
  <c r="Y23" i="4"/>
  <c r="L25" i="4"/>
  <c r="Q28" i="4"/>
  <c r="AB29" i="4"/>
  <c r="Q31" i="4"/>
  <c r="AB32" i="4"/>
  <c r="P45" i="4"/>
  <c r="R48" i="4"/>
  <c r="Y51" i="4"/>
  <c r="L53" i="4"/>
  <c r="Y59" i="4"/>
  <c r="L61" i="4"/>
  <c r="Y67" i="4"/>
  <c r="L69" i="4"/>
  <c r="Y75" i="4"/>
  <c r="Y83" i="4"/>
  <c r="L85" i="4"/>
  <c r="AB91" i="4"/>
  <c r="Y91" i="4"/>
  <c r="R95" i="4"/>
  <c r="Y98" i="4"/>
  <c r="AB98" i="4"/>
  <c r="P98" i="4"/>
  <c r="L98" i="4"/>
  <c r="Z100" i="4"/>
  <c r="P102" i="4"/>
  <c r="P104" i="4"/>
  <c r="AB107" i="4"/>
  <c r="Y107" i="4"/>
  <c r="R111" i="4"/>
  <c r="Y114" i="4"/>
  <c r="AB114" i="4"/>
  <c r="P114" i="4"/>
  <c r="L114" i="4"/>
  <c r="Z116" i="4"/>
  <c r="P118" i="4"/>
  <c r="P120" i="4"/>
  <c r="AB123" i="4"/>
  <c r="Y123" i="4"/>
  <c r="R127" i="4"/>
  <c r="Y130" i="4"/>
  <c r="AB130" i="4"/>
  <c r="P130" i="4"/>
  <c r="L130" i="4"/>
  <c r="Z132" i="4"/>
  <c r="P134" i="4"/>
  <c r="P136" i="4"/>
  <c r="AB139" i="4"/>
  <c r="Y139" i="4"/>
  <c r="R143" i="4"/>
  <c r="Y146" i="4"/>
  <c r="AB146" i="4"/>
  <c r="P146" i="4"/>
  <c r="L146" i="4"/>
  <c r="Z148" i="4"/>
  <c r="P150" i="4"/>
  <c r="L157" i="4"/>
  <c r="R160" i="4"/>
  <c r="AB164" i="4"/>
  <c r="AB168" i="4"/>
  <c r="Q168" i="4"/>
  <c r="AB172" i="4"/>
  <c r="Q172" i="4"/>
  <c r="L172" i="4"/>
  <c r="P172" i="4"/>
  <c r="Y178" i="4"/>
  <c r="R178" i="4"/>
  <c r="Q178" i="4"/>
  <c r="P178" i="4"/>
  <c r="P182" i="4"/>
  <c r="Y205" i="4"/>
  <c r="AB213" i="4"/>
  <c r="Z247" i="4"/>
  <c r="Y247" i="4"/>
  <c r="L247" i="4"/>
  <c r="AB247" i="4"/>
  <c r="Q247" i="4"/>
  <c r="P247" i="4"/>
  <c r="Q250" i="4"/>
  <c r="P250" i="4"/>
  <c r="L250" i="4"/>
  <c r="Z250" i="4"/>
  <c r="Y250" i="4"/>
  <c r="R250" i="4"/>
  <c r="AB291" i="4"/>
  <c r="P209" i="4"/>
  <c r="Z209" i="4"/>
  <c r="Y209" i="4"/>
  <c r="AB45" i="4"/>
  <c r="Y77" i="4"/>
  <c r="R77" i="4"/>
  <c r="Y154" i="4"/>
  <c r="Q154" i="4"/>
  <c r="R154" i="4"/>
  <c r="AB209" i="4"/>
  <c r="P8" i="4"/>
  <c r="E12" i="5" s="1"/>
  <c r="D24" i="5" s="1"/>
  <c r="E24" i="5" s="1"/>
  <c r="L8" i="4"/>
  <c r="A12" i="5" s="1"/>
  <c r="D22" i="5" s="1"/>
  <c r="E22" i="5" s="1"/>
  <c r="Q8" i="4"/>
  <c r="P25" i="4"/>
  <c r="R31" i="4"/>
  <c r="Y37" i="4"/>
  <c r="R37" i="4"/>
  <c r="P40" i="4"/>
  <c r="L40" i="4"/>
  <c r="Y48" i="4"/>
  <c r="Z51" i="4"/>
  <c r="P53" i="4"/>
  <c r="Z59" i="4"/>
  <c r="P61" i="4"/>
  <c r="P69" i="4"/>
  <c r="P77" i="4"/>
  <c r="P90" i="4"/>
  <c r="Y95" i="4"/>
  <c r="Q104" i="4"/>
  <c r="P106" i="4"/>
  <c r="Y111" i="4"/>
  <c r="Q120" i="4"/>
  <c r="P122" i="4"/>
  <c r="Y127" i="4"/>
  <c r="Q136" i="4"/>
  <c r="P138" i="4"/>
  <c r="L154" i="4"/>
  <c r="R157" i="4"/>
  <c r="R182" i="4"/>
  <c r="AB195" i="4"/>
  <c r="L195" i="4"/>
  <c r="R195" i="4"/>
  <c r="Q209" i="4"/>
  <c r="Y230" i="4"/>
  <c r="R230" i="4"/>
  <c r="P230" i="4"/>
  <c r="L230" i="4"/>
  <c r="Z230" i="4"/>
  <c r="R273" i="4"/>
  <c r="Q273" i="4"/>
  <c r="Z273" i="4"/>
  <c r="Y273" i="4"/>
  <c r="P273" i="4"/>
  <c r="AB309" i="4"/>
  <c r="Y309" i="4"/>
  <c r="Q309" i="4"/>
  <c r="P309" i="4"/>
  <c r="L309" i="4"/>
  <c r="R309" i="4"/>
  <c r="P343" i="4"/>
  <c r="Y343" i="4"/>
  <c r="R343" i="4"/>
  <c r="L343" i="4"/>
  <c r="Z343" i="4"/>
  <c r="Q343" i="4"/>
  <c r="Y45" i="4"/>
  <c r="R45" i="4"/>
  <c r="AB143" i="4"/>
  <c r="Q143" i="4"/>
  <c r="P143" i="4"/>
  <c r="P28" i="4"/>
  <c r="L28" i="4"/>
  <c r="Y85" i="4"/>
  <c r="R85" i="4"/>
  <c r="Y17" i="4"/>
  <c r="R17" i="4"/>
  <c r="P20" i="4"/>
  <c r="L20" i="4"/>
  <c r="Q25" i="4"/>
  <c r="Y28" i="4"/>
  <c r="Z45" i="4"/>
  <c r="Z48" i="4"/>
  <c r="Q53" i="4"/>
  <c r="Q61" i="4"/>
  <c r="Q69" i="4"/>
  <c r="Q77" i="4"/>
  <c r="Q85" i="4"/>
  <c r="Q90" i="4"/>
  <c r="Z95" i="4"/>
  <c r="Y102" i="4"/>
  <c r="Z102" i="4"/>
  <c r="R102" i="4"/>
  <c r="R104" i="4"/>
  <c r="Q106" i="4"/>
  <c r="Z111" i="4"/>
  <c r="Y118" i="4"/>
  <c r="Z118" i="4"/>
  <c r="R118" i="4"/>
  <c r="R120" i="4"/>
  <c r="Q122" i="4"/>
  <c r="Z127" i="4"/>
  <c r="Y134" i="4"/>
  <c r="Z134" i="4"/>
  <c r="R134" i="4"/>
  <c r="R136" i="4"/>
  <c r="Q138" i="4"/>
  <c r="Z143" i="4"/>
  <c r="Y150" i="4"/>
  <c r="Z150" i="4"/>
  <c r="R150" i="4"/>
  <c r="P154" i="4"/>
  <c r="Z157" i="4"/>
  <c r="P160" i="4"/>
  <c r="Y160" i="4"/>
  <c r="R169" i="4"/>
  <c r="Z182" i="4"/>
  <c r="Q188" i="4"/>
  <c r="P205" i="4"/>
  <c r="Q205" i="4"/>
  <c r="AB205" i="4"/>
  <c r="L205" i="4"/>
  <c r="R209" i="4"/>
  <c r="Y245" i="4"/>
  <c r="R245" i="4"/>
  <c r="P245" i="4"/>
  <c r="L245" i="4"/>
  <c r="Q245" i="4"/>
  <c r="Q339" i="4"/>
  <c r="AB343" i="4"/>
  <c r="AB179" i="4"/>
  <c r="L179" i="4"/>
  <c r="P197" i="4"/>
  <c r="R197" i="4"/>
  <c r="L284" i="4"/>
  <c r="AB305" i="4"/>
  <c r="Y305" i="4"/>
  <c r="P305" i="4"/>
  <c r="L305" i="4"/>
  <c r="Q305" i="4"/>
  <c r="Q327" i="4"/>
  <c r="AB357" i="4"/>
  <c r="Y357" i="4"/>
  <c r="R357" i="4"/>
  <c r="P357" i="4"/>
  <c r="L357" i="4"/>
  <c r="Z357" i="4"/>
  <c r="AB184" i="4"/>
  <c r="Q184" i="4"/>
  <c r="Z259" i="4"/>
  <c r="Y259" i="4"/>
  <c r="R259" i="4"/>
  <c r="Q259" i="4"/>
  <c r="P259" i="4"/>
  <c r="L259" i="4"/>
  <c r="L280" i="4"/>
  <c r="L52" i="4"/>
  <c r="L56" i="4"/>
  <c r="L60" i="4"/>
  <c r="L64" i="4"/>
  <c r="L68" i="4"/>
  <c r="L72" i="4"/>
  <c r="L76" i="4"/>
  <c r="L80" i="4"/>
  <c r="L84" i="4"/>
  <c r="L88" i="4"/>
  <c r="L152" i="4"/>
  <c r="AB162" i="4"/>
  <c r="Y170" i="4"/>
  <c r="Q170" i="4"/>
  <c r="P173" i="4"/>
  <c r="Q173" i="4"/>
  <c r="P189" i="4"/>
  <c r="Q189" i="4"/>
  <c r="AB192" i="4"/>
  <c r="AB197" i="4"/>
  <c r="Y210" i="4"/>
  <c r="R210" i="4"/>
  <c r="Q210" i="4"/>
  <c r="P210" i="4"/>
  <c r="P225" i="4"/>
  <c r="L225" i="4"/>
  <c r="Z225" i="4"/>
  <c r="Y225" i="4"/>
  <c r="R225" i="4"/>
  <c r="AB232" i="4"/>
  <c r="AB244" i="4"/>
  <c r="L244" i="4"/>
  <c r="Q244" i="4"/>
  <c r="AB259" i="4"/>
  <c r="L274" i="4"/>
  <c r="AB276" i="4"/>
  <c r="Y276" i="4"/>
  <c r="R276" i="4"/>
  <c r="L276" i="4"/>
  <c r="Y280" i="4"/>
  <c r="R284" i="4"/>
  <c r="AB289" i="4"/>
  <c r="Y292" i="4"/>
  <c r="Q294" i="4"/>
  <c r="P294" i="4"/>
  <c r="AB294" i="4"/>
  <c r="L294" i="4"/>
  <c r="L303" i="4"/>
  <c r="P321" i="4"/>
  <c r="AB325" i="4"/>
  <c r="Y325" i="4"/>
  <c r="Q325" i="4"/>
  <c r="P325" i="4"/>
  <c r="L325" i="4"/>
  <c r="R327" i="4"/>
  <c r="R388" i="4"/>
  <c r="P311" i="4"/>
  <c r="Z311" i="4"/>
  <c r="AB93" i="4"/>
  <c r="L101" i="4"/>
  <c r="AB109" i="4"/>
  <c r="L117" i="4"/>
  <c r="AB125" i="4"/>
  <c r="L133" i="4"/>
  <c r="AB141" i="4"/>
  <c r="L149" i="4"/>
  <c r="P152" i="4"/>
  <c r="L166" i="4"/>
  <c r="AB170" i="4"/>
  <c r="AB173" i="4"/>
  <c r="AB176" i="4"/>
  <c r="L180" i="4"/>
  <c r="P181" i="4"/>
  <c r="R181" i="4"/>
  <c r="Y186" i="4"/>
  <c r="Q186" i="4"/>
  <c r="AB189" i="4"/>
  <c r="Y194" i="4"/>
  <c r="R194" i="4"/>
  <c r="AB199" i="4"/>
  <c r="R199" i="4"/>
  <c r="AB210" i="4"/>
  <c r="P221" i="4"/>
  <c r="L221" i="4"/>
  <c r="Z221" i="4"/>
  <c r="AB225" i="4"/>
  <c r="Q242" i="4"/>
  <c r="P242" i="4"/>
  <c r="Y242" i="4"/>
  <c r="R242" i="4"/>
  <c r="Z242" i="4"/>
  <c r="Z265" i="4"/>
  <c r="Y265" i="4"/>
  <c r="R265" i="4"/>
  <c r="Y274" i="4"/>
  <c r="L297" i="4"/>
  <c r="AB329" i="4"/>
  <c r="Y329" i="4"/>
  <c r="Z329" i="4"/>
  <c r="P383" i="4"/>
  <c r="AB383" i="4"/>
  <c r="Z383" i="4"/>
  <c r="Y383" i="4"/>
  <c r="R383" i="4"/>
  <c r="AB280" i="4"/>
  <c r="R280" i="4"/>
  <c r="Q280" i="4"/>
  <c r="P280" i="4"/>
  <c r="AB284" i="4"/>
  <c r="Q284" i="4"/>
  <c r="P284" i="4"/>
  <c r="Z284" i="4"/>
  <c r="AB292" i="4"/>
  <c r="L292" i="4"/>
  <c r="R292" i="4"/>
  <c r="Q292" i="4"/>
  <c r="P292" i="4"/>
  <c r="AB321" i="4"/>
  <c r="Y321" i="4"/>
  <c r="R321" i="4"/>
  <c r="Q321" i="4"/>
  <c r="L321" i="4"/>
  <c r="P327" i="4"/>
  <c r="Z327" i="4"/>
  <c r="R368" i="4"/>
  <c r="Y388" i="4"/>
  <c r="P388" i="4"/>
  <c r="L388" i="4"/>
  <c r="AB388" i="4"/>
  <c r="Q388" i="4"/>
  <c r="Y270" i="4"/>
  <c r="Q274" i="4"/>
  <c r="P274" i="4"/>
  <c r="AB274" i="4"/>
  <c r="R274" i="4"/>
  <c r="Z297" i="4"/>
  <c r="Y297" i="4"/>
  <c r="R297" i="4"/>
  <c r="Q297" i="4"/>
  <c r="P303" i="4"/>
  <c r="R303" i="4"/>
  <c r="Q303" i="4"/>
  <c r="AB303" i="4"/>
  <c r="AB327" i="4"/>
  <c r="AB297" i="4"/>
  <c r="Y368" i="4"/>
  <c r="P368" i="4"/>
  <c r="L368" i="4"/>
  <c r="AB368" i="4"/>
  <c r="Q368" i="4"/>
  <c r="Q266" i="4"/>
  <c r="P266" i="4"/>
  <c r="Z266" i="4"/>
  <c r="Y266" i="4"/>
  <c r="R266" i="4"/>
  <c r="Q270" i="4"/>
  <c r="P270" i="4"/>
  <c r="R270" i="4"/>
  <c r="L270" i="4"/>
  <c r="AB270" i="4"/>
  <c r="AB317" i="4"/>
  <c r="Y317" i="4"/>
  <c r="Q317" i="4"/>
  <c r="P317" i="4"/>
  <c r="L317" i="4"/>
  <c r="R347" i="4"/>
  <c r="P355" i="4"/>
  <c r="Y355" i="4"/>
  <c r="R355" i="4"/>
  <c r="L355" i="4"/>
  <c r="AB355" i="4"/>
  <c r="Y364" i="4"/>
  <c r="P364" i="4"/>
  <c r="L364" i="4"/>
  <c r="R364" i="4"/>
  <c r="Q364" i="4"/>
  <c r="Y371" i="4"/>
  <c r="L162" i="4"/>
  <c r="P179" i="4"/>
  <c r="L184" i="4"/>
  <c r="L192" i="4"/>
  <c r="P193" i="4"/>
  <c r="Z193" i="4"/>
  <c r="AB200" i="4"/>
  <c r="Q200" i="4"/>
  <c r="P200" i="4"/>
  <c r="L200" i="4"/>
  <c r="AB207" i="4"/>
  <c r="Y207" i="4"/>
  <c r="R207" i="4"/>
  <c r="Q207" i="4"/>
  <c r="Y226" i="4"/>
  <c r="R226" i="4"/>
  <c r="P226" i="4"/>
  <c r="L232" i="4"/>
  <c r="AB266" i="4"/>
  <c r="AB272" i="4"/>
  <c r="Y272" i="4"/>
  <c r="Z275" i="4"/>
  <c r="Y275" i="4"/>
  <c r="Q275" i="4"/>
  <c r="P275" i="4"/>
  <c r="L275" i="4"/>
  <c r="L289" i="4"/>
  <c r="P319" i="4"/>
  <c r="Z319" i="4"/>
  <c r="Y319" i="4"/>
  <c r="AB319" i="4"/>
  <c r="R333" i="4"/>
  <c r="AB345" i="4"/>
  <c r="Y345" i="4"/>
  <c r="R345" i="4"/>
  <c r="P345" i="4"/>
  <c r="L345" i="4"/>
  <c r="Q345" i="4"/>
  <c r="AB349" i="4"/>
  <c r="Y349" i="4"/>
  <c r="R349" i="4"/>
  <c r="Z349" i="4"/>
  <c r="AB364" i="4"/>
  <c r="AB369" i="4"/>
  <c r="Y369" i="4"/>
  <c r="R369" i="4"/>
  <c r="P369" i="4"/>
  <c r="L369" i="4"/>
  <c r="Z369" i="4"/>
  <c r="Q369" i="4"/>
  <c r="P391" i="4"/>
  <c r="Y391" i="4"/>
  <c r="R391" i="4"/>
  <c r="Q391" i="4"/>
  <c r="L391" i="4"/>
  <c r="Z391" i="4"/>
  <c r="AB256" i="4"/>
  <c r="R256" i="4"/>
  <c r="Q256" i="4"/>
  <c r="Z256" i="4"/>
  <c r="Z287" i="4"/>
  <c r="Y287" i="4"/>
  <c r="Q287" i="4"/>
  <c r="P287" i="4"/>
  <c r="L287" i="4"/>
  <c r="P347" i="4"/>
  <c r="L347" i="4"/>
  <c r="Z347" i="4"/>
  <c r="Y356" i="4"/>
  <c r="P356" i="4"/>
  <c r="L356" i="4"/>
  <c r="Q356" i="4"/>
  <c r="Z356" i="4"/>
  <c r="R356" i="4"/>
  <c r="P371" i="4"/>
  <c r="Q371" i="4"/>
  <c r="R371" i="4"/>
  <c r="AB371" i="4"/>
  <c r="Z396" i="4"/>
  <c r="Y396" i="4"/>
  <c r="Q396" i="4"/>
  <c r="P396" i="4"/>
  <c r="AB396" i="4"/>
  <c r="R396" i="4"/>
  <c r="L396" i="4"/>
  <c r="AB333" i="4"/>
  <c r="Y333" i="4"/>
  <c r="Q333" i="4"/>
  <c r="P333" i="4"/>
  <c r="L333" i="4"/>
  <c r="P281" i="4"/>
  <c r="L281" i="4"/>
  <c r="Q286" i="4"/>
  <c r="P286" i="4"/>
  <c r="Y293" i="4"/>
  <c r="R293" i="4"/>
  <c r="Y300" i="4"/>
  <c r="P300" i="4"/>
  <c r="Y304" i="4"/>
  <c r="P304" i="4"/>
  <c r="Z304" i="4"/>
  <c r="R304" i="4"/>
  <c r="AB306" i="4"/>
  <c r="P306" i="4"/>
  <c r="L306" i="4"/>
  <c r="Y312" i="4"/>
  <c r="P312" i="4"/>
  <c r="Z312" i="4"/>
  <c r="R312" i="4"/>
  <c r="Q312" i="4"/>
  <c r="L312" i="4"/>
  <c r="AB314" i="4"/>
  <c r="P314" i="4"/>
  <c r="L314" i="4"/>
  <c r="R314" i="4"/>
  <c r="Q314" i="4"/>
  <c r="Y316" i="4"/>
  <c r="P316" i="4"/>
  <c r="L316" i="4"/>
  <c r="Y320" i="4"/>
  <c r="P320" i="4"/>
  <c r="Z320" i="4"/>
  <c r="R320" i="4"/>
  <c r="AB322" i="4"/>
  <c r="P322" i="4"/>
  <c r="L322" i="4"/>
  <c r="Y332" i="4"/>
  <c r="P332" i="4"/>
  <c r="R332" i="4"/>
  <c r="Q332" i="4"/>
  <c r="P351" i="4"/>
  <c r="AB351" i="4"/>
  <c r="P363" i="4"/>
  <c r="AB363" i="4"/>
  <c r="Z363" i="4"/>
  <c r="R363" i="4"/>
  <c r="Q363" i="4"/>
  <c r="P367" i="4"/>
  <c r="Y367" i="4"/>
  <c r="R367" i="4"/>
  <c r="Q367" i="4"/>
  <c r="AB373" i="4"/>
  <c r="Y373" i="4"/>
  <c r="R373" i="4"/>
  <c r="Z400" i="4"/>
  <c r="Y400" i="4"/>
  <c r="Q400" i="4"/>
  <c r="P400" i="4"/>
  <c r="L400" i="4"/>
  <c r="Z436" i="4"/>
  <c r="Y436" i="4"/>
  <c r="R436" i="4"/>
  <c r="Q436" i="4"/>
  <c r="P436" i="4"/>
  <c r="L436" i="4"/>
  <c r="AB436" i="4"/>
  <c r="Z198" i="4"/>
  <c r="Q246" i="4"/>
  <c r="P246" i="4"/>
  <c r="Q253" i="4"/>
  <c r="P253" i="4"/>
  <c r="Q262" i="4"/>
  <c r="P262" i="4"/>
  <c r="Z262" i="4"/>
  <c r="Y262" i="4"/>
  <c r="AB281" i="4"/>
  <c r="AB286" i="4"/>
  <c r="AB293" i="4"/>
  <c r="Z295" i="4"/>
  <c r="Y295" i="4"/>
  <c r="L295" i="4"/>
  <c r="AB300" i="4"/>
  <c r="AB304" i="4"/>
  <c r="AB312" i="4"/>
  <c r="AB316" i="4"/>
  <c r="AB320" i="4"/>
  <c r="Y324" i="4"/>
  <c r="P324" i="4"/>
  <c r="AB330" i="4"/>
  <c r="P330" i="4"/>
  <c r="L330" i="4"/>
  <c r="Z330" i="4"/>
  <c r="Y330" i="4"/>
  <c r="AB332" i="4"/>
  <c r="AB367" i="4"/>
  <c r="AB400" i="4"/>
  <c r="Q407" i="4"/>
  <c r="P407" i="4"/>
  <c r="L407" i="4"/>
  <c r="AB407" i="4"/>
  <c r="AB208" i="4"/>
  <c r="P217" i="4"/>
  <c r="L217" i="4"/>
  <c r="AB246" i="4"/>
  <c r="AB248" i="4"/>
  <c r="Z248" i="4"/>
  <c r="Y248" i="4"/>
  <c r="AB253" i="4"/>
  <c r="Z255" i="4"/>
  <c r="Y255" i="4"/>
  <c r="AB262" i="4"/>
  <c r="Z271" i="4"/>
  <c r="Y271" i="4"/>
  <c r="AB271" i="4"/>
  <c r="Q278" i="4"/>
  <c r="P278" i="4"/>
  <c r="Z283" i="4"/>
  <c r="Y283" i="4"/>
  <c r="AB295" i="4"/>
  <c r="AB324" i="4"/>
  <c r="Y340" i="4"/>
  <c r="P340" i="4"/>
  <c r="L340" i="4"/>
  <c r="AB198" i="4"/>
  <c r="AB214" i="4"/>
  <c r="AB217" i="4"/>
  <c r="AB220" i="4"/>
  <c r="AB236" i="4"/>
  <c r="Q236" i="4"/>
  <c r="P236" i="4"/>
  <c r="AB255" i="4"/>
  <c r="AB264" i="4"/>
  <c r="P264" i="4"/>
  <c r="L264" i="4"/>
  <c r="AB269" i="4"/>
  <c r="AB278" i="4"/>
  <c r="Q290" i="4"/>
  <c r="P290" i="4"/>
  <c r="Y290" i="4"/>
  <c r="R290" i="4"/>
  <c r="Y344" i="4"/>
  <c r="P344" i="4"/>
  <c r="L344" i="4"/>
  <c r="Y352" i="4"/>
  <c r="P352" i="4"/>
  <c r="L352" i="4"/>
  <c r="Z352" i="4"/>
  <c r="R352" i="4"/>
  <c r="P375" i="4"/>
  <c r="AB375" i="4"/>
  <c r="Y380" i="4"/>
  <c r="P380" i="4"/>
  <c r="L380" i="4"/>
  <c r="Z380" i="4"/>
  <c r="R380" i="4"/>
  <c r="Q380" i="4"/>
  <c r="L211" i="4"/>
  <c r="Z235" i="4"/>
  <c r="Y235" i="4"/>
  <c r="P260" i="4"/>
  <c r="Z263" i="4"/>
  <c r="Y263" i="4"/>
  <c r="Q281" i="4"/>
  <c r="L286" i="4"/>
  <c r="L293" i="4"/>
  <c r="AB296" i="4"/>
  <c r="Z296" i="4"/>
  <c r="Y296" i="4"/>
  <c r="L300" i="4"/>
  <c r="Q306" i="4"/>
  <c r="AB313" i="4"/>
  <c r="Y313" i="4"/>
  <c r="Q322" i="4"/>
  <c r="Q351" i="4"/>
  <c r="L373" i="4"/>
  <c r="AB381" i="4"/>
  <c r="Y381" i="4"/>
  <c r="R381" i="4"/>
  <c r="P381" i="4"/>
  <c r="L381" i="4"/>
  <c r="P394" i="4"/>
  <c r="AB394" i="4"/>
  <c r="Z394" i="4"/>
  <c r="Y394" i="4"/>
  <c r="Z412" i="4"/>
  <c r="Y412" i="4"/>
  <c r="R412" i="4"/>
  <c r="Q412" i="4"/>
  <c r="P412" i="4"/>
  <c r="L412" i="4"/>
  <c r="AB412" i="4"/>
  <c r="Z251" i="4"/>
  <c r="Y251" i="4"/>
  <c r="Q254" i="4"/>
  <c r="P254" i="4"/>
  <c r="Y308" i="4"/>
  <c r="P308" i="4"/>
  <c r="Y328" i="4"/>
  <c r="P328" i="4"/>
  <c r="Z328" i="4"/>
  <c r="R328" i="4"/>
  <c r="AB337" i="4"/>
  <c r="Y337" i="4"/>
  <c r="R337" i="4"/>
  <c r="P379" i="4"/>
  <c r="Y379" i="4"/>
  <c r="R379" i="4"/>
  <c r="P385" i="4"/>
  <c r="Y392" i="4"/>
  <c r="Z392" i="4"/>
  <c r="P392" i="4"/>
  <c r="L392" i="4"/>
  <c r="Z468" i="4"/>
  <c r="Y468" i="4"/>
  <c r="R468" i="4"/>
  <c r="Q468" i="4"/>
  <c r="P468" i="4"/>
  <c r="L468" i="4"/>
  <c r="AB468" i="4"/>
  <c r="Q479" i="4"/>
  <c r="P479" i="4"/>
  <c r="L479" i="4"/>
  <c r="AB479" i="4"/>
  <c r="Z479" i="4"/>
  <c r="Y479" i="4"/>
  <c r="R479" i="4"/>
  <c r="Q234" i="4"/>
  <c r="P234" i="4"/>
  <c r="AB251" i="4"/>
  <c r="AB254" i="4"/>
  <c r="Z279" i="4"/>
  <c r="Y279" i="4"/>
  <c r="Q282" i="4"/>
  <c r="P282" i="4"/>
  <c r="AB301" i="4"/>
  <c r="Y301" i="4"/>
  <c r="Q301" i="4"/>
  <c r="P301" i="4"/>
  <c r="AB308" i="4"/>
  <c r="AB328" i="4"/>
  <c r="AB335" i="4"/>
  <c r="AB359" i="4"/>
  <c r="AB361" i="4"/>
  <c r="Y361" i="4"/>
  <c r="R361" i="4"/>
  <c r="Q376" i="4"/>
  <c r="AB379" i="4"/>
  <c r="AB392" i="4"/>
  <c r="AB385" i="4"/>
  <c r="Y385" i="4"/>
  <c r="R385" i="4"/>
  <c r="Y376" i="4"/>
  <c r="P376" i="4"/>
  <c r="L376" i="4"/>
  <c r="AB376" i="4"/>
  <c r="Q397" i="4"/>
  <c r="AB397" i="4"/>
  <c r="Z397" i="4"/>
  <c r="Y397" i="4"/>
  <c r="P397" i="4"/>
  <c r="L397" i="4"/>
  <c r="R397" i="4"/>
  <c r="Z299" i="4"/>
  <c r="Z307" i="4"/>
  <c r="Z315" i="4"/>
  <c r="Z323" i="4"/>
  <c r="Z331" i="4"/>
  <c r="AB341" i="4"/>
  <c r="Y341" i="4"/>
  <c r="R341" i="4"/>
  <c r="AB353" i="4"/>
  <c r="Y353" i="4"/>
  <c r="R353" i="4"/>
  <c r="AB365" i="4"/>
  <c r="Y365" i="4"/>
  <c r="R365" i="4"/>
  <c r="AB377" i="4"/>
  <c r="Y377" i="4"/>
  <c r="R377" i="4"/>
  <c r="AB389" i="4"/>
  <c r="Y389" i="4"/>
  <c r="R389" i="4"/>
  <c r="Z424" i="4"/>
  <c r="Y424" i="4"/>
  <c r="R424" i="4"/>
  <c r="Q424" i="4"/>
  <c r="P424" i="4"/>
  <c r="L424" i="4"/>
  <c r="AB424" i="4"/>
  <c r="Y336" i="4"/>
  <c r="P336" i="4"/>
  <c r="L336" i="4"/>
  <c r="Y348" i="4"/>
  <c r="P348" i="4"/>
  <c r="L348" i="4"/>
  <c r="Y360" i="4"/>
  <c r="P360" i="4"/>
  <c r="L360" i="4"/>
  <c r="Y372" i="4"/>
  <c r="P372" i="4"/>
  <c r="L372" i="4"/>
  <c r="Y384" i="4"/>
  <c r="P384" i="4"/>
  <c r="L384" i="4"/>
  <c r="Q411" i="4"/>
  <c r="P411" i="4"/>
  <c r="L411" i="4"/>
  <c r="Z411" i="4"/>
  <c r="Y411" i="4"/>
  <c r="Z504" i="4"/>
  <c r="Y504" i="4"/>
  <c r="R504" i="4"/>
  <c r="Q504" i="4"/>
  <c r="P504" i="4"/>
  <c r="L504" i="4"/>
  <c r="AB504" i="4"/>
  <c r="Q463" i="4"/>
  <c r="P463" i="4"/>
  <c r="L463" i="4"/>
  <c r="AB463" i="4"/>
  <c r="Z463" i="4"/>
  <c r="Y463" i="4"/>
  <c r="Z448" i="4"/>
  <c r="Y448" i="4"/>
  <c r="R448" i="4"/>
  <c r="Q448" i="4"/>
  <c r="P448" i="4"/>
  <c r="L448" i="4"/>
  <c r="AB448" i="4"/>
  <c r="Q495" i="4"/>
  <c r="P495" i="4"/>
  <c r="L495" i="4"/>
  <c r="AB495" i="4"/>
  <c r="Z495" i="4"/>
  <c r="Y495" i="4"/>
  <c r="R495" i="4"/>
  <c r="Q467" i="4"/>
  <c r="P467" i="4"/>
  <c r="L467" i="4"/>
  <c r="Z472" i="4"/>
  <c r="Y472" i="4"/>
  <c r="R472" i="4"/>
  <c r="Q472" i="4"/>
  <c r="P472" i="4"/>
  <c r="L472" i="4"/>
  <c r="Q483" i="4"/>
  <c r="P483" i="4"/>
  <c r="L483" i="4"/>
  <c r="Z488" i="4"/>
  <c r="Y488" i="4"/>
  <c r="R488" i="4"/>
  <c r="Q488" i="4"/>
  <c r="P488" i="4"/>
  <c r="L488" i="4"/>
  <c r="Q503" i="4"/>
  <c r="P503" i="4"/>
  <c r="L503" i="4"/>
  <c r="Z408" i="4"/>
  <c r="Y408" i="4"/>
  <c r="R408" i="4"/>
  <c r="Q408" i="4"/>
  <c r="P408" i="4"/>
  <c r="L408" i="4"/>
  <c r="Z420" i="4"/>
  <c r="Y420" i="4"/>
  <c r="R420" i="4"/>
  <c r="Q420" i="4"/>
  <c r="P420" i="4"/>
  <c r="L420" i="4"/>
  <c r="Z432" i="4"/>
  <c r="Y432" i="4"/>
  <c r="R432" i="4"/>
  <c r="Q432" i="4"/>
  <c r="P432" i="4"/>
  <c r="L432" i="4"/>
  <c r="Z444" i="4"/>
  <c r="Y444" i="4"/>
  <c r="R444" i="4"/>
  <c r="Q444" i="4"/>
  <c r="P444" i="4"/>
  <c r="L444" i="4"/>
  <c r="Z456" i="4"/>
  <c r="Y456" i="4"/>
  <c r="R456" i="4"/>
  <c r="Q456" i="4"/>
  <c r="P456" i="4"/>
  <c r="L456" i="4"/>
  <c r="AB467" i="4"/>
  <c r="AB472" i="4"/>
  <c r="AB483" i="4"/>
  <c r="AB488" i="4"/>
  <c r="Q499" i="4"/>
  <c r="P499" i="4"/>
  <c r="L499" i="4"/>
  <c r="AB503" i="4"/>
  <c r="AB393" i="4"/>
  <c r="Z393" i="4"/>
  <c r="Q401" i="4"/>
  <c r="AB401" i="4"/>
  <c r="Z401" i="4"/>
  <c r="Y401" i="4"/>
  <c r="R401" i="4"/>
  <c r="Q403" i="4"/>
  <c r="P403" i="4"/>
  <c r="L403" i="4"/>
  <c r="AB408" i="4"/>
  <c r="Q415" i="4"/>
  <c r="P415" i="4"/>
  <c r="L415" i="4"/>
  <c r="AB420" i="4"/>
  <c r="Q427" i="4"/>
  <c r="P427" i="4"/>
  <c r="L427" i="4"/>
  <c r="AB432" i="4"/>
  <c r="Q439" i="4"/>
  <c r="P439" i="4"/>
  <c r="L439" i="4"/>
  <c r="AB444" i="4"/>
  <c r="Q451" i="4"/>
  <c r="P451" i="4"/>
  <c r="L451" i="4"/>
  <c r="AB456" i="4"/>
  <c r="AB499" i="4"/>
  <c r="Y423" i="4"/>
  <c r="Y435" i="4"/>
  <c r="Y447" i="4"/>
  <c r="Y459" i="4"/>
  <c r="Y475" i="4"/>
  <c r="Z500" i="4"/>
  <c r="Y500" i="4"/>
  <c r="R500" i="4"/>
  <c r="Q500" i="4"/>
  <c r="P500" i="4"/>
  <c r="L500" i="4"/>
  <c r="Q395" i="4"/>
  <c r="P395" i="4"/>
  <c r="Q399" i="4"/>
  <c r="P399" i="4"/>
  <c r="Z404" i="4"/>
  <c r="Y404" i="4"/>
  <c r="R404" i="4"/>
  <c r="Q404" i="4"/>
  <c r="P404" i="4"/>
  <c r="L404" i="4"/>
  <c r="Z416" i="4"/>
  <c r="Y416" i="4"/>
  <c r="R416" i="4"/>
  <c r="Q416" i="4"/>
  <c r="P416" i="4"/>
  <c r="L416" i="4"/>
  <c r="Z428" i="4"/>
  <c r="Y428" i="4"/>
  <c r="R428" i="4"/>
  <c r="Q428" i="4"/>
  <c r="P428" i="4"/>
  <c r="L428" i="4"/>
  <c r="Z440" i="4"/>
  <c r="Y440" i="4"/>
  <c r="R440" i="4"/>
  <c r="Q440" i="4"/>
  <c r="P440" i="4"/>
  <c r="L440" i="4"/>
  <c r="Z452" i="4"/>
  <c r="Y452" i="4"/>
  <c r="R452" i="4"/>
  <c r="Q452" i="4"/>
  <c r="P452" i="4"/>
  <c r="L452" i="4"/>
  <c r="AB500" i="4"/>
  <c r="Q423" i="4"/>
  <c r="P423" i="4"/>
  <c r="L423" i="4"/>
  <c r="Q435" i="4"/>
  <c r="P435" i="4"/>
  <c r="L435" i="4"/>
  <c r="Q447" i="4"/>
  <c r="P447" i="4"/>
  <c r="L447" i="4"/>
  <c r="Q459" i="4"/>
  <c r="P459" i="4"/>
  <c r="L459" i="4"/>
  <c r="Z464" i="4"/>
  <c r="Y464" i="4"/>
  <c r="R464" i="4"/>
  <c r="Q464" i="4"/>
  <c r="P464" i="4"/>
  <c r="L464" i="4"/>
  <c r="R471" i="4"/>
  <c r="Q475" i="4"/>
  <c r="P475" i="4"/>
  <c r="L475" i="4"/>
  <c r="Z480" i="4"/>
  <c r="Y480" i="4"/>
  <c r="R480" i="4"/>
  <c r="Q480" i="4"/>
  <c r="P480" i="4"/>
  <c r="L480" i="4"/>
  <c r="R487" i="4"/>
  <c r="Q491" i="4"/>
  <c r="P491" i="4"/>
  <c r="L491" i="4"/>
  <c r="Z496" i="4"/>
  <c r="Y496" i="4"/>
  <c r="R496" i="4"/>
  <c r="Q496" i="4"/>
  <c r="P496" i="4"/>
  <c r="L496" i="4"/>
  <c r="Y471" i="4"/>
  <c r="Y487" i="4"/>
  <c r="Z460" i="4"/>
  <c r="Y460" i="4"/>
  <c r="R460" i="4"/>
  <c r="Q460" i="4"/>
  <c r="P460" i="4"/>
  <c r="L460" i="4"/>
  <c r="R467" i="4"/>
  <c r="Q471" i="4"/>
  <c r="P471" i="4"/>
  <c r="L471" i="4"/>
  <c r="Z476" i="4"/>
  <c r="Y476" i="4"/>
  <c r="R476" i="4"/>
  <c r="Q476" i="4"/>
  <c r="P476" i="4"/>
  <c r="L476" i="4"/>
  <c r="R483" i="4"/>
  <c r="Q487" i="4"/>
  <c r="P487" i="4"/>
  <c r="L487" i="4"/>
  <c r="Z492" i="4"/>
  <c r="Y492" i="4"/>
  <c r="R492" i="4"/>
  <c r="Q492" i="4"/>
  <c r="P492" i="4"/>
  <c r="L492" i="4"/>
  <c r="R503" i="4"/>
  <c r="Q419" i="4"/>
  <c r="P419" i="4"/>
  <c r="L419" i="4"/>
  <c r="Q431" i="4"/>
  <c r="P431" i="4"/>
  <c r="L431" i="4"/>
  <c r="Q443" i="4"/>
  <c r="P443" i="4"/>
  <c r="L443" i="4"/>
  <c r="Q455" i="4"/>
  <c r="P455" i="4"/>
  <c r="L455" i="4"/>
  <c r="AB460" i="4"/>
  <c r="Y467" i="4"/>
  <c r="AB471" i="4"/>
  <c r="AB476" i="4"/>
  <c r="Y483" i="4"/>
  <c r="AB487" i="4"/>
  <c r="AB492" i="4"/>
  <c r="Y503" i="4"/>
  <c r="R405" i="4"/>
  <c r="R409" i="4"/>
  <c r="R413" i="4"/>
  <c r="R417" i="4"/>
  <c r="R421" i="4"/>
  <c r="R425" i="4"/>
  <c r="R429" i="4"/>
  <c r="R433" i="4"/>
  <c r="R437" i="4"/>
  <c r="R441" i="4"/>
  <c r="R445" i="4"/>
  <c r="R449" i="4"/>
  <c r="R453" i="4"/>
  <c r="R457" i="4"/>
  <c r="R461" i="4"/>
  <c r="R465" i="4"/>
  <c r="R469" i="4"/>
  <c r="R473" i="4"/>
  <c r="R477" i="4"/>
  <c r="R481" i="4"/>
  <c r="R485" i="4"/>
  <c r="R489" i="4"/>
  <c r="R493" i="4"/>
  <c r="R497" i="4"/>
  <c r="R501" i="4"/>
  <c r="R505" i="4"/>
  <c r="AB398" i="4"/>
  <c r="AB402" i="4"/>
  <c r="Y405" i="4"/>
  <c r="AB406" i="4"/>
  <c r="Y409" i="4"/>
  <c r="AB410" i="4"/>
  <c r="Y413" i="4"/>
  <c r="AB414" i="4"/>
  <c r="Y417" i="4"/>
  <c r="AB418" i="4"/>
  <c r="Y421" i="4"/>
  <c r="AB422" i="4"/>
  <c r="Y425" i="4"/>
  <c r="AB426" i="4"/>
  <c r="Y429" i="4"/>
  <c r="AB430" i="4"/>
  <c r="Y433" i="4"/>
  <c r="AB434" i="4"/>
  <c r="Y437" i="4"/>
  <c r="AB438" i="4"/>
  <c r="Y441" i="4"/>
  <c r="AB442" i="4"/>
  <c r="Y445" i="4"/>
  <c r="AB446" i="4"/>
  <c r="Y449" i="4"/>
  <c r="AB450" i="4"/>
  <c r="Y453" i="4"/>
  <c r="AB454" i="4"/>
  <c r="Y457" i="4"/>
  <c r="AB458" i="4"/>
  <c r="Y461" i="4"/>
  <c r="AB462" i="4"/>
  <c r="Y465" i="4"/>
  <c r="AB466" i="4"/>
  <c r="Y469" i="4"/>
  <c r="AB470" i="4"/>
  <c r="Y473" i="4"/>
  <c r="AB474" i="4"/>
  <c r="Y477" i="4"/>
  <c r="AB478" i="4"/>
  <c r="Y481" i="4"/>
  <c r="AB482" i="4"/>
  <c r="Y485" i="4"/>
  <c r="AB486" i="4"/>
  <c r="Y489" i="4"/>
  <c r="AB490" i="4"/>
  <c r="Y493" i="4"/>
  <c r="AB494" i="4"/>
  <c r="Y497" i="4"/>
  <c r="Y501" i="4"/>
  <c r="Y505" i="4"/>
  <c r="Z405" i="4"/>
  <c r="Z409" i="4"/>
  <c r="Z413" i="4"/>
  <c r="Z417" i="4"/>
  <c r="Z421" i="4"/>
  <c r="Z425" i="4"/>
  <c r="Z429" i="4"/>
  <c r="Z433" i="4"/>
  <c r="Z437" i="4"/>
  <c r="Z441" i="4"/>
  <c r="Z445" i="4"/>
  <c r="Z449" i="4"/>
  <c r="Z453" i="4"/>
  <c r="Z457" i="4"/>
  <c r="Z461" i="4"/>
  <c r="Z465" i="4"/>
  <c r="Z469" i="4"/>
  <c r="Z473" i="4"/>
  <c r="Z477" i="4"/>
  <c r="Z481" i="4"/>
  <c r="Z485" i="4"/>
  <c r="Z489" i="4"/>
  <c r="Z493" i="4"/>
  <c r="Z497" i="4"/>
  <c r="Z501" i="4"/>
  <c r="Z505" i="4"/>
  <c r="AB405" i="4"/>
  <c r="AB409" i="4"/>
  <c r="AB413" i="4"/>
  <c r="AB417" i="4"/>
  <c r="AB421" i="4"/>
  <c r="AB425" i="4"/>
  <c r="AB429" i="4"/>
  <c r="AB433" i="4"/>
  <c r="AB437" i="4"/>
  <c r="AB441" i="4"/>
  <c r="AB445" i="4"/>
  <c r="AB449" i="4"/>
  <c r="AB453" i="4"/>
  <c r="AB457" i="4"/>
  <c r="D38" i="5" l="1"/>
  <c r="E38" i="5"/>
  <c r="C38" i="5"/>
  <c r="C37" i="5"/>
  <c r="E37" i="5"/>
  <c r="D37" i="5"/>
  <c r="E36" i="5"/>
  <c r="D36" i="5"/>
  <c r="C36" i="5"/>
  <c r="F40" i="5"/>
  <c r="F37" i="5"/>
  <c r="F39" i="5"/>
  <c r="F34" i="5"/>
  <c r="F36" i="5"/>
  <c r="F38" i="5"/>
  <c r="F33" i="5"/>
  <c r="I12" i="5"/>
  <c r="D26" i="5" s="1"/>
  <c r="E26" i="5" s="1"/>
  <c r="F35" i="5"/>
  <c r="G12" i="5"/>
  <c r="D25" i="5" s="1"/>
  <c r="E25" i="5" s="1"/>
  <c r="E33" i="5"/>
  <c r="C7" i="5"/>
  <c r="C33" i="5"/>
  <c r="D33" i="5"/>
  <c r="D40" i="5"/>
  <c r="C40" i="5"/>
  <c r="E40" i="5"/>
  <c r="E34" i="5"/>
  <c r="D34" i="5"/>
  <c r="C34" i="5"/>
  <c r="E39" i="5"/>
  <c r="D39" i="5"/>
  <c r="C39" i="5"/>
  <c r="D35" i="5"/>
  <c r="C35" i="5"/>
  <c r="E35" i="5"/>
  <c r="A16" i="5" l="1"/>
</calcChain>
</file>

<file path=xl/sharedStrings.xml><?xml version="1.0" encoding="utf-8"?>
<sst xmlns="http://schemas.openxmlformats.org/spreadsheetml/2006/main" count="416" uniqueCount="259">
  <si>
    <t>Plantilla de piloto de cross-docking</t>
  </si>
  <si>
    <t>Plantilla básica–intermedia para probar una categoría, ruta o cliente sin perder control de tiempos, pedidos e incidencias.</t>
  </si>
  <si>
    <t>Cómo usar esta plantilla: conserva las fórmulas grises. Borra únicamente los datos del ejemplo en las celdas azul claro y reemplázalos por los datos de tu operación.</t>
  </si>
  <si>
    <t>Secuencia recomendada</t>
  </si>
  <si>
    <t>Paso</t>
  </si>
  <si>
    <t>Qué hacer</t>
  </si>
  <si>
    <t>Cómo hacerlo</t>
  </si>
  <si>
    <t>Punto de control</t>
  </si>
  <si>
    <t>1</t>
  </si>
  <si>
    <t>Configura el piloto</t>
  </si>
  <si>
    <t>En 03 Configuración, reemplaza la empresa, fechas, ruta, proveedor, responsables, línea base y metas.</t>
  </si>
  <si>
    <t>Antes de registrar datos.</t>
  </si>
  <si>
    <t>2</t>
  </si>
  <si>
    <t>Revisa el ejemplo</t>
  </si>
  <si>
    <t>En 04 Registro operativo encontrarás 20 pedidos de ejemplo de una distribuidora de bebidas. Úsalos para entender cómo funciona cada columna.</t>
  </si>
  <si>
    <t>No cambies las columnas grises.</t>
  </si>
  <si>
    <t>3</t>
  </si>
  <si>
    <t>Borra y captura</t>
  </si>
  <si>
    <t>Elimina solo los datos de ejemplo en celdas azul claro. Registra una fila por pedido o remisión.</t>
  </si>
  <si>
    <t>Usa 0 cuando no hubo unidades enviadas a almacenamiento.</t>
  </si>
  <si>
    <t>4</t>
  </si>
  <si>
    <t>Corrige alertas</t>
  </si>
  <si>
    <t>Revisa la columna Estado del registro. Los registros incompletos, inconsistentes o fuera de rango no entran a los indicadores.</t>
  </si>
  <si>
    <t>Completa o corrige antes de decidir.</t>
  </si>
  <si>
    <t>5</t>
  </si>
  <si>
    <t>Analiza semanalmente</t>
  </si>
  <si>
    <t>En 05 Resumen piloto compara los resultados con tus metas y revisa la recomendación.</t>
  </si>
  <si>
    <t>No amplíes el piloto con menos pedidos o semanas que el mínimo configurado.</t>
  </si>
  <si>
    <t>Reglas de captura que evitan errores</t>
  </si>
  <si>
    <t>Elemento</t>
  </si>
  <si>
    <t>Uso correcto</t>
  </si>
  <si>
    <t>Celdas azul claro</t>
  </si>
  <si>
    <t>Son datos de entrada. Puedes editar fechas, rutas, horas, cantidades, incidencias, áreas y costos.</t>
  </si>
  <si>
    <t>Celdas grises</t>
  </si>
  <si>
    <t>Son cálculos automáticos. No las edites ni pegues datos sobre ellas.</t>
  </si>
  <si>
    <t>Fecha del pedido</t>
  </si>
  <si>
    <t>Registra una fecha dentro del periodo configurado en 03 Configuración. Fuera de ese periodo, el registro no se analiza.</t>
  </si>
  <si>
    <t>Horas</t>
  </si>
  <si>
    <t>Registra horas reales en orden: recepción real → clasificación lista → despacho real.</t>
  </si>
  <si>
    <t>Unidades</t>
  </si>
  <si>
    <t>Las unidades esperadas deben ser mayores que cero. Unidades despachadas + unidades a almacenamiento no pueden superar las recibidas.</t>
  </si>
  <si>
    <t>Costo adicional</t>
  </si>
  <si>
    <t>Registra 0 si no hubo costo adicional. No dejes la celda vacía.</t>
  </si>
  <si>
    <t>Tipo de incidencia</t>
  </si>
  <si>
    <t>Selecciona “Sin incidencia” cuando el pedido no presentó un problema.</t>
  </si>
  <si>
    <t>Qué mide el resumen</t>
  </si>
  <si>
    <t>Indicador</t>
  </si>
  <si>
    <t>Lectura</t>
  </si>
  <si>
    <t>Tiempo de permanencia</t>
  </si>
  <si>
    <t>Horas entre la recepción real y el despacho real.</t>
  </si>
  <si>
    <t>Tiempo de recepción a clasificación</t>
  </si>
  <si>
    <t>Horas entre la recepción real y la hora en que termina la clasificación.</t>
  </si>
  <si>
    <t>Pedidos completos</t>
  </si>
  <si>
    <t>Porcentaje de pedidos que despacharon al menos las unidades esperadas.</t>
  </si>
  <si>
    <t>Despachos a tiempo</t>
  </si>
  <si>
    <t>Porcentaje de pedidos que salieron a la hora programada o antes.</t>
  </si>
  <si>
    <t>Incidencias por 100 pedidos</t>
  </si>
  <si>
    <t>Frecuencia de pedidos con un tipo de incidencia diferente de “Sin incidencia”.</t>
  </si>
  <si>
    <t>Costo adicional por pedido</t>
  </si>
  <si>
    <t>Costo promedio adicional asociado al piloto.</t>
  </si>
  <si>
    <t>Glosario de la plantilla</t>
  </si>
  <si>
    <t>Definiciones sencillas para registrar y analizar el piloto de cross-docking con un mismo criterio.</t>
  </si>
  <si>
    <t>Consulta este glosario antes de capturar datos. Usa las mismas definiciones durante todo el piloto para que los indicadores sean comparables.</t>
  </si>
  <si>
    <t>Término</t>
  </si>
  <si>
    <t>Definición</t>
  </si>
  <si>
    <t>Dónde se usa</t>
  </si>
  <si>
    <t>Cross-docking</t>
  </si>
  <si>
    <t>Flujo donde la mercancía se recibe, valida, clasifica y dirige a despacho con almacenamiento mínimo.</t>
  </si>
  <si>
    <t>Operación</t>
  </si>
  <si>
    <t>Piloto</t>
  </si>
  <si>
    <t>Prueba controlada en una categoría, ruta, cliente o proveedor antes de ampliar el modelo.</t>
  </si>
  <si>
    <t>Gestión</t>
  </si>
  <si>
    <t>Ruta / cliente</t>
  </si>
  <si>
    <t>Destino operativo del pedido: una ruta de reparto, un cliente mayorista, una sucursal o un punto de venta.</t>
  </si>
  <si>
    <t>Configuración</t>
  </si>
  <si>
    <t>Recepción programada</t>
  </si>
  <si>
    <t>Hora acordada o esperada para que llegue la mercancía.</t>
  </si>
  <si>
    <t>Registro</t>
  </si>
  <si>
    <t>Recepción real</t>
  </si>
  <si>
    <t>Hora en que la mercancía llega y queda disponible para validar.</t>
  </si>
  <si>
    <t>Clasificación lista</t>
  </si>
  <si>
    <t>Hora en que termina la separación de la mercancía por pedido, cliente o ruta.</t>
  </si>
  <si>
    <t>Despacho programado</t>
  </si>
  <si>
    <t>Hora comprometida para que el pedido salga a distribución.</t>
  </si>
  <si>
    <t>Despacho real</t>
  </si>
  <si>
    <t>Hora en que el pedido efectivamente sale a distribución.</t>
  </si>
  <si>
    <t>Permanencia</t>
  </si>
  <si>
    <t>Pedido completo</t>
  </si>
  <si>
    <t>Pedido que despachó al menos las unidades esperadas.</t>
  </si>
  <si>
    <t>Despacho a tiempo</t>
  </si>
  <si>
    <t>Pedido que salió a la hora programada o antes.</t>
  </si>
  <si>
    <t>Incidencia</t>
  </si>
  <si>
    <t>Problema que afecta el flujo: entrega tardía, faltante, daño, error de clasificación u otro.</t>
  </si>
  <si>
    <t>Control</t>
  </si>
  <si>
    <t>Clasificación del problema para identificar patrones y responsables.</t>
  </si>
  <si>
    <t>Costo extra del pedido asociado al piloto: reproceso, horas extra, transporte adicional u otra causa.</t>
  </si>
  <si>
    <t>Unidades a almacenamiento</t>
  </si>
  <si>
    <t>Unidades que no pudieron seguir el flujo cross-docking y terminaron en bodega.</t>
  </si>
  <si>
    <t>Mercancía enviada a almacenamiento (%)</t>
  </si>
  <si>
    <t>Porcentaje de unidades recibidas que terminaron en almacenamiento.</t>
  </si>
  <si>
    <t>Estado del registro</t>
  </si>
  <si>
    <t>Validación automática: Válido, Incompleto, Inconsistente o Fuera de rango.</t>
  </si>
  <si>
    <t>Fuera de rango</t>
  </si>
  <si>
    <t>Registro con una fecha fuera del periodo definido para el piloto.</t>
  </si>
  <si>
    <t>Incompleto</t>
  </si>
  <si>
    <t>Registro al que le falta un dato obligatorio para entrar al análisis.</t>
  </si>
  <si>
    <t>Inconsistente</t>
  </si>
  <si>
    <t>Registro con una secuencia de horas imposible o cantidades no coherentes.</t>
  </si>
  <si>
    <t>Configuración del piloto</t>
  </si>
  <si>
    <t>Completa las celdas azul claro antes de capturar pedidos. Las metas y los mínimos alimentan el resumen y la recomendación automática.</t>
  </si>
  <si>
    <t>Datos generales del piloto</t>
  </si>
  <si>
    <t>Responsables del piloto</t>
  </si>
  <si>
    <t>Empresa</t>
  </si>
  <si>
    <t>Distribuidora Norte S.A.S.</t>
  </si>
  <si>
    <t>Coordinación del piloto</t>
  </si>
  <si>
    <t>Laura Méndez</t>
  </si>
  <si>
    <t>Nombre del piloto</t>
  </si>
  <si>
    <t>Piloto Ruta Norte – Bebidas</t>
  </si>
  <si>
    <t>Compras / relación con proveedor</t>
  </si>
  <si>
    <t>Daniel Rojas</t>
  </si>
  <si>
    <t>Fecha de inicio</t>
  </si>
  <si>
    <t>Recepción y validación</t>
  </si>
  <si>
    <t>Camila Torres</t>
  </si>
  <si>
    <t>Fecha de cierre</t>
  </si>
  <si>
    <t>Máximo 8 semanas desde el inicio.</t>
  </si>
  <si>
    <t>Clasificación</t>
  </si>
  <si>
    <t>Jorge Salas</t>
  </si>
  <si>
    <t>Categoría piloto</t>
  </si>
  <si>
    <t>Bebidas no retornables</t>
  </si>
  <si>
    <t>Despacho</t>
  </si>
  <si>
    <t>Paula Herrera</t>
  </si>
  <si>
    <t>Ruta / cliente piloto</t>
  </si>
  <si>
    <t>Ruta Norte – Tiendas de barrio</t>
  </si>
  <si>
    <t>Revisión semanal</t>
  </si>
  <si>
    <t>Laura Méndez y Daniel Rojas</t>
  </si>
  <si>
    <t>Proveedor principal</t>
  </si>
  <si>
    <t>Bebidas Andinas S.A.S.</t>
  </si>
  <si>
    <t>Productos incluidos</t>
  </si>
  <si>
    <t>Agua, gaseosas y jugos</t>
  </si>
  <si>
    <t>Hora esperada de recepción</t>
  </si>
  <si>
    <t>Hora objetivo de despacho</t>
  </si>
  <si>
    <t>Objetivo del piloto</t>
  </si>
  <si>
    <t>Reducir el tiempo de permanencia sin bajar pedidos completos ni cumplimiento de despacho.</t>
  </si>
  <si>
    <t>Moneda de costos</t>
  </si>
  <si>
    <t>COP</t>
  </si>
  <si>
    <t>Usa la misma moneda en todo el registro.</t>
  </si>
  <si>
    <t>Línea base, metas y criterios de lectura</t>
  </si>
  <si>
    <t>Regla de decisión sugerida</t>
  </si>
  <si>
    <t>Línea base</t>
  </si>
  <si>
    <t>Meta del piloto</t>
  </si>
  <si>
    <t>Cómo leer el resultado</t>
  </si>
  <si>
    <t>Ampliar gradualmente</t>
  </si>
  <si>
    <t>Solo si hay suficientes pedidos y semanas con datos, los indicadores cumplen la meta y no quedan registros por corregir.</t>
  </si>
  <si>
    <t>Tiempo de permanencia promedio (h)</t>
  </si>
  <si>
    <t>Menor o igual a la meta.</t>
  </si>
  <si>
    <t>Ajustar antes de ampliar</t>
  </si>
  <si>
    <t>Si existe mejora, pero algún indicador requiere corrección antes de crecer.</t>
  </si>
  <si>
    <t>Tiempo de recepción a clasificación (h)</t>
  </si>
  <si>
    <t>Aún no hay evidencia suficiente</t>
  </si>
  <si>
    <t>Si todavía no se cumple el mínimo de pedidos o semanas evaluadas.</t>
  </si>
  <si>
    <t>Mayor o igual a la meta.</t>
  </si>
  <si>
    <t>Costo adicional por pedido (moneda del piloto)</t>
  </si>
  <si>
    <t>Criterios mínimos antes de emitir una recomendación</t>
  </si>
  <si>
    <t>Pedidos mínimos evaluados</t>
  </si>
  <si>
    <t>Evita decidir con pocos pedidos.</t>
  </si>
  <si>
    <t>Semanas mínimas evaluadas</t>
  </si>
  <si>
    <t>Recomendado: revisar al menos cuatro semanas con datos.</t>
  </si>
  <si>
    <t>Registro operativo del piloto</t>
  </si>
  <si>
    <t>Registra una fila por pedido o remisión. Azul claro: captura datos. Gris claro: cálculo automático. Los registros no válidos quedan fuera del resumen.</t>
  </si>
  <si>
    <t>Ejemplo incluido: Distribuidora Norte S.A.S. Capacidad: 500 registros y máximo 8 semanas. Usa los filtros del encabezado para revisar ruta, incidencia o estado. Fecha dentro del periodo, unidades esperadas &gt; 0 y despacho + almacenamiento ≤ recibido.</t>
  </si>
  <si>
    <t>Identificación</t>
  </si>
  <si>
    <t>Tiempos</t>
  </si>
  <si>
    <t>Cantidades y cumplimiento</t>
  </si>
  <si>
    <t>Incidencias, costos y control de calidad</t>
  </si>
  <si>
    <t>Fecha</t>
  </si>
  <si>
    <t>Semana</t>
  </si>
  <si>
    <t>Pedido o remisión</t>
  </si>
  <si>
    <t>Proveedor</t>
  </si>
  <si>
    <t>Categoría</t>
  </si>
  <si>
    <t>Permanencia (h)</t>
  </si>
  <si>
    <t>Unidades esperadas</t>
  </si>
  <si>
    <t>Unidades recibidas</t>
  </si>
  <si>
    <t>Unidades despachadas</t>
  </si>
  <si>
    <t>Causa / comentario</t>
  </si>
  <si>
    <t>Acción tomada</t>
  </si>
  <si>
    <t>Área responsable</t>
  </si>
  <si>
    <t>% enviado a almacenamiento</t>
  </si>
  <si>
    <t>Recepción a clasificación (h)</t>
  </si>
  <si>
    <t>Observación automática</t>
  </si>
  <si>
    <t>Ruta Norte</t>
  </si>
  <si>
    <t>RN-001</t>
  </si>
  <si>
    <t>Sin incidencia</t>
  </si>
  <si>
    <t>RN-002</t>
  </si>
  <si>
    <t>RN-003</t>
  </si>
  <si>
    <t>Entrega tardía</t>
  </si>
  <si>
    <t>Camión llegó 65 minutos después de la hora prevista.</t>
  </si>
  <si>
    <t>Reprogramar ventana de entrega con proveedor.</t>
  </si>
  <si>
    <t>RN-004</t>
  </si>
  <si>
    <t>RN-005</t>
  </si>
  <si>
    <t>RN-006</t>
  </si>
  <si>
    <t>RN-007</t>
  </si>
  <si>
    <t>Faltante</t>
  </si>
  <si>
    <t>Faltaron 10 unidades de jugo en la entrega.</t>
  </si>
  <si>
    <t>Ajustar orden y registrar faltante con proveedor.</t>
  </si>
  <si>
    <t>RN-008</t>
  </si>
  <si>
    <t>RN-009</t>
  </si>
  <si>
    <t>RN-010</t>
  </si>
  <si>
    <t>RN-011</t>
  </si>
  <si>
    <t>RN-012</t>
  </si>
  <si>
    <t>RN-013</t>
  </si>
  <si>
    <t>Error de clasificación</t>
  </si>
  <si>
    <t>Dos cajas fueron ubicadas en el pedido equivocado.</t>
  </si>
  <si>
    <t>Reforzar etiqueta por pedido antes de cargar.</t>
  </si>
  <si>
    <t>RN-014</t>
  </si>
  <si>
    <t>RN-015</t>
  </si>
  <si>
    <t>RN-016</t>
  </si>
  <si>
    <t>RN-017</t>
  </si>
  <si>
    <t>RN-018</t>
  </si>
  <si>
    <t>RN-019</t>
  </si>
  <si>
    <t>RN-020</t>
  </si>
  <si>
    <t>Resumen del piloto</t>
  </si>
  <si>
    <t>Revisa los resultados frente a la línea base y las metas. Los registros incompletos, inconsistentes o fuera de rango no se incluyen en los indicadores.</t>
  </si>
  <si>
    <t>La recomendación automática exige el mínimo de pedidos y semanas configurado. También se bloquea cuando quedan registros por completar o corregir.</t>
  </si>
  <si>
    <t>Pedidos válidos</t>
  </si>
  <si>
    <t>Semanas con datos</t>
  </si>
  <si>
    <t>Registros incompletos</t>
  </si>
  <si>
    <t>Registros inconsistentes</t>
  </si>
  <si>
    <t>Costo sin registrar</t>
  </si>
  <si>
    <t>Indicadores operativos del piloto</t>
  </si>
  <si>
    <t>Permanencia prom. (h)</t>
  </si>
  <si>
    <t>Incidencias / 100</t>
  </si>
  <si>
    <t>Costo / pedido</t>
  </si>
  <si>
    <t>A almacenamiento</t>
  </si>
  <si>
    <t>Recomendación automática</t>
  </si>
  <si>
    <t>La decisión solo es confiable si se cumple el mínimo de pedidos y semanas, no quedan registros por completar o corregir, y los indicadores principales están dentro de la meta.</t>
  </si>
  <si>
    <t>Comparación con línea base y metas</t>
  </si>
  <si>
    <t>Meta</t>
  </si>
  <si>
    <t>Resultado del piloto</t>
  </si>
  <si>
    <t>Estado</t>
  </si>
  <si>
    <t>Interpretación</t>
  </si>
  <si>
    <t>Menor tiempo sin afectar la calidad del despacho.</t>
  </si>
  <si>
    <t>Detectar demoras antes de preparar la salida.</t>
  </si>
  <si>
    <t>Mantener unidades y referencias esperadas.</t>
  </si>
  <si>
    <t>Cumplir la hora de salida comprometida.</t>
  </si>
  <si>
    <t>Controlar problemas que interrumpen el flujo.</t>
  </si>
  <si>
    <t>Evitar que la rapidez agregue costos innecesarios.</t>
  </si>
  <si>
    <t>Reducir productos que terminan en bodega.</t>
  </si>
  <si>
    <t>Cómo leer el seguimiento semanal</t>
  </si>
  <si>
    <t>Seguimiento por semana del piloto</t>
  </si>
  <si>
    <t>La tabla muestra el desempeño de cada semana con pedidos válidos. Cuando una semana no tiene pedidos, los indicadores quedan vacíos: no representan cero horas ni cero desempeño. Usa las incidencias y el porcentaje de pedidos completos para revisar si un cambio requiere corrección.</t>
  </si>
  <si>
    <t>Incidencias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</si>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</sst>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"/>
    <numFmt numFmtId="165" formatCode="hh:mm"/>
    <numFmt numFmtId="166" formatCode="0.0"/>
    <numFmt numFmtId="167" formatCode="0.0%"/>
    <numFmt numFmtId="168" formatCode="h:mm\ AM/PM"/>
  </numFmts>
  <fonts count="15">
    <font>
      <sz val="11"/>
      <name val="Carlito"/>
    </font>
    <font>
      <b/>
      <sz val="16"/>
      <color rgb="FFFFFFFF"/>
      <name val="Carlito"/>
    </font>
    <font>
      <i/>
      <sz val="10"/>
      <color rgb="FFFFFFFF"/>
      <name val="Carlito"/>
    </font>
    <font>
      <i/>
      <sz val="10"/>
      <color rgb="FF163A63"/>
      <name val="Carlito"/>
    </font>
    <font>
      <b/>
      <sz val="11"/>
      <color rgb="FFFFFFFF"/>
      <name val="Carlito"/>
    </font>
    <font>
      <b/>
      <sz val="10"/>
      <color rgb="FFFFFFFF"/>
      <name val="Carlito"/>
    </font>
    <font>
      <sz val="10"/>
      <color rgb="FF111827"/>
      <name val="Carlito"/>
    </font>
    <font>
      <b/>
      <sz val="11"/>
      <color rgb="FF0B1F3A"/>
      <name val="Carlito"/>
    </font>
    <font>
      <sz val="11"/>
      <color rgb="FF111827"/>
      <name val="Carlito"/>
    </font>
    <font>
      <sz val="10"/>
      <color rgb="FF374151"/>
      <name val="Carlito"/>
    </font>
    <font>
      <b/>
      <sz val="16"/>
      <color rgb="FF0B1F3A"/>
      <name val="Carlito"/>
    </font>
    <font>
      <b/>
      <sz val="14"/>
      <color rgb="FF0B1F3A"/>
      <name val="Carlito"/>
    </font>
    <font>
      <sz val="1"/>
      <color rgb="FFFFFFFF"/>
      <name val="Carlito"/>
    </font>
    <font>
      <b/>
      <i/>
      <sz val="11"/>
      <color rgb="FFFFFFFF"/>
      <name val="Carlito"/>
    </font>
    <font>
      <sz val="11"/>
      <color rgb="FF17365D"/>
      <name val="Carlito"/>
    </font>
  </fonts>
  <fills count="20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63A63"/>
      </patternFill>
    </fill>
    <fill>
      <patternFill patternType="solid">
        <fgColor rgb="FFEEF6FC"/>
      </patternFill>
    </fill>
    <fill>
      <patternFill patternType="solid">
        <fgColor rgb="FF1F5E99"/>
      </patternFill>
    </fill>
    <fill>
      <patternFill patternType="solid">
        <fgColor rgb="FFF7F8FA"/>
      </patternFill>
    </fill>
    <fill>
      <patternFill patternType="solid">
        <fgColor rgb="FFDCECF8"/>
      </patternFill>
    </fill>
    <fill>
      <patternFill patternType="solid">
        <fgColor rgb="FFEEF1F4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17365D"/>
      </patternFill>
    </fill>
    <fill>
      <patternFill patternType="solid">
        <fgColor rgb="FFE8EEF8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63A63"/>
        <bgColor indexed="64"/>
      </patternFill>
    </fill>
    <fill>
      <patternFill patternType="solid">
        <fgColor rgb="FFEEF6FC"/>
        <bgColor indexed="64"/>
      </patternFill>
    </fill>
    <fill>
      <patternFill patternType="solid">
        <fgColor rgb="FF1F5E99"/>
        <bgColor indexed="64"/>
      </patternFill>
    </fill>
    <fill>
      <patternFill patternType="solid">
        <fgColor rgb="FFF7F8FA"/>
        <bgColor indexed="64"/>
      </patternFill>
    </fill>
    <fill>
      <patternFill patternType="solid">
        <fgColor rgb="FFDCECF8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7" borderId="12" xfId="0" applyFont="1" applyFill="1" applyBorder="1" applyAlignment="1">
      <alignment vertical="center"/>
    </xf>
    <xf numFmtId="0" fontId="6" fillId="7" borderId="13" xfId="0" applyFont="1" applyFill="1" applyBorder="1" applyAlignment="1">
      <alignment vertical="center"/>
    </xf>
    <xf numFmtId="0" fontId="6" fillId="7" borderId="14" xfId="0" applyFont="1" applyFill="1" applyBorder="1" applyAlignment="1">
      <alignment vertical="center"/>
    </xf>
    <xf numFmtId="164" fontId="6" fillId="7" borderId="13" xfId="0" applyNumberFormat="1" applyFont="1" applyFill="1" applyBorder="1" applyAlignment="1">
      <alignment vertical="center"/>
    </xf>
    <xf numFmtId="0" fontId="6" fillId="7" borderId="12" xfId="0" applyFont="1" applyFill="1" applyBorder="1" applyAlignment="1">
      <alignment vertical="center" wrapText="1"/>
    </xf>
    <xf numFmtId="0" fontId="6" fillId="7" borderId="13" xfId="0" applyFont="1" applyFill="1" applyBorder="1" applyAlignment="1">
      <alignment vertical="center" wrapText="1"/>
    </xf>
    <xf numFmtId="0" fontId="6" fillId="7" borderId="14" xfId="0" applyFont="1" applyFill="1" applyBorder="1" applyAlignment="1">
      <alignment vertical="center" wrapText="1"/>
    </xf>
    <xf numFmtId="0" fontId="9" fillId="8" borderId="12" xfId="0" applyFont="1" applyFill="1" applyBorder="1" applyAlignment="1">
      <alignment vertical="center"/>
    </xf>
    <xf numFmtId="0" fontId="9" fillId="8" borderId="13" xfId="0" applyFont="1" applyFill="1" applyBorder="1" applyAlignment="1">
      <alignment vertical="center"/>
    </xf>
    <xf numFmtId="0" fontId="9" fillId="8" borderId="14" xfId="0" applyFont="1" applyFill="1" applyBorder="1" applyAlignment="1">
      <alignment vertical="center"/>
    </xf>
    <xf numFmtId="164" fontId="6" fillId="7" borderId="12" xfId="0" applyNumberFormat="1" applyFont="1" applyFill="1" applyBorder="1" applyAlignment="1">
      <alignment vertical="center"/>
    </xf>
    <xf numFmtId="164" fontId="6" fillId="7" borderId="14" xfId="0" applyNumberFormat="1" applyFont="1" applyFill="1" applyBorder="1" applyAlignment="1">
      <alignment vertical="center"/>
    </xf>
    <xf numFmtId="2" fontId="9" fillId="8" borderId="12" xfId="0" applyNumberFormat="1" applyFont="1" applyFill="1" applyBorder="1" applyAlignment="1">
      <alignment vertical="center"/>
    </xf>
    <xf numFmtId="2" fontId="9" fillId="8" borderId="13" xfId="0" applyNumberFormat="1" applyFont="1" applyFill="1" applyBorder="1" applyAlignment="1">
      <alignment vertical="center"/>
    </xf>
    <xf numFmtId="2" fontId="9" fillId="8" borderId="14" xfId="0" applyNumberFormat="1" applyFont="1" applyFill="1" applyBorder="1" applyAlignment="1">
      <alignment vertical="center"/>
    </xf>
    <xf numFmtId="1" fontId="6" fillId="7" borderId="12" xfId="0" applyNumberFormat="1" applyFont="1" applyFill="1" applyBorder="1" applyAlignment="1">
      <alignment vertical="center"/>
    </xf>
    <xf numFmtId="1" fontId="6" fillId="7" borderId="13" xfId="0" applyNumberFormat="1" applyFont="1" applyFill="1" applyBorder="1" applyAlignment="1">
      <alignment vertical="center"/>
    </xf>
    <xf numFmtId="1" fontId="6" fillId="7" borderId="14" xfId="0" applyNumberFormat="1" applyFont="1" applyFill="1" applyBorder="1" applyAlignment="1">
      <alignment vertical="center"/>
    </xf>
    <xf numFmtId="3" fontId="6" fillId="7" borderId="12" xfId="0" applyNumberFormat="1" applyFont="1" applyFill="1" applyBorder="1" applyAlignment="1">
      <alignment vertical="center"/>
    </xf>
    <xf numFmtId="3" fontId="6" fillId="7" borderId="13" xfId="0" applyNumberFormat="1" applyFont="1" applyFill="1" applyBorder="1" applyAlignment="1">
      <alignment vertical="center"/>
    </xf>
    <xf numFmtId="3" fontId="6" fillId="7" borderId="14" xfId="0" applyNumberFormat="1" applyFont="1" applyFill="1" applyBorder="1" applyAlignment="1">
      <alignment vertical="center"/>
    </xf>
    <xf numFmtId="167" fontId="9" fillId="8" borderId="12" xfId="0" applyNumberFormat="1" applyFont="1" applyFill="1" applyBorder="1" applyAlignment="1">
      <alignment vertical="center"/>
    </xf>
    <xf numFmtId="167" fontId="9" fillId="8" borderId="13" xfId="0" applyNumberFormat="1" applyFont="1" applyFill="1" applyBorder="1" applyAlignment="1">
      <alignment vertical="center"/>
    </xf>
    <xf numFmtId="167" fontId="9" fillId="8" borderId="14" xfId="0" applyNumberFormat="1" applyFont="1" applyFill="1" applyBorder="1" applyAlignment="1">
      <alignment vertical="center"/>
    </xf>
    <xf numFmtId="0" fontId="9" fillId="8" borderId="12" xfId="0" applyFont="1" applyFill="1" applyBorder="1" applyAlignment="1">
      <alignment vertical="center" wrapText="1"/>
    </xf>
    <xf numFmtId="0" fontId="9" fillId="8" borderId="13" xfId="0" applyFont="1" applyFill="1" applyBorder="1" applyAlignment="1">
      <alignment vertical="center" wrapText="1"/>
    </xf>
    <xf numFmtId="0" fontId="9" fillId="8" borderId="14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vertical="center" wrapText="1"/>
    </xf>
    <xf numFmtId="0" fontId="6" fillId="9" borderId="5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0" fontId="6" fillId="9" borderId="0" xfId="0" applyFont="1" applyFill="1" applyAlignment="1">
      <alignment vertical="center" wrapText="1"/>
    </xf>
    <xf numFmtId="0" fontId="6" fillId="8" borderId="0" xfId="0" applyFont="1" applyFill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6" fillId="6" borderId="9" xfId="0" applyFont="1" applyFill="1" applyBorder="1" applyAlignment="1">
      <alignment vertical="center" wrapText="1"/>
    </xf>
    <xf numFmtId="0" fontId="6" fillId="9" borderId="10" xfId="0" applyFont="1" applyFill="1" applyBorder="1" applyAlignment="1">
      <alignment vertical="center" wrapText="1"/>
    </xf>
    <xf numFmtId="0" fontId="6" fillId="8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2" fontId="6" fillId="9" borderId="5" xfId="0" applyNumberFormat="1" applyFont="1" applyFill="1" applyBorder="1" applyAlignment="1">
      <alignment vertical="center" wrapText="1"/>
    </xf>
    <xf numFmtId="2" fontId="6" fillId="9" borderId="0" xfId="0" applyNumberFormat="1" applyFont="1" applyFill="1" applyAlignment="1">
      <alignment vertical="center" wrapText="1"/>
    </xf>
    <xf numFmtId="9" fontId="6" fillId="9" borderId="0" xfId="0" applyNumberFormat="1" applyFont="1" applyFill="1" applyAlignment="1">
      <alignment vertical="center" wrapText="1"/>
    </xf>
    <xf numFmtId="166" fontId="6" fillId="9" borderId="0" xfId="0" applyNumberFormat="1" applyFont="1" applyFill="1" applyAlignment="1">
      <alignment vertical="center" wrapText="1"/>
    </xf>
    <xf numFmtId="3" fontId="6" fillId="9" borderId="0" xfId="0" applyNumberFormat="1" applyFont="1" applyFill="1" applyAlignment="1">
      <alignment vertical="center" wrapText="1"/>
    </xf>
    <xf numFmtId="167" fontId="6" fillId="9" borderId="10" xfId="0" applyNumberFormat="1" applyFont="1" applyFill="1" applyBorder="1" applyAlignment="1">
      <alignment vertical="center" wrapText="1"/>
    </xf>
    <xf numFmtId="9" fontId="6" fillId="9" borderId="5" xfId="0" applyNumberFormat="1" applyFont="1" applyFill="1" applyBorder="1" applyAlignment="1">
      <alignment vertical="center" wrapText="1"/>
    </xf>
    <xf numFmtId="0" fontId="6" fillId="9" borderId="6" xfId="0" applyFont="1" applyFill="1" applyBorder="1" applyAlignment="1">
      <alignment vertical="center" wrapText="1"/>
    </xf>
    <xf numFmtId="0" fontId="6" fillId="9" borderId="8" xfId="0" applyFont="1" applyFill="1" applyBorder="1" applyAlignment="1">
      <alignment vertical="center" wrapText="1"/>
    </xf>
    <xf numFmtId="2" fontId="6" fillId="9" borderId="10" xfId="0" applyNumberFormat="1" applyFont="1" applyFill="1" applyBorder="1" applyAlignment="1">
      <alignment vertical="center" wrapText="1"/>
    </xf>
    <xf numFmtId="9" fontId="6" fillId="9" borderId="10" xfId="0" applyNumberFormat="1" applyFont="1" applyFill="1" applyBorder="1" applyAlignment="1">
      <alignment vertical="center" wrapText="1"/>
    </xf>
    <xf numFmtId="0" fontId="6" fillId="9" borderId="11" xfId="0" applyFont="1" applyFill="1" applyBorder="1" applyAlignment="1">
      <alignment vertical="center" wrapText="1"/>
    </xf>
    <xf numFmtId="168" fontId="6" fillId="7" borderId="12" xfId="0" applyNumberFormat="1" applyFont="1" applyFill="1" applyBorder="1" applyAlignment="1">
      <alignment vertical="center"/>
    </xf>
    <xf numFmtId="168" fontId="6" fillId="7" borderId="13" xfId="0" applyNumberFormat="1" applyFont="1" applyFill="1" applyBorder="1" applyAlignment="1">
      <alignment vertical="center"/>
    </xf>
    <xf numFmtId="168" fontId="6" fillId="7" borderId="14" xfId="0" applyNumberFormat="1" applyFont="1" applyFill="1" applyBorder="1" applyAlignment="1">
      <alignment vertical="center"/>
    </xf>
    <xf numFmtId="164" fontId="12" fillId="10" borderId="0" xfId="0" applyNumberFormat="1" applyFont="1" applyFill="1"/>
    <xf numFmtId="0" fontId="12" fillId="10" borderId="0" xfId="0" applyFont="1" applyFill="1"/>
    <xf numFmtId="0" fontId="1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5" borderId="0" xfId="0" applyFont="1" applyFill="1" applyAlignment="1">
      <alignment horizontal="center" vertical="center" wrapText="1"/>
    </xf>
    <xf numFmtId="1" fontId="10" fillId="9" borderId="4" xfId="0" applyNumberFormat="1" applyFont="1" applyFill="1" applyBorder="1" applyAlignment="1">
      <alignment horizontal="center" vertical="center" wrapText="1"/>
    </xf>
    <xf numFmtId="1" fontId="10" fillId="9" borderId="6" xfId="0" applyNumberFormat="1" applyFont="1" applyFill="1" applyBorder="1" applyAlignment="1">
      <alignment horizontal="center" vertical="center" wrapText="1"/>
    </xf>
    <xf numFmtId="1" fontId="10" fillId="9" borderId="9" xfId="0" applyNumberFormat="1" applyFont="1" applyFill="1" applyBorder="1" applyAlignment="1">
      <alignment horizontal="center" vertical="center" wrapText="1"/>
    </xf>
    <xf numFmtId="1" fontId="10" fillId="9" borderId="11" xfId="0" applyNumberFormat="1" applyFont="1" applyFill="1" applyBorder="1" applyAlignment="1">
      <alignment horizontal="center" vertical="center" wrapText="1"/>
    </xf>
    <xf numFmtId="1" fontId="10" fillId="9" borderId="5" xfId="0" applyNumberFormat="1" applyFont="1" applyFill="1" applyBorder="1" applyAlignment="1">
      <alignment horizontal="center" vertical="center" wrapText="1"/>
    </xf>
    <xf numFmtId="1" fontId="10" fillId="9" borderId="10" xfId="0" applyNumberFormat="1" applyFont="1" applyFill="1" applyBorder="1" applyAlignment="1">
      <alignment horizontal="center" vertical="center" wrapText="1"/>
    </xf>
    <xf numFmtId="2" fontId="11" fillId="9" borderId="4" xfId="0" applyNumberFormat="1" applyFont="1" applyFill="1" applyBorder="1" applyAlignment="1">
      <alignment horizontal="center" vertical="center" wrapText="1"/>
    </xf>
    <xf numFmtId="2" fontId="11" fillId="9" borderId="6" xfId="0" applyNumberFormat="1" applyFont="1" applyFill="1" applyBorder="1" applyAlignment="1">
      <alignment horizontal="center" vertical="center" wrapText="1"/>
    </xf>
    <xf numFmtId="2" fontId="11" fillId="9" borderId="9" xfId="0" applyNumberFormat="1" applyFont="1" applyFill="1" applyBorder="1" applyAlignment="1">
      <alignment horizontal="center" vertical="center" wrapText="1"/>
    </xf>
    <xf numFmtId="2" fontId="11" fillId="9" borderId="11" xfId="0" applyNumberFormat="1" applyFont="1" applyFill="1" applyBorder="1" applyAlignment="1">
      <alignment horizontal="center" vertical="center" wrapText="1"/>
    </xf>
    <xf numFmtId="9" fontId="11" fillId="9" borderId="4" xfId="0" applyNumberFormat="1" applyFont="1" applyFill="1" applyBorder="1" applyAlignment="1">
      <alignment horizontal="center" vertical="center" wrapText="1"/>
    </xf>
    <xf numFmtId="9" fontId="11" fillId="9" borderId="6" xfId="0" applyNumberFormat="1" applyFont="1" applyFill="1" applyBorder="1" applyAlignment="1">
      <alignment horizontal="center" vertical="center" wrapText="1"/>
    </xf>
    <xf numFmtId="9" fontId="11" fillId="9" borderId="9" xfId="0" applyNumberFormat="1" applyFont="1" applyFill="1" applyBorder="1" applyAlignment="1">
      <alignment horizontal="center" vertical="center" wrapText="1"/>
    </xf>
    <xf numFmtId="9" fontId="11" fillId="9" borderId="11" xfId="0" applyNumberFormat="1" applyFont="1" applyFill="1" applyBorder="1" applyAlignment="1">
      <alignment horizontal="center" vertical="center" wrapText="1"/>
    </xf>
    <xf numFmtId="166" fontId="11" fillId="9" borderId="4" xfId="0" applyNumberFormat="1" applyFont="1" applyFill="1" applyBorder="1" applyAlignment="1">
      <alignment horizontal="center" vertical="center" wrapText="1"/>
    </xf>
    <xf numFmtId="166" fontId="11" fillId="9" borderId="6" xfId="0" applyNumberFormat="1" applyFont="1" applyFill="1" applyBorder="1" applyAlignment="1">
      <alignment horizontal="center" vertical="center" wrapText="1"/>
    </xf>
    <xf numFmtId="166" fontId="11" fillId="9" borderId="9" xfId="0" applyNumberFormat="1" applyFont="1" applyFill="1" applyBorder="1" applyAlignment="1">
      <alignment horizontal="center" vertical="center" wrapText="1"/>
    </xf>
    <xf numFmtId="166" fontId="11" fillId="9" borderId="11" xfId="0" applyNumberFormat="1" applyFont="1" applyFill="1" applyBorder="1" applyAlignment="1">
      <alignment horizontal="center" vertical="center" wrapText="1"/>
    </xf>
    <xf numFmtId="3" fontId="11" fillId="9" borderId="4" xfId="0" applyNumberFormat="1" applyFont="1" applyFill="1" applyBorder="1" applyAlignment="1">
      <alignment horizontal="center" vertical="center" wrapText="1"/>
    </xf>
    <xf numFmtId="3" fontId="11" fillId="9" borderId="6" xfId="0" applyNumberFormat="1" applyFont="1" applyFill="1" applyBorder="1" applyAlignment="1">
      <alignment horizontal="center" vertical="center" wrapText="1"/>
    </xf>
    <xf numFmtId="3" fontId="11" fillId="9" borderId="9" xfId="0" applyNumberFormat="1" applyFont="1" applyFill="1" applyBorder="1" applyAlignment="1">
      <alignment horizontal="center" vertical="center" wrapText="1"/>
    </xf>
    <xf numFmtId="3" fontId="11" fillId="9" borderId="11" xfId="0" applyNumberFormat="1" applyFont="1" applyFill="1" applyBorder="1" applyAlignment="1">
      <alignment horizontal="center" vertical="center" wrapText="1"/>
    </xf>
    <xf numFmtId="167" fontId="11" fillId="9" borderId="4" xfId="0" applyNumberFormat="1" applyFont="1" applyFill="1" applyBorder="1" applyAlignment="1">
      <alignment horizontal="center" vertical="center" wrapText="1"/>
    </xf>
    <xf numFmtId="167" fontId="11" fillId="9" borderId="6" xfId="0" applyNumberFormat="1" applyFont="1" applyFill="1" applyBorder="1" applyAlignment="1">
      <alignment horizontal="center" vertical="center" wrapText="1"/>
    </xf>
    <xf numFmtId="167" fontId="11" fillId="9" borderId="9" xfId="0" applyNumberFormat="1" applyFont="1" applyFill="1" applyBorder="1" applyAlignment="1">
      <alignment horizontal="center" vertical="center" wrapText="1"/>
    </xf>
    <xf numFmtId="167" fontId="11" fillId="9" borderId="11" xfId="0" applyNumberFormat="1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13" fillId="11" borderId="0" xfId="0" applyFont="1" applyFill="1" applyAlignment="1">
      <alignment horizontal="center" vertical="center" wrapText="1"/>
    </xf>
    <xf numFmtId="0" fontId="14" fillId="12" borderId="0" xfId="0" applyFont="1" applyFill="1" applyAlignment="1">
      <alignment horizontal="left" vertical="center" wrapText="1"/>
    </xf>
    <xf numFmtId="0" fontId="1" fillId="13" borderId="0" xfId="0" applyFont="1" applyFill="1" applyAlignment="1">
      <alignment horizontal="left" vertical="center" wrapText="1"/>
    </xf>
    <xf numFmtId="0" fontId="0" fillId="14" borderId="0" xfId="0" applyFill="1"/>
    <xf numFmtId="0" fontId="2" fillId="15" borderId="0" xfId="0" applyFont="1" applyFill="1" applyAlignment="1">
      <alignment horizontal="left" vertical="center" wrapText="1"/>
    </xf>
    <xf numFmtId="0" fontId="0" fillId="14" borderId="0" xfId="0" applyFill="1" applyAlignment="1">
      <alignment vertical="center" wrapText="1"/>
    </xf>
    <xf numFmtId="0" fontId="3" fillId="16" borderId="1" xfId="0" applyFont="1" applyFill="1" applyBorder="1" applyAlignment="1">
      <alignment vertical="center" wrapText="1"/>
    </xf>
    <xf numFmtId="0" fontId="3" fillId="16" borderId="2" xfId="0" applyFont="1" applyFill="1" applyBorder="1" applyAlignment="1">
      <alignment vertical="center" wrapText="1"/>
    </xf>
    <xf numFmtId="0" fontId="4" fillId="13" borderId="0" xfId="0" applyFont="1" applyFill="1" applyAlignment="1">
      <alignment horizontal="left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5" fillId="17" borderId="2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vertical="center" wrapText="1"/>
    </xf>
    <xf numFmtId="0" fontId="6" fillId="14" borderId="6" xfId="0" applyFont="1" applyFill="1" applyBorder="1" applyAlignment="1">
      <alignment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6" fillId="14" borderId="0" xfId="0" applyFont="1" applyFill="1" applyAlignment="1">
      <alignment vertical="center" wrapText="1"/>
    </xf>
    <xf numFmtId="0" fontId="6" fillId="14" borderId="8" xfId="0" applyFont="1" applyFill="1" applyBorder="1" applyAlignment="1">
      <alignment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vertical="center" wrapText="1"/>
    </xf>
    <xf numFmtId="0" fontId="6" fillId="14" borderId="11" xfId="0" applyFont="1" applyFill="1" applyBorder="1" applyAlignment="1">
      <alignment vertical="center" wrapText="1"/>
    </xf>
    <xf numFmtId="0" fontId="6" fillId="14" borderId="4" xfId="0" applyFont="1" applyFill="1" applyBorder="1" applyAlignment="1">
      <alignment vertical="center" wrapText="1"/>
    </xf>
    <xf numFmtId="0" fontId="6" fillId="14" borderId="7" xfId="0" applyFont="1" applyFill="1" applyBorder="1" applyAlignment="1">
      <alignment vertical="center" wrapText="1"/>
    </xf>
    <xf numFmtId="0" fontId="6" fillId="14" borderId="9" xfId="0" applyFont="1" applyFill="1" applyBorder="1" applyAlignment="1">
      <alignment vertical="center" wrapText="1"/>
    </xf>
    <xf numFmtId="0" fontId="0" fillId="14" borderId="0" xfId="0" applyFill="1" applyAlignment="1">
      <alignment vertical="center"/>
    </xf>
    <xf numFmtId="0" fontId="1" fillId="13" borderId="0" xfId="0" applyFont="1" applyFill="1" applyAlignment="1">
      <alignment horizontal="left" vertical="center"/>
    </xf>
    <xf numFmtId="0" fontId="1" fillId="13" borderId="0" xfId="0" applyFont="1" applyFill="1" applyAlignment="1">
      <alignment horizontal="center" vertical="center"/>
    </xf>
    <xf numFmtId="0" fontId="1" fillId="14" borderId="0" xfId="0" applyFont="1" applyFill="1" applyAlignment="1">
      <alignment vertical="center"/>
    </xf>
    <xf numFmtId="0" fontId="2" fillId="15" borderId="0" xfId="0" applyFont="1" applyFill="1" applyAlignment="1">
      <alignment vertical="center"/>
    </xf>
    <xf numFmtId="0" fontId="2" fillId="14" borderId="0" xfId="0" applyFont="1" applyFill="1" applyAlignment="1">
      <alignment vertical="center"/>
    </xf>
    <xf numFmtId="0" fontId="4" fillId="13" borderId="0" xfId="0" applyFont="1" applyFill="1" applyAlignment="1">
      <alignment horizontal="center" vertical="center" wrapText="1"/>
    </xf>
    <xf numFmtId="0" fontId="4" fillId="14" borderId="0" xfId="0" applyFont="1" applyFill="1" applyAlignment="1">
      <alignment vertical="center" wrapText="1"/>
    </xf>
    <xf numFmtId="0" fontId="7" fillId="18" borderId="12" xfId="0" applyFont="1" applyFill="1" applyBorder="1" applyAlignment="1">
      <alignment vertical="center" wrapText="1"/>
    </xf>
    <xf numFmtId="0" fontId="6" fillId="19" borderId="12" xfId="0" applyFont="1" applyFill="1" applyBorder="1" applyAlignment="1">
      <alignment vertical="center" wrapText="1"/>
    </xf>
    <xf numFmtId="0" fontId="3" fillId="16" borderId="12" xfId="0" applyFont="1" applyFill="1" applyBorder="1" applyAlignment="1">
      <alignment vertical="center" wrapText="1"/>
    </xf>
    <xf numFmtId="0" fontId="3" fillId="14" borderId="12" xfId="0" applyFont="1" applyFill="1" applyBorder="1" applyAlignment="1">
      <alignment vertical="center" wrapText="1"/>
    </xf>
    <xf numFmtId="0" fontId="7" fillId="18" borderId="13" xfId="0" applyFont="1" applyFill="1" applyBorder="1" applyAlignment="1">
      <alignment vertical="center" wrapText="1"/>
    </xf>
    <xf numFmtId="0" fontId="6" fillId="19" borderId="13" xfId="0" applyFont="1" applyFill="1" applyBorder="1" applyAlignment="1">
      <alignment vertical="center" wrapText="1"/>
    </xf>
    <xf numFmtId="0" fontId="3" fillId="16" borderId="13" xfId="0" applyFont="1" applyFill="1" applyBorder="1" applyAlignment="1">
      <alignment vertical="center" wrapText="1"/>
    </xf>
    <xf numFmtId="0" fontId="3" fillId="14" borderId="13" xfId="0" applyFont="1" applyFill="1" applyBorder="1" applyAlignment="1">
      <alignment vertical="center" wrapText="1"/>
    </xf>
    <xf numFmtId="164" fontId="6" fillId="19" borderId="13" xfId="0" applyNumberFormat="1" applyFont="1" applyFill="1" applyBorder="1" applyAlignment="1">
      <alignment vertical="center" wrapText="1"/>
    </xf>
    <xf numFmtId="0" fontId="7" fillId="18" borderId="14" xfId="0" applyFont="1" applyFill="1" applyBorder="1" applyAlignment="1">
      <alignment vertical="center" wrapText="1"/>
    </xf>
    <xf numFmtId="0" fontId="6" fillId="19" borderId="14" xfId="0" applyFont="1" applyFill="1" applyBorder="1" applyAlignment="1">
      <alignment vertical="center" wrapText="1"/>
    </xf>
    <xf numFmtId="0" fontId="3" fillId="14" borderId="14" xfId="0" applyFont="1" applyFill="1" applyBorder="1" applyAlignment="1">
      <alignment vertical="center" wrapText="1"/>
    </xf>
    <xf numFmtId="165" fontId="6" fillId="19" borderId="13" xfId="0" applyNumberFormat="1" applyFont="1" applyFill="1" applyBorder="1" applyAlignment="1">
      <alignment vertical="center" wrapText="1"/>
    </xf>
    <xf numFmtId="0" fontId="3" fillId="16" borderId="14" xfId="0" applyFont="1" applyFill="1" applyBorder="1" applyAlignment="1">
      <alignment vertical="center" wrapText="1"/>
    </xf>
    <xf numFmtId="0" fontId="8" fillId="18" borderId="12" xfId="0" applyFont="1" applyFill="1" applyBorder="1" applyAlignment="1">
      <alignment vertical="center" wrapText="1"/>
    </xf>
    <xf numFmtId="166" fontId="6" fillId="19" borderId="4" xfId="0" applyNumberFormat="1" applyFont="1" applyFill="1" applyBorder="1" applyAlignment="1">
      <alignment vertical="center" wrapText="1"/>
    </xf>
    <xf numFmtId="166" fontId="6" fillId="19" borderId="6" xfId="0" applyNumberFormat="1" applyFont="1" applyFill="1" applyBorder="1" applyAlignment="1">
      <alignment vertical="center" wrapText="1"/>
    </xf>
    <xf numFmtId="0" fontId="8" fillId="18" borderId="13" xfId="0" applyFont="1" applyFill="1" applyBorder="1" applyAlignment="1">
      <alignment vertical="center" wrapText="1"/>
    </xf>
    <xf numFmtId="166" fontId="6" fillId="19" borderId="7" xfId="0" applyNumberFormat="1" applyFont="1" applyFill="1" applyBorder="1" applyAlignment="1">
      <alignment vertical="center" wrapText="1"/>
    </xf>
    <xf numFmtId="166" fontId="6" fillId="19" borderId="8" xfId="0" applyNumberFormat="1" applyFont="1" applyFill="1" applyBorder="1" applyAlignment="1">
      <alignment vertical="center" wrapText="1"/>
    </xf>
    <xf numFmtId="9" fontId="6" fillId="19" borderId="7" xfId="0" applyNumberFormat="1" applyFont="1" applyFill="1" applyBorder="1" applyAlignment="1">
      <alignment vertical="center" wrapText="1"/>
    </xf>
    <xf numFmtId="9" fontId="6" fillId="19" borderId="8" xfId="0" applyNumberFormat="1" applyFont="1" applyFill="1" applyBorder="1" applyAlignment="1">
      <alignment vertical="center" wrapText="1"/>
    </xf>
    <xf numFmtId="3" fontId="6" fillId="19" borderId="7" xfId="0" applyNumberFormat="1" applyFont="1" applyFill="1" applyBorder="1" applyAlignment="1">
      <alignment vertical="center" wrapText="1"/>
    </xf>
    <xf numFmtId="3" fontId="6" fillId="19" borderId="8" xfId="0" applyNumberFormat="1" applyFont="1" applyFill="1" applyBorder="1" applyAlignment="1">
      <alignment vertical="center" wrapText="1"/>
    </xf>
    <xf numFmtId="0" fontId="8" fillId="18" borderId="14" xfId="0" applyFont="1" applyFill="1" applyBorder="1" applyAlignment="1">
      <alignment vertical="center" wrapText="1"/>
    </xf>
    <xf numFmtId="9" fontId="6" fillId="19" borderId="9" xfId="0" applyNumberFormat="1" applyFont="1" applyFill="1" applyBorder="1" applyAlignment="1">
      <alignment vertical="center" wrapText="1"/>
    </xf>
    <xf numFmtId="9" fontId="6" fillId="19" borderId="1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12">
    <dxf>
      <font>
        <color rgb="FF4B5563"/>
      </font>
      <fill>
        <patternFill>
          <bgColor rgb="FFEEF1F4"/>
        </patternFill>
      </fill>
    </dxf>
    <dxf>
      <font>
        <b/>
        <color rgb="FF92400E"/>
      </font>
      <fill>
        <patternFill>
          <bgColor rgb="FFFFF3CD"/>
        </patternFill>
      </fill>
    </dxf>
    <dxf>
      <font>
        <b/>
        <color rgb="FF166534"/>
      </font>
      <fill>
        <patternFill>
          <bgColor rgb="FFDFF3E5"/>
        </patternFill>
      </fill>
    </dxf>
    <dxf>
      <font>
        <b/>
        <color rgb="FF991B1B"/>
      </font>
      <fill>
        <patternFill>
          <bgColor rgb="FFFBE4E4"/>
        </patternFill>
      </fill>
    </dxf>
    <dxf>
      <font>
        <b/>
        <color rgb="FF92400E"/>
      </font>
      <fill>
        <patternFill>
          <bgColor rgb="FFFFF3CD"/>
        </patternFill>
      </fill>
    </dxf>
    <dxf>
      <font>
        <b/>
        <color rgb="FF166534"/>
      </font>
      <fill>
        <patternFill>
          <bgColor rgb="FFDFF3E5"/>
        </patternFill>
      </fill>
    </dxf>
    <dxf>
      <font>
        <b/>
        <color rgb="FF4B5563"/>
      </font>
      <fill>
        <patternFill>
          <bgColor rgb="FFEEF1F4"/>
        </patternFill>
      </fill>
    </dxf>
    <dxf>
      <font>
        <b/>
        <color rgb="FF991B1B"/>
      </font>
      <fill>
        <patternFill>
          <bgColor rgb="FFFBE4E4"/>
        </patternFill>
      </fill>
    </dxf>
    <dxf>
      <font>
        <b/>
        <color rgb="FF92400E"/>
      </font>
      <fill>
        <patternFill>
          <bgColor rgb="FFFFF3CD"/>
        </patternFill>
      </fill>
    </dxf>
    <dxf>
      <font>
        <b/>
        <color rgb="FF166534"/>
      </font>
      <fill>
        <patternFill>
          <bgColor rgb="FFDFF3E5"/>
        </patternFill>
      </fill>
    </dxf>
    <dxf>
      <font>
        <color rgb="FF92400E"/>
      </font>
      <fill>
        <patternFill>
          <bgColor rgb="FFFFF3CD"/>
        </patternFill>
      </fill>
    </dxf>
    <dxf>
      <font>
        <b/>
        <color rgb="FF991B1B"/>
      </font>
      <fill>
        <patternFill>
          <bgColor rgb="FFFBE4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114592</xdr:colOff>
      <xdr:row>2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E60DB3-97B5-436D-860A-8B0BFF577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114592</xdr:colOff>
      <xdr:row>2</xdr:row>
      <xdr:rowOff>158115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CA67BD-5B83-4F19-A04E-AA611D2C5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48950" y="0"/>
          <a:ext cx="2114842" cy="590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gistroOperativo" displayName="RegistroOperativo" ref="A6:AB506">
  <tableColumns count="28">
    <tableColumn id="1" xr3:uid="{00000000-0010-0000-0000-000001000000}" name="Fecha"/>
    <tableColumn id="2" xr3:uid="{00000000-0010-0000-0000-000002000000}" name="Semana"/>
    <tableColumn id="3" xr3:uid="{00000000-0010-0000-0000-000003000000}" name="Ruta / cliente"/>
    <tableColumn id="4" xr3:uid="{00000000-0010-0000-0000-000004000000}" name="Pedido o remisión"/>
    <tableColumn id="5" xr3:uid="{00000000-0010-0000-0000-000005000000}" name="Proveedor"/>
    <tableColumn id="6" xr3:uid="{00000000-0010-0000-0000-000006000000}" name="Categoría"/>
    <tableColumn id="7" xr3:uid="{00000000-0010-0000-0000-000007000000}" name="Recepción programada"/>
    <tableColumn id="8" xr3:uid="{00000000-0010-0000-0000-000008000000}" name="Recepción real"/>
    <tableColumn id="9" xr3:uid="{00000000-0010-0000-0000-000009000000}" name="Clasificación lista"/>
    <tableColumn id="10" xr3:uid="{00000000-0010-0000-0000-00000A000000}" name="Despacho programado"/>
    <tableColumn id="11" xr3:uid="{00000000-0010-0000-0000-00000B000000}" name="Despacho real"/>
    <tableColumn id="12" xr3:uid="{00000000-0010-0000-0000-00000C000000}" name="Permanencia (h)"/>
    <tableColumn id="13" xr3:uid="{00000000-0010-0000-0000-00000D000000}" name="Unidades esperadas"/>
    <tableColumn id="14" xr3:uid="{00000000-0010-0000-0000-00000E000000}" name="Unidades recibidas"/>
    <tableColumn id="15" xr3:uid="{00000000-0010-0000-0000-00000F000000}" name="Unidades despachadas"/>
    <tableColumn id="16" xr3:uid="{00000000-0010-0000-0000-000010000000}" name="Pedido completo"/>
    <tableColumn id="17" xr3:uid="{00000000-0010-0000-0000-000011000000}" name="Despacho a tiempo"/>
    <tableColumn id="18" xr3:uid="{00000000-0010-0000-0000-000012000000}" name="Incidencia"/>
    <tableColumn id="19" xr3:uid="{00000000-0010-0000-0000-000013000000}" name="Tipo de incidencia"/>
    <tableColumn id="20" xr3:uid="{00000000-0010-0000-0000-000014000000}" name="Causa / comentario"/>
    <tableColumn id="21" xr3:uid="{00000000-0010-0000-0000-000015000000}" name="Acción tomada"/>
    <tableColumn id="22" xr3:uid="{00000000-0010-0000-0000-000016000000}" name="Área responsable"/>
    <tableColumn id="23" xr3:uid="{00000000-0010-0000-0000-000017000000}" name="Costo adicional"/>
    <tableColumn id="24" xr3:uid="{00000000-0010-0000-0000-000018000000}" name="Unidades a almacenamiento"/>
    <tableColumn id="25" xr3:uid="{00000000-0010-0000-0000-000019000000}" name="% enviado a almacenamiento"/>
    <tableColumn id="26" xr3:uid="{00000000-0010-0000-0000-00001A000000}" name="Recepción a clasificación (h)"/>
    <tableColumn id="27" xr3:uid="{00000000-0010-0000-0000-00001B000000}" name="Estado del registro"/>
    <tableColumn id="28" xr3:uid="{00000000-0010-0000-0000-00001C000000}" name="Observación automátic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workbookViewId="0">
      <selection activeCell="B18" sqref="B18"/>
    </sheetView>
  </sheetViews>
  <sheetFormatPr baseColWidth="10" defaultColWidth="8.796875" defaultRowHeight="13.8"/>
  <cols>
    <col min="1" max="1" width="20.5" style="118" bestFit="1" customWidth="1"/>
    <col min="2" max="2" width="75.296875" style="118" customWidth="1"/>
    <col min="3" max="3" width="56.19921875" style="118" customWidth="1"/>
    <col min="4" max="4" width="59.19921875" style="118" bestFit="1" customWidth="1"/>
    <col min="5" max="16384" width="8.796875" style="118"/>
  </cols>
  <sheetData>
    <row r="1" spans="1:4" ht="22.35" customHeight="1">
      <c r="A1" s="117" t="s">
        <v>0</v>
      </c>
      <c r="B1" s="117"/>
      <c r="C1" s="117"/>
      <c r="D1" s="117"/>
    </row>
    <row r="2" spans="1:4" ht="20.85" customHeight="1">
      <c r="A2" s="119" t="s">
        <v>1</v>
      </c>
      <c r="B2" s="119"/>
      <c r="C2" s="119"/>
      <c r="D2" s="119"/>
    </row>
    <row r="3" spans="1:4">
      <c r="A3" s="120"/>
      <c r="B3" s="120"/>
      <c r="C3" s="120"/>
      <c r="D3" s="120"/>
    </row>
    <row r="4" spans="1:4" ht="27.15" customHeight="1">
      <c r="A4" s="121" t="s">
        <v>2</v>
      </c>
      <c r="B4" s="122"/>
      <c r="C4" s="122"/>
      <c r="D4" s="122"/>
    </row>
    <row r="5" spans="1:4">
      <c r="A5" s="120"/>
      <c r="B5" s="120"/>
      <c r="C5" s="120"/>
      <c r="D5" s="120"/>
    </row>
    <row r="6" spans="1:4" ht="16.05" customHeight="1">
      <c r="A6" s="123" t="s">
        <v>3</v>
      </c>
      <c r="B6" s="123"/>
      <c r="C6" s="123"/>
      <c r="D6" s="123"/>
    </row>
    <row r="7" spans="1:4">
      <c r="A7" s="124" t="s">
        <v>4</v>
      </c>
      <c r="B7" s="125" t="s">
        <v>5</v>
      </c>
      <c r="C7" s="125" t="s">
        <v>6</v>
      </c>
      <c r="D7" s="126" t="s">
        <v>7</v>
      </c>
    </row>
    <row r="8" spans="1:4" ht="26.4">
      <c r="A8" s="127" t="s">
        <v>8</v>
      </c>
      <c r="B8" s="128" t="s">
        <v>9</v>
      </c>
      <c r="C8" s="128" t="s">
        <v>10</v>
      </c>
      <c r="D8" s="129" t="s">
        <v>11</v>
      </c>
    </row>
    <row r="9" spans="1:4" ht="39.6">
      <c r="A9" s="130" t="s">
        <v>12</v>
      </c>
      <c r="B9" s="131" t="s">
        <v>13</v>
      </c>
      <c r="C9" s="131" t="s">
        <v>14</v>
      </c>
      <c r="D9" s="132" t="s">
        <v>15</v>
      </c>
    </row>
    <row r="10" spans="1:4" ht="26.4">
      <c r="A10" s="130" t="s">
        <v>16</v>
      </c>
      <c r="B10" s="131" t="s">
        <v>17</v>
      </c>
      <c r="C10" s="131" t="s">
        <v>18</v>
      </c>
      <c r="D10" s="132" t="s">
        <v>19</v>
      </c>
    </row>
    <row r="11" spans="1:4" ht="39.6">
      <c r="A11" s="130" t="s">
        <v>20</v>
      </c>
      <c r="B11" s="131" t="s">
        <v>21</v>
      </c>
      <c r="C11" s="131" t="s">
        <v>22</v>
      </c>
      <c r="D11" s="132" t="s">
        <v>23</v>
      </c>
    </row>
    <row r="12" spans="1:4" ht="26.4">
      <c r="A12" s="133" t="s">
        <v>24</v>
      </c>
      <c r="B12" s="134" t="s">
        <v>25</v>
      </c>
      <c r="C12" s="134" t="s">
        <v>26</v>
      </c>
      <c r="D12" s="135" t="s">
        <v>27</v>
      </c>
    </row>
    <row r="13" spans="1:4">
      <c r="A13" s="120"/>
      <c r="B13" s="120"/>
      <c r="C13" s="120"/>
      <c r="D13" s="120"/>
    </row>
    <row r="14" spans="1:4" ht="16.05" customHeight="1">
      <c r="A14" s="123" t="s">
        <v>28</v>
      </c>
      <c r="B14" s="123"/>
      <c r="C14" s="123"/>
      <c r="D14" s="123"/>
    </row>
    <row r="15" spans="1:4">
      <c r="A15" s="124" t="s">
        <v>29</v>
      </c>
      <c r="B15" s="126" t="s">
        <v>30</v>
      </c>
      <c r="C15" s="120"/>
      <c r="D15" s="120"/>
    </row>
    <row r="16" spans="1:4">
      <c r="A16" s="136" t="s">
        <v>31</v>
      </c>
      <c r="B16" s="129" t="s">
        <v>32</v>
      </c>
      <c r="C16" s="120"/>
      <c r="D16" s="120"/>
    </row>
    <row r="17" spans="1:4">
      <c r="A17" s="137" t="s">
        <v>33</v>
      </c>
      <c r="B17" s="132" t="s">
        <v>34</v>
      </c>
      <c r="C17" s="120"/>
      <c r="D17" s="120"/>
    </row>
    <row r="18" spans="1:4" ht="26.4">
      <c r="A18" s="137" t="s">
        <v>35</v>
      </c>
      <c r="B18" s="132" t="s">
        <v>36</v>
      </c>
      <c r="C18" s="120"/>
      <c r="D18" s="120"/>
    </row>
    <row r="19" spans="1:4">
      <c r="A19" s="137" t="s">
        <v>37</v>
      </c>
      <c r="B19" s="132" t="s">
        <v>38</v>
      </c>
      <c r="C19" s="120"/>
      <c r="D19" s="120"/>
    </row>
    <row r="20" spans="1:4" ht="26.4">
      <c r="A20" s="137" t="s">
        <v>39</v>
      </c>
      <c r="B20" s="132" t="s">
        <v>40</v>
      </c>
      <c r="C20" s="120"/>
      <c r="D20" s="120"/>
    </row>
    <row r="21" spans="1:4">
      <c r="A21" s="137" t="s">
        <v>41</v>
      </c>
      <c r="B21" s="132" t="s">
        <v>42</v>
      </c>
      <c r="C21" s="120"/>
      <c r="D21" s="120"/>
    </row>
    <row r="22" spans="1:4">
      <c r="A22" s="138" t="s">
        <v>43</v>
      </c>
      <c r="B22" s="135" t="s">
        <v>44</v>
      </c>
      <c r="C22" s="120"/>
      <c r="D22" s="120"/>
    </row>
    <row r="23" spans="1:4">
      <c r="A23" s="120"/>
      <c r="B23" s="139"/>
      <c r="C23" s="120"/>
      <c r="D23" s="120"/>
    </row>
    <row r="24" spans="1:4" ht="16.05" customHeight="1">
      <c r="A24" s="123" t="s">
        <v>45</v>
      </c>
      <c r="B24" s="123"/>
      <c r="C24" s="123"/>
      <c r="D24" s="123"/>
    </row>
    <row r="25" spans="1:4">
      <c r="A25" s="124" t="s">
        <v>46</v>
      </c>
      <c r="B25" s="126" t="s">
        <v>47</v>
      </c>
      <c r="C25" s="120"/>
      <c r="D25" s="120"/>
    </row>
    <row r="26" spans="1:4">
      <c r="A26" s="136" t="s">
        <v>48</v>
      </c>
      <c r="B26" s="129" t="s">
        <v>49</v>
      </c>
      <c r="C26" s="120"/>
      <c r="D26" s="120"/>
    </row>
    <row r="27" spans="1:4" ht="26.4">
      <c r="A27" s="137" t="s">
        <v>50</v>
      </c>
      <c r="B27" s="132" t="s">
        <v>51</v>
      </c>
      <c r="C27" s="120"/>
      <c r="D27" s="120"/>
    </row>
    <row r="28" spans="1:4">
      <c r="A28" s="137" t="s">
        <v>52</v>
      </c>
      <c r="B28" s="132" t="s">
        <v>53</v>
      </c>
      <c r="C28" s="120"/>
      <c r="D28" s="120"/>
    </row>
    <row r="29" spans="1:4">
      <c r="A29" s="137" t="s">
        <v>54</v>
      </c>
      <c r="B29" s="132" t="s">
        <v>55</v>
      </c>
      <c r="C29" s="120"/>
      <c r="D29" s="120"/>
    </row>
    <row r="30" spans="1:4" ht="26.4">
      <c r="A30" s="137" t="s">
        <v>56</v>
      </c>
      <c r="B30" s="132" t="s">
        <v>57</v>
      </c>
      <c r="C30" s="120"/>
      <c r="D30" s="120"/>
    </row>
    <row r="31" spans="1:4" ht="26.4">
      <c r="A31" s="138" t="s">
        <v>58</v>
      </c>
      <c r="B31" s="135" t="s">
        <v>59</v>
      </c>
      <c r="C31" s="120"/>
      <c r="D31" s="120"/>
    </row>
    <row r="33" s="118" customFormat="1"/>
    <row r="34" s="118" customFormat="1"/>
    <row r="35" s="118" customFormat="1"/>
    <row r="36" s="118" customFormat="1"/>
    <row r="37" s="118" customFormat="1"/>
    <row r="38" s="118" customFormat="1"/>
  </sheetData>
  <sheetProtection algorithmName="SHA-512" hashValue="k7/8MlsJsSwkzNlwJZzeE8IKW9fACozYukXJB5T1tAnlDH3j6KAFn/38fX7no96zp7HckwegXK0lYtGoFY+oEA==" saltValue="rzXKHuKT5rscQ2RwvU3KkA==" spinCount="100000" sheet="1" objects="1" scenarios="1" formatCells="0" formatColumns="0" formatRows="0" insertColumns="0" sort="0" autoFilter="0" pivotTables="0"/>
  <mergeCells count="6">
    <mergeCell ref="A24:D24"/>
    <mergeCell ref="A1:D1"/>
    <mergeCell ref="A2:D2"/>
    <mergeCell ref="A4:D4"/>
    <mergeCell ref="A6:D6"/>
    <mergeCell ref="A14:D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8"/>
  <sheetViews>
    <sheetView workbookViewId="0">
      <selection activeCell="B12" sqref="B12"/>
    </sheetView>
  </sheetViews>
  <sheetFormatPr baseColWidth="10" defaultColWidth="8.796875" defaultRowHeight="13.8"/>
  <cols>
    <col min="1" max="1" width="32.09765625" style="118" bestFit="1" customWidth="1"/>
    <col min="2" max="2" width="79" style="118" bestFit="1" customWidth="1"/>
    <col min="3" max="3" width="11.59765625" style="118" bestFit="1" customWidth="1"/>
    <col min="4" max="16384" width="8.796875" style="118"/>
  </cols>
  <sheetData>
    <row r="1" spans="1:3" ht="21">
      <c r="A1" s="140" t="s">
        <v>60</v>
      </c>
      <c r="B1" s="140"/>
      <c r="C1" s="140"/>
    </row>
    <row r="2" spans="1:3">
      <c r="A2" s="119" t="s">
        <v>61</v>
      </c>
      <c r="B2" s="119"/>
      <c r="C2" s="119"/>
    </row>
    <row r="3" spans="1:3">
      <c r="A3" s="139"/>
      <c r="B3" s="139"/>
      <c r="C3" s="139"/>
    </row>
    <row r="4" spans="1:3">
      <c r="A4" s="121" t="s">
        <v>62</v>
      </c>
      <c r="B4" s="122"/>
      <c r="C4" s="122"/>
    </row>
    <row r="5" spans="1:3">
      <c r="A5" s="139"/>
      <c r="B5" s="139"/>
      <c r="C5" s="139"/>
    </row>
    <row r="6" spans="1:3">
      <c r="A6" s="124" t="s">
        <v>63</v>
      </c>
      <c r="B6" s="125" t="s">
        <v>64</v>
      </c>
      <c r="C6" s="126" t="s">
        <v>65</v>
      </c>
    </row>
    <row r="7" spans="1:3">
      <c r="A7" s="136" t="s">
        <v>66</v>
      </c>
      <c r="B7" s="128" t="s">
        <v>67</v>
      </c>
      <c r="C7" s="129" t="s">
        <v>68</v>
      </c>
    </row>
    <row r="8" spans="1:3">
      <c r="A8" s="137" t="s">
        <v>69</v>
      </c>
      <c r="B8" s="131" t="s">
        <v>70</v>
      </c>
      <c r="C8" s="132" t="s">
        <v>71</v>
      </c>
    </row>
    <row r="9" spans="1:3" ht="26.4">
      <c r="A9" s="137" t="s">
        <v>72</v>
      </c>
      <c r="B9" s="131" t="s">
        <v>73</v>
      </c>
      <c r="C9" s="132" t="s">
        <v>74</v>
      </c>
    </row>
    <row r="10" spans="1:3">
      <c r="A10" s="137" t="s">
        <v>75</v>
      </c>
      <c r="B10" s="131" t="s">
        <v>76</v>
      </c>
      <c r="C10" s="132" t="s">
        <v>77</v>
      </c>
    </row>
    <row r="11" spans="1:3">
      <c r="A11" s="137" t="s">
        <v>78</v>
      </c>
      <c r="B11" s="131" t="s">
        <v>79</v>
      </c>
      <c r="C11" s="132" t="s">
        <v>77</v>
      </c>
    </row>
    <row r="12" spans="1:3">
      <c r="A12" s="137" t="s">
        <v>80</v>
      </c>
      <c r="B12" s="131" t="s">
        <v>81</v>
      </c>
      <c r="C12" s="132" t="s">
        <v>77</v>
      </c>
    </row>
    <row r="13" spans="1:3">
      <c r="A13" s="137" t="s">
        <v>82</v>
      </c>
      <c r="B13" s="131" t="s">
        <v>83</v>
      </c>
      <c r="C13" s="132" t="s">
        <v>77</v>
      </c>
    </row>
    <row r="14" spans="1:3">
      <c r="A14" s="137" t="s">
        <v>84</v>
      </c>
      <c r="B14" s="131" t="s">
        <v>85</v>
      </c>
      <c r="C14" s="132" t="s">
        <v>77</v>
      </c>
    </row>
    <row r="15" spans="1:3">
      <c r="A15" s="137" t="s">
        <v>86</v>
      </c>
      <c r="B15" s="131" t="s">
        <v>49</v>
      </c>
      <c r="C15" s="132" t="s">
        <v>46</v>
      </c>
    </row>
    <row r="16" spans="1:3">
      <c r="A16" s="137" t="s">
        <v>50</v>
      </c>
      <c r="B16" s="131" t="s">
        <v>51</v>
      </c>
      <c r="C16" s="132" t="s">
        <v>46</v>
      </c>
    </row>
    <row r="17" spans="1:3">
      <c r="A17" s="137" t="s">
        <v>87</v>
      </c>
      <c r="B17" s="131" t="s">
        <v>88</v>
      </c>
      <c r="C17" s="132" t="s">
        <v>46</v>
      </c>
    </row>
    <row r="18" spans="1:3">
      <c r="A18" s="137" t="s">
        <v>89</v>
      </c>
      <c r="B18" s="131" t="s">
        <v>90</v>
      </c>
      <c r="C18" s="132" t="s">
        <v>46</v>
      </c>
    </row>
    <row r="19" spans="1:3">
      <c r="A19" s="137" t="s">
        <v>91</v>
      </c>
      <c r="B19" s="131" t="s">
        <v>92</v>
      </c>
      <c r="C19" s="132" t="s">
        <v>93</v>
      </c>
    </row>
    <row r="20" spans="1:3">
      <c r="A20" s="137" t="s">
        <v>43</v>
      </c>
      <c r="B20" s="131" t="s">
        <v>94</v>
      </c>
      <c r="C20" s="132" t="s">
        <v>93</v>
      </c>
    </row>
    <row r="21" spans="1:3">
      <c r="A21" s="137" t="s">
        <v>41</v>
      </c>
      <c r="B21" s="131" t="s">
        <v>95</v>
      </c>
      <c r="C21" s="132" t="s">
        <v>93</v>
      </c>
    </row>
    <row r="22" spans="1:3">
      <c r="A22" s="137" t="s">
        <v>96</v>
      </c>
      <c r="B22" s="131" t="s">
        <v>97</v>
      </c>
      <c r="C22" s="132" t="s">
        <v>93</v>
      </c>
    </row>
    <row r="23" spans="1:3" ht="26.4">
      <c r="A23" s="137" t="s">
        <v>98</v>
      </c>
      <c r="B23" s="131" t="s">
        <v>99</v>
      </c>
      <c r="C23" s="132" t="s">
        <v>46</v>
      </c>
    </row>
    <row r="24" spans="1:3">
      <c r="A24" s="137" t="s">
        <v>100</v>
      </c>
      <c r="B24" s="131" t="s">
        <v>101</v>
      </c>
      <c r="C24" s="132" t="s">
        <v>93</v>
      </c>
    </row>
    <row r="25" spans="1:3">
      <c r="A25" s="137" t="s">
        <v>102</v>
      </c>
      <c r="B25" s="131" t="s">
        <v>103</v>
      </c>
      <c r="C25" s="132" t="s">
        <v>93</v>
      </c>
    </row>
    <row r="26" spans="1:3">
      <c r="A26" s="137" t="s">
        <v>104</v>
      </c>
      <c r="B26" s="131" t="s">
        <v>105</v>
      </c>
      <c r="C26" s="132" t="s">
        <v>93</v>
      </c>
    </row>
    <row r="27" spans="1:3">
      <c r="A27" s="137" t="s">
        <v>106</v>
      </c>
      <c r="B27" s="131" t="s">
        <v>107</v>
      </c>
      <c r="C27" s="132" t="s">
        <v>93</v>
      </c>
    </row>
    <row r="28" spans="1:3">
      <c r="A28" s="138"/>
      <c r="B28" s="134"/>
      <c r="C28" s="135"/>
    </row>
  </sheetData>
  <sheetProtection algorithmName="SHA-512" hashValue="HHmAiaDJTPxsVGyBOI9uK6G29JyqoD5qToC2CFH9Mz5Ak1dWtg2ShkhNyrt32Yf7s8+m4hBU5j9UzhmCQw2l3w==" saltValue="rij/BpCqdW6Z8T4PDDNaLQ==" spinCount="100000" sheet="1" objects="1" scenarios="1" formatCells="0" formatColumns="0" sort="0" autoFilter="0" pivotTables="0"/>
  <mergeCells count="3">
    <mergeCell ref="A1:C1"/>
    <mergeCell ref="A2:C2"/>
    <mergeCell ref="A4:C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workbookViewId="0">
      <selection activeCell="E19" sqref="E19"/>
    </sheetView>
  </sheetViews>
  <sheetFormatPr baseColWidth="10" defaultColWidth="8.796875" defaultRowHeight="13.8"/>
  <cols>
    <col min="1" max="1" width="39" style="118" customWidth="1"/>
    <col min="2" max="2" width="34" style="118" customWidth="1"/>
    <col min="3" max="3" width="29" style="118" customWidth="1"/>
    <col min="4" max="4" width="36" style="118" customWidth="1"/>
    <col min="5" max="5" width="35" style="118" customWidth="1"/>
    <col min="6" max="6" width="27" style="118" customWidth="1"/>
    <col min="7" max="7" width="44" style="118" customWidth="1"/>
    <col min="8" max="16384" width="8.796875" style="118"/>
  </cols>
  <sheetData>
    <row r="1" spans="1:7" ht="21">
      <c r="A1" s="141" t="s">
        <v>108</v>
      </c>
      <c r="B1" s="141"/>
      <c r="C1" s="141"/>
      <c r="D1" s="142"/>
      <c r="E1" s="142"/>
      <c r="F1" s="142"/>
      <c r="G1" s="142"/>
    </row>
    <row r="2" spans="1:7">
      <c r="A2" s="143" t="s">
        <v>109</v>
      </c>
      <c r="B2" s="143"/>
      <c r="C2" s="143"/>
      <c r="D2" s="144"/>
      <c r="E2" s="144"/>
      <c r="F2" s="144"/>
      <c r="G2" s="144"/>
    </row>
    <row r="3" spans="1:7">
      <c r="A3" s="120"/>
      <c r="B3" s="120"/>
      <c r="C3" s="120"/>
      <c r="D3" s="120"/>
      <c r="E3" s="120"/>
      <c r="F3" s="120"/>
      <c r="G3" s="120"/>
    </row>
    <row r="4" spans="1:7">
      <c r="A4" s="123" t="s">
        <v>110</v>
      </c>
      <c r="B4" s="123"/>
      <c r="C4" s="123"/>
      <c r="D4" s="120"/>
      <c r="E4" s="145" t="s">
        <v>111</v>
      </c>
      <c r="F4" s="145"/>
      <c r="G4" s="146"/>
    </row>
    <row r="5" spans="1:7">
      <c r="A5" s="147" t="s">
        <v>112</v>
      </c>
      <c r="B5" s="148" t="s">
        <v>113</v>
      </c>
      <c r="C5" s="149"/>
      <c r="D5" s="120"/>
      <c r="E5" s="147" t="s">
        <v>114</v>
      </c>
      <c r="F5" s="148" t="s">
        <v>115</v>
      </c>
      <c r="G5" s="150"/>
    </row>
    <row r="6" spans="1:7">
      <c r="A6" s="151" t="s">
        <v>116</v>
      </c>
      <c r="B6" s="152" t="s">
        <v>117</v>
      </c>
      <c r="C6" s="153"/>
      <c r="D6" s="120"/>
      <c r="E6" s="151" t="s">
        <v>118</v>
      </c>
      <c r="F6" s="152" t="s">
        <v>119</v>
      </c>
      <c r="G6" s="154"/>
    </row>
    <row r="7" spans="1:7">
      <c r="A7" s="151" t="s">
        <v>120</v>
      </c>
      <c r="B7" s="155">
        <v>46146</v>
      </c>
      <c r="C7" s="153"/>
      <c r="D7" s="120"/>
      <c r="E7" s="151" t="s">
        <v>121</v>
      </c>
      <c r="F7" s="152" t="s">
        <v>122</v>
      </c>
      <c r="G7" s="154"/>
    </row>
    <row r="8" spans="1:7">
      <c r="A8" s="151" t="s">
        <v>123</v>
      </c>
      <c r="B8" s="155">
        <v>46199</v>
      </c>
      <c r="C8" s="153" t="s">
        <v>124</v>
      </c>
      <c r="D8" s="120"/>
      <c r="E8" s="151" t="s">
        <v>125</v>
      </c>
      <c r="F8" s="152" t="s">
        <v>126</v>
      </c>
      <c r="G8" s="154"/>
    </row>
    <row r="9" spans="1:7">
      <c r="A9" s="151" t="s">
        <v>127</v>
      </c>
      <c r="B9" s="152" t="s">
        <v>128</v>
      </c>
      <c r="C9" s="153"/>
      <c r="D9" s="120"/>
      <c r="E9" s="151" t="s">
        <v>129</v>
      </c>
      <c r="F9" s="152" t="s">
        <v>130</v>
      </c>
      <c r="G9" s="154"/>
    </row>
    <row r="10" spans="1:7">
      <c r="A10" s="151" t="s">
        <v>131</v>
      </c>
      <c r="B10" s="152" t="s">
        <v>132</v>
      </c>
      <c r="C10" s="153"/>
      <c r="D10" s="120"/>
      <c r="E10" s="156" t="s">
        <v>133</v>
      </c>
      <c r="F10" s="157" t="s">
        <v>134</v>
      </c>
      <c r="G10" s="158"/>
    </row>
    <row r="11" spans="1:7">
      <c r="A11" s="151" t="s">
        <v>135</v>
      </c>
      <c r="B11" s="152" t="s">
        <v>136</v>
      </c>
      <c r="C11" s="153"/>
      <c r="D11" s="120"/>
      <c r="E11" s="120"/>
      <c r="F11" s="120"/>
      <c r="G11" s="120"/>
    </row>
    <row r="12" spans="1:7">
      <c r="A12" s="151" t="s">
        <v>137</v>
      </c>
      <c r="B12" s="152" t="s">
        <v>138</v>
      </c>
      <c r="C12" s="153"/>
      <c r="D12" s="120"/>
      <c r="E12" s="120"/>
      <c r="F12" s="120"/>
      <c r="G12" s="120"/>
    </row>
    <row r="13" spans="1:7">
      <c r="A13" s="151" t="s">
        <v>139</v>
      </c>
      <c r="B13" s="159">
        <v>0.29166666666666669</v>
      </c>
      <c r="C13" s="153"/>
      <c r="D13" s="120"/>
      <c r="E13" s="120"/>
      <c r="F13" s="120"/>
      <c r="G13" s="120"/>
    </row>
    <row r="14" spans="1:7">
      <c r="A14" s="151" t="s">
        <v>140</v>
      </c>
      <c r="B14" s="159">
        <v>0.45833333333333331</v>
      </c>
      <c r="C14" s="153"/>
      <c r="D14" s="120"/>
      <c r="E14" s="120"/>
      <c r="F14" s="120"/>
      <c r="G14" s="120"/>
    </row>
    <row r="15" spans="1:7" ht="39.6">
      <c r="A15" s="151" t="s">
        <v>141</v>
      </c>
      <c r="B15" s="152" t="s">
        <v>142</v>
      </c>
      <c r="C15" s="153"/>
      <c r="D15" s="120"/>
      <c r="E15" s="120"/>
      <c r="F15" s="120"/>
      <c r="G15" s="120"/>
    </row>
    <row r="16" spans="1:7" ht="26.4">
      <c r="A16" s="156" t="s">
        <v>143</v>
      </c>
      <c r="B16" s="157" t="s">
        <v>144</v>
      </c>
      <c r="C16" s="160" t="s">
        <v>145</v>
      </c>
      <c r="D16" s="120"/>
      <c r="E16" s="120"/>
      <c r="F16" s="120"/>
      <c r="G16" s="120"/>
    </row>
    <row r="17" spans="1:7">
      <c r="A17" s="120"/>
      <c r="B17" s="120"/>
      <c r="C17" s="120"/>
      <c r="D17" s="120"/>
      <c r="E17" s="120"/>
      <c r="F17" s="120"/>
      <c r="G17" s="120"/>
    </row>
    <row r="18" spans="1:7">
      <c r="A18" s="123" t="s">
        <v>146</v>
      </c>
      <c r="B18" s="123"/>
      <c r="C18" s="123"/>
      <c r="D18" s="123"/>
      <c r="E18" s="120"/>
      <c r="F18" s="123" t="s">
        <v>147</v>
      </c>
      <c r="G18" s="123"/>
    </row>
    <row r="19" spans="1:7" ht="39.6">
      <c r="A19" s="124" t="s">
        <v>46</v>
      </c>
      <c r="B19" s="125" t="s">
        <v>148</v>
      </c>
      <c r="C19" s="125" t="s">
        <v>149</v>
      </c>
      <c r="D19" s="126" t="s">
        <v>150</v>
      </c>
      <c r="E19" s="120"/>
      <c r="F19" s="147" t="s">
        <v>151</v>
      </c>
      <c r="G19" s="149" t="s">
        <v>152</v>
      </c>
    </row>
    <row r="20" spans="1:7" ht="26.4">
      <c r="A20" s="161" t="s">
        <v>153</v>
      </c>
      <c r="B20" s="162">
        <v>18</v>
      </c>
      <c r="C20" s="163">
        <v>5</v>
      </c>
      <c r="D20" s="149" t="s">
        <v>154</v>
      </c>
      <c r="E20" s="120"/>
      <c r="F20" s="151" t="s">
        <v>155</v>
      </c>
      <c r="G20" s="153" t="s">
        <v>156</v>
      </c>
    </row>
    <row r="21" spans="1:7" ht="27.6">
      <c r="A21" s="164" t="s">
        <v>157</v>
      </c>
      <c r="B21" s="165">
        <v>6</v>
      </c>
      <c r="C21" s="166">
        <v>3.5</v>
      </c>
      <c r="D21" s="153" t="s">
        <v>154</v>
      </c>
      <c r="E21" s="120"/>
      <c r="F21" s="156" t="s">
        <v>158</v>
      </c>
      <c r="G21" s="160" t="s">
        <v>159</v>
      </c>
    </row>
    <row r="22" spans="1:7">
      <c r="A22" s="164" t="s">
        <v>52</v>
      </c>
      <c r="B22" s="167">
        <v>0.96</v>
      </c>
      <c r="C22" s="168">
        <v>0.96</v>
      </c>
      <c r="D22" s="153" t="s">
        <v>160</v>
      </c>
      <c r="E22" s="120"/>
      <c r="F22" s="120"/>
      <c r="G22" s="120"/>
    </row>
    <row r="23" spans="1:7">
      <c r="A23" s="164" t="s">
        <v>54</v>
      </c>
      <c r="B23" s="167">
        <v>0.89</v>
      </c>
      <c r="C23" s="168">
        <v>0.95</v>
      </c>
      <c r="D23" s="153" t="s">
        <v>160</v>
      </c>
      <c r="E23" s="120"/>
      <c r="F23" s="120"/>
      <c r="G23" s="120"/>
    </row>
    <row r="24" spans="1:7">
      <c r="A24" s="164" t="s">
        <v>56</v>
      </c>
      <c r="B24" s="165">
        <v>18</v>
      </c>
      <c r="C24" s="166">
        <v>15</v>
      </c>
      <c r="D24" s="153" t="s">
        <v>154</v>
      </c>
      <c r="E24" s="120"/>
      <c r="F24" s="120"/>
      <c r="G24" s="120"/>
    </row>
    <row r="25" spans="1:7">
      <c r="A25" s="164" t="s">
        <v>161</v>
      </c>
      <c r="B25" s="169">
        <v>18500</v>
      </c>
      <c r="C25" s="170">
        <v>15000</v>
      </c>
      <c r="D25" s="153" t="s">
        <v>154</v>
      </c>
      <c r="E25" s="120"/>
      <c r="F25" s="120"/>
      <c r="G25" s="120"/>
    </row>
    <row r="26" spans="1:7">
      <c r="A26" s="171" t="s">
        <v>98</v>
      </c>
      <c r="B26" s="172">
        <v>1</v>
      </c>
      <c r="C26" s="173">
        <v>0.2</v>
      </c>
      <c r="D26" s="160" t="s">
        <v>154</v>
      </c>
      <c r="E26" s="120"/>
      <c r="F26" s="120"/>
      <c r="G26" s="120"/>
    </row>
    <row r="27" spans="1:7">
      <c r="A27" s="120"/>
      <c r="B27" s="120"/>
      <c r="C27" s="120"/>
      <c r="D27" s="120"/>
      <c r="E27" s="120"/>
      <c r="F27" s="120"/>
      <c r="G27" s="120"/>
    </row>
    <row r="28" spans="1:7">
      <c r="A28" s="123" t="s">
        <v>162</v>
      </c>
      <c r="B28" s="123"/>
      <c r="C28" s="123"/>
      <c r="D28" s="123"/>
      <c r="E28" s="120"/>
      <c r="F28" s="120"/>
      <c r="G28" s="120"/>
    </row>
    <row r="29" spans="1:7">
      <c r="A29" s="147" t="s">
        <v>163</v>
      </c>
      <c r="B29" s="148">
        <v>20</v>
      </c>
      <c r="C29" s="149" t="s">
        <v>164</v>
      </c>
      <c r="D29" s="120"/>
      <c r="E29" s="120"/>
      <c r="F29" s="120"/>
      <c r="G29" s="120"/>
    </row>
    <row r="30" spans="1:7" ht="26.4">
      <c r="A30" s="156" t="s">
        <v>165</v>
      </c>
      <c r="B30" s="157">
        <v>4</v>
      </c>
      <c r="C30" s="160" t="s">
        <v>166</v>
      </c>
      <c r="D30" s="120"/>
      <c r="E30" s="120"/>
      <c r="F30" s="120"/>
      <c r="G30" s="120"/>
    </row>
  </sheetData>
  <mergeCells count="6">
    <mergeCell ref="A28:D28"/>
    <mergeCell ref="E4:F4"/>
    <mergeCell ref="A1:C1"/>
    <mergeCell ref="A4:C4"/>
    <mergeCell ref="A18:D18"/>
    <mergeCell ref="F18:G18"/>
  </mergeCells>
  <conditionalFormatting sqref="B8">
    <cfRule type="expression" dxfId="11" priority="1">
      <formula>B8&gt;$B$7+55</formula>
    </cfRule>
  </conditionalFormatting>
  <dataValidations count="4">
    <dataValidation type="date" sqref="B7" xr:uid="{00000000-0002-0000-0200-000000000000}">
      <formula1>DATE(2020,1,1)</formula1>
      <formula2>DATE(2100,12,31)</formula2>
    </dataValidation>
    <dataValidation type="custom" sqref="B8" xr:uid="{00000000-0002-0000-0200-000001000000}">
      <formula1>AND(B8&gt;=$B$7,B8&lt;=$B$7+55)</formula1>
    </dataValidation>
    <dataValidation type="time" sqref="B13:B14" xr:uid="{00000000-0002-0000-0200-000002000000}">
      <formula1>0</formula1>
      <formula2>1</formula2>
    </dataValidation>
    <dataValidation type="whole" operator="greaterThanOrEqual" sqref="B29:B30" xr:uid="{00000000-0002-0000-0200-000003000000}">
      <formula1>1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506"/>
  <sheetViews>
    <sheetView topLeftCell="U1" workbookViewId="0">
      <selection activeCell="V15" sqref="U15:V19"/>
    </sheetView>
  </sheetViews>
  <sheetFormatPr baseColWidth="10" defaultColWidth="8.796875" defaultRowHeight="13.8"/>
  <cols>
    <col min="1" max="1" width="12" customWidth="1"/>
    <col min="2" max="2" width="15" customWidth="1"/>
    <col min="3" max="3" width="20" customWidth="1"/>
    <col min="4" max="4" width="18" customWidth="1"/>
    <col min="5" max="5" width="26" customWidth="1"/>
    <col min="6" max="6" width="23" customWidth="1"/>
    <col min="7" max="7" width="15" customWidth="1"/>
    <col min="8" max="8" width="14" customWidth="1"/>
    <col min="9" max="10" width="16" customWidth="1"/>
    <col min="11" max="11" width="14" customWidth="1"/>
    <col min="12" max="12" width="15" customWidth="1"/>
    <col min="13" max="14" width="14" customWidth="1"/>
    <col min="15" max="15" width="16" customWidth="1"/>
    <col min="16" max="16" width="14" customWidth="1"/>
    <col min="17" max="17" width="15" customWidth="1"/>
    <col min="18" max="18" width="12" customWidth="1"/>
    <col min="19" max="19" width="21" customWidth="1"/>
    <col min="20" max="21" width="36" customWidth="1"/>
    <col min="22" max="22" width="28" customWidth="1"/>
    <col min="23" max="23" width="15" customWidth="1"/>
    <col min="24" max="24" width="19" customWidth="1"/>
    <col min="25" max="25" width="20" customWidth="1"/>
    <col min="26" max="26" width="24" customWidth="1"/>
    <col min="27" max="27" width="19" customWidth="1"/>
    <col min="28" max="28" width="37" customWidth="1"/>
    <col min="29" max="30" width="9.765625E-2" customWidth="1"/>
  </cols>
  <sheetData>
    <row r="1" spans="1:30" ht="21">
      <c r="A1" s="68" t="s">
        <v>167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0">
        <f>'03 Configuración'!$B$7</f>
        <v>46146</v>
      </c>
      <c r="AD1" s="61"/>
    </row>
    <row r="2" spans="1:30">
      <c r="A2" s="63" t="s">
        <v>168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0">
        <f>'03 Configuración'!$B$8</f>
        <v>46199</v>
      </c>
      <c r="AD2" s="61"/>
    </row>
    <row r="3" spans="1:3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0">
      <c r="A4" s="64" t="s">
        <v>169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6"/>
    </row>
    <row r="5" spans="1:30">
      <c r="A5" s="69" t="s">
        <v>170</v>
      </c>
      <c r="B5" s="69"/>
      <c r="C5" s="69"/>
      <c r="D5" s="69"/>
      <c r="E5" s="69"/>
      <c r="F5" s="69"/>
      <c r="G5" s="69" t="s">
        <v>171</v>
      </c>
      <c r="H5" s="69"/>
      <c r="I5" s="69"/>
      <c r="J5" s="69"/>
      <c r="K5" s="69"/>
      <c r="L5" s="69"/>
      <c r="M5" s="69" t="s">
        <v>172</v>
      </c>
      <c r="N5" s="69"/>
      <c r="O5" s="69"/>
      <c r="P5" s="69"/>
      <c r="Q5" s="69"/>
      <c r="R5" s="69" t="s">
        <v>173</v>
      </c>
      <c r="S5" s="69"/>
      <c r="T5" s="69"/>
      <c r="U5" s="69"/>
      <c r="V5" s="69"/>
      <c r="W5" s="69"/>
      <c r="X5" s="69"/>
      <c r="Y5" s="69"/>
      <c r="Z5" s="69"/>
      <c r="AA5" s="69"/>
      <c r="AB5" s="69"/>
    </row>
    <row r="6" spans="1:30" ht="26.4">
      <c r="A6" s="1" t="s">
        <v>174</v>
      </c>
      <c r="B6" s="2" t="s">
        <v>175</v>
      </c>
      <c r="C6" s="2" t="s">
        <v>72</v>
      </c>
      <c r="D6" s="2" t="s">
        <v>176</v>
      </c>
      <c r="E6" s="2" t="s">
        <v>177</v>
      </c>
      <c r="F6" s="2" t="s">
        <v>178</v>
      </c>
      <c r="G6" s="2" t="s">
        <v>75</v>
      </c>
      <c r="H6" s="2" t="s">
        <v>78</v>
      </c>
      <c r="I6" s="2" t="s">
        <v>80</v>
      </c>
      <c r="J6" s="2" t="s">
        <v>82</v>
      </c>
      <c r="K6" s="2" t="s">
        <v>84</v>
      </c>
      <c r="L6" s="2" t="s">
        <v>179</v>
      </c>
      <c r="M6" s="2" t="s">
        <v>180</v>
      </c>
      <c r="N6" s="2" t="s">
        <v>181</v>
      </c>
      <c r="O6" s="2" t="s">
        <v>182</v>
      </c>
      <c r="P6" s="2" t="s">
        <v>87</v>
      </c>
      <c r="Q6" s="2" t="s">
        <v>89</v>
      </c>
      <c r="R6" s="2" t="s">
        <v>91</v>
      </c>
      <c r="S6" s="2" t="s">
        <v>43</v>
      </c>
      <c r="T6" s="2" t="s">
        <v>183</v>
      </c>
      <c r="U6" s="2" t="s">
        <v>184</v>
      </c>
      <c r="V6" s="2" t="s">
        <v>185</v>
      </c>
      <c r="W6" s="2" t="s">
        <v>41</v>
      </c>
      <c r="X6" s="2" t="s">
        <v>96</v>
      </c>
      <c r="Y6" s="2" t="s">
        <v>186</v>
      </c>
      <c r="Z6" s="2" t="s">
        <v>187</v>
      </c>
      <c r="AA6" s="2" t="s">
        <v>100</v>
      </c>
      <c r="AB6" s="3" t="s">
        <v>188</v>
      </c>
    </row>
    <row r="7" spans="1:30">
      <c r="A7" s="16">
        <v>46146</v>
      </c>
      <c r="B7" s="13" t="str">
        <f>IF(A7="","",IF(OR(A7&lt;'03 Configuración'!$B$7,A7&gt;'03 Configuración'!$B$8),"Fuera de rango","Semana "&amp;INT((A7-'03 Configuración'!$B$7)/7)+1))</f>
        <v>Semana 1</v>
      </c>
      <c r="C7" s="6" t="s">
        <v>189</v>
      </c>
      <c r="D7" s="6" t="s">
        <v>190</v>
      </c>
      <c r="E7" s="6" t="s">
        <v>136</v>
      </c>
      <c r="F7" s="6" t="s">
        <v>128</v>
      </c>
      <c r="G7" s="57">
        <v>0.29166666666666669</v>
      </c>
      <c r="H7" s="57">
        <v>0.3</v>
      </c>
      <c r="I7" s="57">
        <v>0.43055555555555558</v>
      </c>
      <c r="J7" s="57">
        <v>0.45833333333333331</v>
      </c>
      <c r="K7" s="57">
        <v>0.45</v>
      </c>
      <c r="L7" s="18">
        <f t="shared" ref="L7:L70" si="0">IF(AA7&lt;&gt;"Válido","",ROUND((K7-H7)*24,2))</f>
        <v>3.6</v>
      </c>
      <c r="M7" s="21">
        <v>220</v>
      </c>
      <c r="N7" s="21">
        <v>220</v>
      </c>
      <c r="O7" s="21">
        <v>220</v>
      </c>
      <c r="P7" s="13" t="str">
        <f t="shared" ref="P7:P70" si="1">IF(AA7&lt;&gt;"Válido","",IF(O7&gt;=M7,"Sí","No"))</f>
        <v>Sí</v>
      </c>
      <c r="Q7" s="13" t="str">
        <f t="shared" ref="Q7:Q70" si="2">IF(AA7&lt;&gt;"Válido","",IF(K7&lt;=J7,"Sí","No"))</f>
        <v>Sí</v>
      </c>
      <c r="R7" s="13" t="str">
        <f t="shared" ref="R7:R70" si="3">IF(AA7&lt;&gt;"Válido","",IF(S7="Sin incidencia","No","Sí"))</f>
        <v>No</v>
      </c>
      <c r="S7" s="6" t="s">
        <v>191</v>
      </c>
      <c r="T7" s="10"/>
      <c r="U7" s="10"/>
      <c r="V7" s="6" t="s">
        <v>121</v>
      </c>
      <c r="W7" s="24">
        <v>12000</v>
      </c>
      <c r="X7" s="21">
        <v>0</v>
      </c>
      <c r="Y7" s="27">
        <f t="shared" ref="Y7:Y70" si="4">IF(OR(AA7&lt;&gt;"Válido",N7=0),"",ROUND(X7/N7,4))</f>
        <v>0</v>
      </c>
      <c r="Z7" s="18">
        <f t="shared" ref="Z7:Z70" si="5">IF(AA7&lt;&gt;"Válido","",ROUND((I7-H7)*24,2))</f>
        <v>3.13</v>
      </c>
      <c r="AA7" s="13" t="str">
        <f>IF(ISBLANK(A7),"",IF(OR(A7&lt;'03 Configuración'!$B$7,A7&gt;'03 Configuración'!$B$8),"Fuera de rango",IF(OR(C7="",D7="",E7="",F7="",S7="",V7="",NOT(ISNUMBER(G7)),NOT(ISNUMBER(H7)),NOT(ISNUMBER(I7)),NOT(ISNUMBER(J7)),NOT(ISNUMBER(K7)),NOT(ISNUMBER(M7)),NOT(ISNUMBER(N7)),NOT(ISNUMBER(O7)),NOT(ISNUMBER(W7)),NOT(ISNUMBER(X7))),"Incompleto",IF(OR(I7&lt;H7,K7&lt;I7,O7&gt;N7,O7+X7&gt;N7,X7&gt;N7,M7&lt;=0,N7&lt;0,O7&lt;0,W7&lt;0,X7&lt;0),"Inconsistente","Válido"))))</f>
        <v>Válido</v>
      </c>
      <c r="AB7" s="30" t="str">
        <f t="shared" ref="AB7:AB70" si="6">IF(AA7="","",IF(AA7="Válido","Listo para analizar",IF(AA7="Fuera de rango","Fecha fuera del periodo configurado",IF(AA7="Incompleto","Completa los datos obligatorios",IF(O7+X7&gt;N7,"Despacho y almacenamiento superan las unidades recibidas",IF(OR(I7&lt;H7,K7&lt;I7),"Revisa la secuencia de horas",IF(M7&lt;=0,"Las unidades esperadas deben ser mayores que cero","Revisa cantidades, horas o costos")))))))</f>
        <v>Listo para analizar</v>
      </c>
    </row>
    <row r="8" spans="1:30">
      <c r="A8" s="9">
        <v>46147</v>
      </c>
      <c r="B8" s="14" t="str">
        <f>IF(A8="","",IF(OR(A8&lt;'03 Configuración'!$B$7,A8&gt;'03 Configuración'!$B$8),"Fuera de rango","Semana "&amp;INT((A8-'03 Configuración'!$B$7)/7)+1))</f>
        <v>Semana 1</v>
      </c>
      <c r="C8" s="7" t="s">
        <v>189</v>
      </c>
      <c r="D8" s="7" t="s">
        <v>192</v>
      </c>
      <c r="E8" s="7" t="s">
        <v>136</v>
      </c>
      <c r="F8" s="7" t="s">
        <v>128</v>
      </c>
      <c r="G8" s="58">
        <v>0.29166666666666669</v>
      </c>
      <c r="H8" s="58">
        <v>0.30416666666666664</v>
      </c>
      <c r="I8" s="58">
        <v>0.43402777777777779</v>
      </c>
      <c r="J8" s="58">
        <v>0.45833333333333331</v>
      </c>
      <c r="K8" s="58">
        <v>0.4548611111111111</v>
      </c>
      <c r="L8" s="19">
        <f t="shared" si="0"/>
        <v>3.62</v>
      </c>
      <c r="M8" s="22">
        <v>210</v>
      </c>
      <c r="N8" s="22">
        <v>210</v>
      </c>
      <c r="O8" s="22">
        <v>210</v>
      </c>
      <c r="P8" s="14" t="str">
        <f t="shared" si="1"/>
        <v>Sí</v>
      </c>
      <c r="Q8" s="14" t="str">
        <f t="shared" si="2"/>
        <v>Sí</v>
      </c>
      <c r="R8" s="14" t="str">
        <f t="shared" si="3"/>
        <v>No</v>
      </c>
      <c r="S8" s="7" t="s">
        <v>191</v>
      </c>
      <c r="T8" s="11"/>
      <c r="U8" s="11"/>
      <c r="V8" s="7" t="s">
        <v>121</v>
      </c>
      <c r="W8" s="25">
        <v>11500</v>
      </c>
      <c r="X8" s="22">
        <v>0</v>
      </c>
      <c r="Y8" s="28">
        <f t="shared" si="4"/>
        <v>0</v>
      </c>
      <c r="Z8" s="19">
        <f t="shared" si="5"/>
        <v>3.12</v>
      </c>
      <c r="AA8" s="14" t="str">
        <f>IF(ISBLANK(A8),"",IF(OR(A8&lt;'03 Configuración'!$B$7,A8&gt;'03 Configuración'!$B$8),"Fuera de rango",IF(OR(C8="",D8="",E8="",F8="",S8="",V8="",NOT(ISNUMBER(G8)),NOT(ISNUMBER(H8)),NOT(ISNUMBER(I8)),NOT(ISNUMBER(J8)),NOT(ISNUMBER(K8)),NOT(ISNUMBER(M8)),NOT(ISNUMBER(N8)),NOT(ISNUMBER(O8)),NOT(ISNUMBER(W8)),NOT(ISNUMBER(X8))),"Incompleto",IF(OR(I8&lt;H8,K8&lt;I8,O8&gt;N8,O8+X8&gt;N8,X8&gt;N8,M8&lt;=0,N8&lt;0,O8&lt;0,W8&lt;0,X8&lt;0),"Inconsistente","Válido"))))</f>
        <v>Válido</v>
      </c>
      <c r="AB8" s="31" t="str">
        <f t="shared" si="6"/>
        <v>Listo para analizar</v>
      </c>
    </row>
    <row r="9" spans="1:30" ht="26.4">
      <c r="A9" s="9">
        <v>46148</v>
      </c>
      <c r="B9" s="14" t="str">
        <f>IF(A9="","",IF(OR(A9&lt;'03 Configuración'!$B$7,A9&gt;'03 Configuración'!$B$8),"Fuera de rango","Semana "&amp;INT((A9-'03 Configuración'!$B$7)/7)+1))</f>
        <v>Semana 1</v>
      </c>
      <c r="C9" s="7" t="s">
        <v>189</v>
      </c>
      <c r="D9" s="7" t="s">
        <v>193</v>
      </c>
      <c r="E9" s="7" t="s">
        <v>136</v>
      </c>
      <c r="F9" s="7" t="s">
        <v>128</v>
      </c>
      <c r="G9" s="58">
        <v>0.29166666666666669</v>
      </c>
      <c r="H9" s="58">
        <v>0.33680555555555558</v>
      </c>
      <c r="I9" s="58">
        <v>0.44791666666666669</v>
      </c>
      <c r="J9" s="58">
        <v>0.45833333333333331</v>
      </c>
      <c r="K9" s="58">
        <v>0.47083333333333333</v>
      </c>
      <c r="L9" s="19">
        <f t="shared" si="0"/>
        <v>3.22</v>
      </c>
      <c r="M9" s="22">
        <v>240</v>
      </c>
      <c r="N9" s="22">
        <v>240</v>
      </c>
      <c r="O9" s="22">
        <v>240</v>
      </c>
      <c r="P9" s="14" t="str">
        <f t="shared" si="1"/>
        <v>Sí</v>
      </c>
      <c r="Q9" s="14" t="str">
        <f t="shared" si="2"/>
        <v>No</v>
      </c>
      <c r="R9" s="14" t="str">
        <f t="shared" si="3"/>
        <v>Sí</v>
      </c>
      <c r="S9" s="7" t="s">
        <v>194</v>
      </c>
      <c r="T9" s="11" t="s">
        <v>195</v>
      </c>
      <c r="U9" s="11" t="s">
        <v>196</v>
      </c>
      <c r="V9" s="7" t="s">
        <v>118</v>
      </c>
      <c r="W9" s="25">
        <v>18500</v>
      </c>
      <c r="X9" s="22">
        <v>0</v>
      </c>
      <c r="Y9" s="28">
        <f t="shared" si="4"/>
        <v>0</v>
      </c>
      <c r="Z9" s="19">
        <f t="shared" si="5"/>
        <v>2.67</v>
      </c>
      <c r="AA9" s="14" t="str">
        <f>IF(ISBLANK(A9),"",IF(OR(A9&lt;'03 Configuración'!$B$7,A9&gt;'03 Configuración'!$B$8),"Fuera de rango",IF(OR(C9="",D9="",E9="",F9="",S9="",V9="",NOT(ISNUMBER(G9)),NOT(ISNUMBER(H9)),NOT(ISNUMBER(I9)),NOT(ISNUMBER(J9)),NOT(ISNUMBER(K9)),NOT(ISNUMBER(M9)),NOT(ISNUMBER(N9)),NOT(ISNUMBER(O9)),NOT(ISNUMBER(W9)),NOT(ISNUMBER(X9))),"Incompleto",IF(OR(I9&lt;H9,K9&lt;I9,O9&gt;N9,O9+X9&gt;N9,X9&gt;N9,M9&lt;=0,N9&lt;0,O9&lt;0,W9&lt;0,X9&lt;0),"Inconsistente","Válido"))))</f>
        <v>Válido</v>
      </c>
      <c r="AB9" s="31" t="str">
        <f t="shared" si="6"/>
        <v>Listo para analizar</v>
      </c>
    </row>
    <row r="10" spans="1:30">
      <c r="A10" s="9">
        <v>46149</v>
      </c>
      <c r="B10" s="14" t="str">
        <f>IF(A10="","",IF(OR(A10&lt;'03 Configuración'!$B$7,A10&gt;'03 Configuración'!$B$8),"Fuera de rango","Semana "&amp;INT((A10-'03 Configuración'!$B$7)/7)+1))</f>
        <v>Semana 1</v>
      </c>
      <c r="C10" s="7" t="s">
        <v>189</v>
      </c>
      <c r="D10" s="7" t="s">
        <v>197</v>
      </c>
      <c r="E10" s="7" t="s">
        <v>136</v>
      </c>
      <c r="F10" s="7" t="s">
        <v>128</v>
      </c>
      <c r="G10" s="58">
        <v>0.29166666666666669</v>
      </c>
      <c r="H10" s="58">
        <v>0.30902777777777779</v>
      </c>
      <c r="I10" s="58">
        <v>0.4375</v>
      </c>
      <c r="J10" s="58">
        <v>0.45833333333333331</v>
      </c>
      <c r="K10" s="58">
        <v>0.45694444444444443</v>
      </c>
      <c r="L10" s="19">
        <f t="shared" si="0"/>
        <v>3.55</v>
      </c>
      <c r="M10" s="22">
        <v>200</v>
      </c>
      <c r="N10" s="22">
        <v>200</v>
      </c>
      <c r="O10" s="22">
        <v>200</v>
      </c>
      <c r="P10" s="14" t="str">
        <f t="shared" si="1"/>
        <v>Sí</v>
      </c>
      <c r="Q10" s="14" t="str">
        <f t="shared" si="2"/>
        <v>Sí</v>
      </c>
      <c r="R10" s="14" t="str">
        <f t="shared" si="3"/>
        <v>No</v>
      </c>
      <c r="S10" s="7" t="s">
        <v>191</v>
      </c>
      <c r="T10" s="11"/>
      <c r="U10" s="11"/>
      <c r="V10" s="7" t="s">
        <v>125</v>
      </c>
      <c r="W10" s="25">
        <v>12000</v>
      </c>
      <c r="X10" s="22">
        <v>0</v>
      </c>
      <c r="Y10" s="28">
        <f t="shared" si="4"/>
        <v>0</v>
      </c>
      <c r="Z10" s="19">
        <f t="shared" si="5"/>
        <v>3.08</v>
      </c>
      <c r="AA10" s="14" t="str">
        <f>IF(ISBLANK(A10),"",IF(OR(A10&lt;'03 Configuración'!$B$7,A10&gt;'03 Configuración'!$B$8),"Fuera de rango",IF(OR(C10="",D10="",E10="",F10="",S10="",V10="",NOT(ISNUMBER(G10)),NOT(ISNUMBER(H10)),NOT(ISNUMBER(I10)),NOT(ISNUMBER(J10)),NOT(ISNUMBER(K10)),NOT(ISNUMBER(M10)),NOT(ISNUMBER(N10)),NOT(ISNUMBER(O10)),NOT(ISNUMBER(W10)),NOT(ISNUMBER(X10))),"Incompleto",IF(OR(I10&lt;H10,K10&lt;I10,O10&gt;N10,O10+X10&gt;N10,X10&gt;N10,M10&lt;=0,N10&lt;0,O10&lt;0,W10&lt;0,X10&lt;0),"Inconsistente","Válido"))))</f>
        <v>Válido</v>
      </c>
      <c r="AB10" s="31" t="str">
        <f t="shared" si="6"/>
        <v>Listo para analizar</v>
      </c>
    </row>
    <row r="11" spans="1:30">
      <c r="A11" s="9">
        <v>46150</v>
      </c>
      <c r="B11" s="14" t="str">
        <f>IF(A11="","",IF(OR(A11&lt;'03 Configuración'!$B$7,A11&gt;'03 Configuración'!$B$8),"Fuera de rango","Semana "&amp;INT((A11-'03 Configuración'!$B$7)/7)+1))</f>
        <v>Semana 1</v>
      </c>
      <c r="C11" s="7" t="s">
        <v>189</v>
      </c>
      <c r="D11" s="7" t="s">
        <v>198</v>
      </c>
      <c r="E11" s="7" t="s">
        <v>136</v>
      </c>
      <c r="F11" s="7" t="s">
        <v>128</v>
      </c>
      <c r="G11" s="58">
        <v>0.29166666666666669</v>
      </c>
      <c r="H11" s="58">
        <v>0.2986111111111111</v>
      </c>
      <c r="I11" s="58">
        <v>0.42708333333333331</v>
      </c>
      <c r="J11" s="58">
        <v>0.45833333333333331</v>
      </c>
      <c r="K11" s="58">
        <v>0.44444444444444442</v>
      </c>
      <c r="L11" s="19">
        <f t="shared" si="0"/>
        <v>3.5</v>
      </c>
      <c r="M11" s="22">
        <v>230</v>
      </c>
      <c r="N11" s="22">
        <v>230</v>
      </c>
      <c r="O11" s="22">
        <v>230</v>
      </c>
      <c r="P11" s="14" t="str">
        <f t="shared" si="1"/>
        <v>Sí</v>
      </c>
      <c r="Q11" s="14" t="str">
        <f t="shared" si="2"/>
        <v>Sí</v>
      </c>
      <c r="R11" s="14" t="str">
        <f t="shared" si="3"/>
        <v>No</v>
      </c>
      <c r="S11" s="7" t="s">
        <v>191</v>
      </c>
      <c r="T11" s="11"/>
      <c r="U11" s="11"/>
      <c r="V11" s="7" t="s">
        <v>129</v>
      </c>
      <c r="W11" s="25">
        <v>11000</v>
      </c>
      <c r="X11" s="22">
        <v>0</v>
      </c>
      <c r="Y11" s="28">
        <f t="shared" si="4"/>
        <v>0</v>
      </c>
      <c r="Z11" s="19">
        <f t="shared" si="5"/>
        <v>3.08</v>
      </c>
      <c r="AA11" s="14" t="str">
        <f>IF(ISBLANK(A11),"",IF(OR(A11&lt;'03 Configuración'!$B$7,A11&gt;'03 Configuración'!$B$8),"Fuera de rango",IF(OR(C11="",D11="",E11="",F11="",S11="",V11="",NOT(ISNUMBER(G11)),NOT(ISNUMBER(H11)),NOT(ISNUMBER(I11)),NOT(ISNUMBER(J11)),NOT(ISNUMBER(K11)),NOT(ISNUMBER(M11)),NOT(ISNUMBER(N11)),NOT(ISNUMBER(O11)),NOT(ISNUMBER(W11)),NOT(ISNUMBER(X11))),"Incompleto",IF(OR(I11&lt;H11,K11&lt;I11,O11&gt;N11,O11+X11&gt;N11,X11&gt;N11,M11&lt;=0,N11&lt;0,O11&lt;0,W11&lt;0,X11&lt;0),"Inconsistente","Válido"))))</f>
        <v>Válido</v>
      </c>
      <c r="AB11" s="31" t="str">
        <f t="shared" si="6"/>
        <v>Listo para analizar</v>
      </c>
    </row>
    <row r="12" spans="1:30">
      <c r="A12" s="9">
        <v>46153</v>
      </c>
      <c r="B12" s="14" t="str">
        <f>IF(A12="","",IF(OR(A12&lt;'03 Configuración'!$B$7,A12&gt;'03 Configuración'!$B$8),"Fuera de rango","Semana "&amp;INT((A12-'03 Configuración'!$B$7)/7)+1))</f>
        <v>Semana 2</v>
      </c>
      <c r="C12" s="7" t="s">
        <v>189</v>
      </c>
      <c r="D12" s="7" t="s">
        <v>199</v>
      </c>
      <c r="E12" s="7" t="s">
        <v>136</v>
      </c>
      <c r="F12" s="7" t="s">
        <v>128</v>
      </c>
      <c r="G12" s="58">
        <v>0.29166666666666669</v>
      </c>
      <c r="H12" s="58">
        <v>0.30555555555555558</v>
      </c>
      <c r="I12" s="58">
        <v>0.4201388888888889</v>
      </c>
      <c r="J12" s="58">
        <v>0.45833333333333331</v>
      </c>
      <c r="K12" s="58">
        <v>0.44305555555555554</v>
      </c>
      <c r="L12" s="19">
        <f t="shared" si="0"/>
        <v>3.3</v>
      </c>
      <c r="M12" s="22">
        <v>220</v>
      </c>
      <c r="N12" s="22">
        <v>220</v>
      </c>
      <c r="O12" s="22">
        <v>220</v>
      </c>
      <c r="P12" s="14" t="str">
        <f t="shared" si="1"/>
        <v>Sí</v>
      </c>
      <c r="Q12" s="14" t="str">
        <f t="shared" si="2"/>
        <v>Sí</v>
      </c>
      <c r="R12" s="14" t="str">
        <f t="shared" si="3"/>
        <v>No</v>
      </c>
      <c r="S12" s="7" t="s">
        <v>191</v>
      </c>
      <c r="T12" s="11"/>
      <c r="U12" s="11"/>
      <c r="V12" s="7" t="s">
        <v>121</v>
      </c>
      <c r="W12" s="25">
        <v>10500</v>
      </c>
      <c r="X12" s="22">
        <v>0</v>
      </c>
      <c r="Y12" s="28">
        <f t="shared" si="4"/>
        <v>0</v>
      </c>
      <c r="Z12" s="19">
        <f t="shared" si="5"/>
        <v>2.75</v>
      </c>
      <c r="AA12" s="14" t="str">
        <f>IF(ISBLANK(A12),"",IF(OR(A12&lt;'03 Configuración'!$B$7,A12&gt;'03 Configuración'!$B$8),"Fuera de rango",IF(OR(C12="",D12="",E12="",F12="",S12="",V12="",NOT(ISNUMBER(G12)),NOT(ISNUMBER(H12)),NOT(ISNUMBER(I12)),NOT(ISNUMBER(J12)),NOT(ISNUMBER(K12)),NOT(ISNUMBER(M12)),NOT(ISNUMBER(N12)),NOT(ISNUMBER(O12)),NOT(ISNUMBER(W12)),NOT(ISNUMBER(X12))),"Incompleto",IF(OR(I12&lt;H12,K12&lt;I12,O12&gt;N12,O12+X12&gt;N12,X12&gt;N12,M12&lt;=0,N12&lt;0,O12&lt;0,W12&lt;0,X12&lt;0),"Inconsistente","Válido"))))</f>
        <v>Válido</v>
      </c>
      <c r="AB12" s="31" t="str">
        <f t="shared" si="6"/>
        <v>Listo para analizar</v>
      </c>
    </row>
    <row r="13" spans="1:30" ht="26.4">
      <c r="A13" s="9">
        <v>46154</v>
      </c>
      <c r="B13" s="14" t="str">
        <f>IF(A13="","",IF(OR(A13&lt;'03 Configuración'!$B$7,A13&gt;'03 Configuración'!$B$8),"Fuera de rango","Semana "&amp;INT((A13-'03 Configuración'!$B$7)/7)+1))</f>
        <v>Semana 2</v>
      </c>
      <c r="C13" s="7" t="s">
        <v>189</v>
      </c>
      <c r="D13" s="7" t="s">
        <v>200</v>
      </c>
      <c r="E13" s="7" t="s">
        <v>136</v>
      </c>
      <c r="F13" s="7" t="s">
        <v>128</v>
      </c>
      <c r="G13" s="58">
        <v>0.29166666666666669</v>
      </c>
      <c r="H13" s="58">
        <v>0.31597222222222221</v>
      </c>
      <c r="I13" s="58">
        <v>0.44444444444444442</v>
      </c>
      <c r="J13" s="58">
        <v>0.45833333333333331</v>
      </c>
      <c r="K13" s="58">
        <v>0.45555555555555555</v>
      </c>
      <c r="L13" s="19">
        <f t="shared" si="0"/>
        <v>3.35</v>
      </c>
      <c r="M13" s="22">
        <v>215</v>
      </c>
      <c r="N13" s="22">
        <v>215</v>
      </c>
      <c r="O13" s="22">
        <v>205</v>
      </c>
      <c r="P13" s="14" t="str">
        <f t="shared" si="1"/>
        <v>No</v>
      </c>
      <c r="Q13" s="14" t="str">
        <f t="shared" si="2"/>
        <v>Sí</v>
      </c>
      <c r="R13" s="14" t="str">
        <f t="shared" si="3"/>
        <v>Sí</v>
      </c>
      <c r="S13" s="7" t="s">
        <v>201</v>
      </c>
      <c r="T13" s="11" t="s">
        <v>202</v>
      </c>
      <c r="U13" s="11" t="s">
        <v>203</v>
      </c>
      <c r="V13" s="7" t="s">
        <v>118</v>
      </c>
      <c r="W13" s="25">
        <v>17000</v>
      </c>
      <c r="X13" s="22">
        <v>10</v>
      </c>
      <c r="Y13" s="28">
        <f t="shared" si="4"/>
        <v>4.65E-2</v>
      </c>
      <c r="Z13" s="19">
        <f t="shared" si="5"/>
        <v>3.08</v>
      </c>
      <c r="AA13" s="14" t="str">
        <f>IF(ISBLANK(A13),"",IF(OR(A13&lt;'03 Configuración'!$B$7,A13&gt;'03 Configuración'!$B$8),"Fuera de rango",IF(OR(C13="",D13="",E13="",F13="",S13="",V13="",NOT(ISNUMBER(G13)),NOT(ISNUMBER(H13)),NOT(ISNUMBER(I13)),NOT(ISNUMBER(J13)),NOT(ISNUMBER(K13)),NOT(ISNUMBER(M13)),NOT(ISNUMBER(N13)),NOT(ISNUMBER(O13)),NOT(ISNUMBER(W13)),NOT(ISNUMBER(X13))),"Incompleto",IF(OR(I13&lt;H13,K13&lt;I13,O13&gt;N13,O13+X13&gt;N13,X13&gt;N13,M13&lt;=0,N13&lt;0,O13&lt;0,W13&lt;0,X13&lt;0),"Inconsistente","Válido"))))</f>
        <v>Válido</v>
      </c>
      <c r="AB13" s="31" t="str">
        <f t="shared" si="6"/>
        <v>Listo para analizar</v>
      </c>
    </row>
    <row r="14" spans="1:30">
      <c r="A14" s="9">
        <v>46155</v>
      </c>
      <c r="B14" s="14" t="str">
        <f>IF(A14="","",IF(OR(A14&lt;'03 Configuración'!$B$7,A14&gt;'03 Configuración'!$B$8),"Fuera de rango","Semana "&amp;INT((A14-'03 Configuración'!$B$7)/7)+1))</f>
        <v>Semana 2</v>
      </c>
      <c r="C14" s="7" t="s">
        <v>189</v>
      </c>
      <c r="D14" s="7" t="s">
        <v>204</v>
      </c>
      <c r="E14" s="7" t="s">
        <v>136</v>
      </c>
      <c r="F14" s="7" t="s">
        <v>128</v>
      </c>
      <c r="G14" s="58">
        <v>0.29166666666666669</v>
      </c>
      <c r="H14" s="58">
        <v>0.30138888888888887</v>
      </c>
      <c r="I14" s="58">
        <v>0.41666666666666669</v>
      </c>
      <c r="J14" s="58">
        <v>0.45833333333333331</v>
      </c>
      <c r="K14" s="58">
        <v>0.43888888888888888</v>
      </c>
      <c r="L14" s="19">
        <f t="shared" si="0"/>
        <v>3.3</v>
      </c>
      <c r="M14" s="22">
        <v>225</v>
      </c>
      <c r="N14" s="22">
        <v>225</v>
      </c>
      <c r="O14" s="22">
        <v>225</v>
      </c>
      <c r="P14" s="14" t="str">
        <f t="shared" si="1"/>
        <v>Sí</v>
      </c>
      <c r="Q14" s="14" t="str">
        <f t="shared" si="2"/>
        <v>Sí</v>
      </c>
      <c r="R14" s="14" t="str">
        <f t="shared" si="3"/>
        <v>No</v>
      </c>
      <c r="S14" s="7" t="s">
        <v>191</v>
      </c>
      <c r="T14" s="11"/>
      <c r="U14" s="11"/>
      <c r="V14" s="7" t="s">
        <v>125</v>
      </c>
      <c r="W14" s="25">
        <v>10000</v>
      </c>
      <c r="X14" s="22">
        <v>0</v>
      </c>
      <c r="Y14" s="28">
        <f t="shared" si="4"/>
        <v>0</v>
      </c>
      <c r="Z14" s="19">
        <f t="shared" si="5"/>
        <v>2.77</v>
      </c>
      <c r="AA14" s="14" t="str">
        <f>IF(ISBLANK(A14),"",IF(OR(A14&lt;'03 Configuración'!$B$7,A14&gt;'03 Configuración'!$B$8),"Fuera de rango",IF(OR(C14="",D14="",E14="",F14="",S14="",V14="",NOT(ISNUMBER(G14)),NOT(ISNUMBER(H14)),NOT(ISNUMBER(I14)),NOT(ISNUMBER(J14)),NOT(ISNUMBER(K14)),NOT(ISNUMBER(M14)),NOT(ISNUMBER(N14)),NOT(ISNUMBER(O14)),NOT(ISNUMBER(W14)),NOT(ISNUMBER(X14))),"Incompleto",IF(OR(I14&lt;H14,K14&lt;I14,O14&gt;N14,O14+X14&gt;N14,X14&gt;N14,M14&lt;=0,N14&lt;0,O14&lt;0,W14&lt;0,X14&lt;0),"Inconsistente","Válido"))))</f>
        <v>Válido</v>
      </c>
      <c r="AB14" s="31" t="str">
        <f t="shared" si="6"/>
        <v>Listo para analizar</v>
      </c>
    </row>
    <row r="15" spans="1:30">
      <c r="A15" s="9">
        <v>46156</v>
      </c>
      <c r="B15" s="14" t="str">
        <f>IF(A15="","",IF(OR(A15&lt;'03 Configuración'!$B$7,A15&gt;'03 Configuración'!$B$8),"Fuera de rango","Semana "&amp;INT((A15-'03 Configuración'!$B$7)/7)+1))</f>
        <v>Semana 2</v>
      </c>
      <c r="C15" s="7" t="s">
        <v>189</v>
      </c>
      <c r="D15" s="7" t="s">
        <v>205</v>
      </c>
      <c r="E15" s="7" t="s">
        <v>136</v>
      </c>
      <c r="F15" s="7" t="s">
        <v>128</v>
      </c>
      <c r="G15" s="58">
        <v>0.29166666666666669</v>
      </c>
      <c r="H15" s="58">
        <v>0.30277777777777776</v>
      </c>
      <c r="I15" s="58">
        <v>0.4236111111111111</v>
      </c>
      <c r="J15" s="58">
        <v>0.45833333333333331</v>
      </c>
      <c r="K15" s="58">
        <v>0.44791666666666669</v>
      </c>
      <c r="L15" s="19">
        <f t="shared" si="0"/>
        <v>3.48</v>
      </c>
      <c r="M15" s="22">
        <v>205</v>
      </c>
      <c r="N15" s="22">
        <v>205</v>
      </c>
      <c r="O15" s="22">
        <v>205</v>
      </c>
      <c r="P15" s="14" t="str">
        <f t="shared" si="1"/>
        <v>Sí</v>
      </c>
      <c r="Q15" s="14" t="str">
        <f t="shared" si="2"/>
        <v>Sí</v>
      </c>
      <c r="R15" s="14" t="str">
        <f t="shared" si="3"/>
        <v>No</v>
      </c>
      <c r="S15" s="7" t="s">
        <v>191</v>
      </c>
      <c r="T15" s="11"/>
      <c r="U15" s="11"/>
      <c r="V15" s="7" t="s">
        <v>129</v>
      </c>
      <c r="W15" s="25">
        <v>10200</v>
      </c>
      <c r="X15" s="22">
        <v>0</v>
      </c>
      <c r="Y15" s="28">
        <f t="shared" si="4"/>
        <v>0</v>
      </c>
      <c r="Z15" s="19">
        <f t="shared" si="5"/>
        <v>2.9</v>
      </c>
      <c r="AA15" s="14" t="str">
        <f>IF(ISBLANK(A15),"",IF(OR(A15&lt;'03 Configuración'!$B$7,A15&gt;'03 Configuración'!$B$8),"Fuera de rango",IF(OR(C15="",D15="",E15="",F15="",S15="",V15="",NOT(ISNUMBER(G15)),NOT(ISNUMBER(H15)),NOT(ISNUMBER(I15)),NOT(ISNUMBER(J15)),NOT(ISNUMBER(K15)),NOT(ISNUMBER(M15)),NOT(ISNUMBER(N15)),NOT(ISNUMBER(O15)),NOT(ISNUMBER(W15)),NOT(ISNUMBER(X15))),"Incompleto",IF(OR(I15&lt;H15,K15&lt;I15,O15&gt;N15,O15+X15&gt;N15,X15&gt;N15,M15&lt;=0,N15&lt;0,O15&lt;0,W15&lt;0,X15&lt;0),"Inconsistente","Válido"))))</f>
        <v>Válido</v>
      </c>
      <c r="AB15" s="31" t="str">
        <f t="shared" si="6"/>
        <v>Listo para analizar</v>
      </c>
    </row>
    <row r="16" spans="1:30">
      <c r="A16" s="9">
        <v>46157</v>
      </c>
      <c r="B16" s="14" t="str">
        <f>IF(A16="","",IF(OR(A16&lt;'03 Configuración'!$B$7,A16&gt;'03 Configuración'!$B$8),"Fuera de rango","Semana "&amp;INT((A16-'03 Configuración'!$B$7)/7)+1))</f>
        <v>Semana 2</v>
      </c>
      <c r="C16" s="7" t="s">
        <v>189</v>
      </c>
      <c r="D16" s="7" t="s">
        <v>206</v>
      </c>
      <c r="E16" s="7" t="s">
        <v>136</v>
      </c>
      <c r="F16" s="7" t="s">
        <v>128</v>
      </c>
      <c r="G16" s="58">
        <v>0.29166666666666669</v>
      </c>
      <c r="H16" s="58">
        <v>0.29722222222222222</v>
      </c>
      <c r="I16" s="58">
        <v>0.41319444444444442</v>
      </c>
      <c r="J16" s="58">
        <v>0.45833333333333331</v>
      </c>
      <c r="K16" s="58">
        <v>0.43333333333333335</v>
      </c>
      <c r="L16" s="19">
        <f t="shared" si="0"/>
        <v>3.27</v>
      </c>
      <c r="M16" s="22">
        <v>240</v>
      </c>
      <c r="N16" s="22">
        <v>240</v>
      </c>
      <c r="O16" s="22">
        <v>240</v>
      </c>
      <c r="P16" s="14" t="str">
        <f t="shared" si="1"/>
        <v>Sí</v>
      </c>
      <c r="Q16" s="14" t="str">
        <f t="shared" si="2"/>
        <v>Sí</v>
      </c>
      <c r="R16" s="14" t="str">
        <f t="shared" si="3"/>
        <v>No</v>
      </c>
      <c r="S16" s="7" t="s">
        <v>191</v>
      </c>
      <c r="T16" s="11"/>
      <c r="U16" s="11"/>
      <c r="V16" s="7" t="s">
        <v>121</v>
      </c>
      <c r="W16" s="25">
        <v>9800</v>
      </c>
      <c r="X16" s="22">
        <v>0</v>
      </c>
      <c r="Y16" s="28">
        <f t="shared" si="4"/>
        <v>0</v>
      </c>
      <c r="Z16" s="19">
        <f t="shared" si="5"/>
        <v>2.78</v>
      </c>
      <c r="AA16" s="14" t="str">
        <f>IF(ISBLANK(A16),"",IF(OR(A16&lt;'03 Configuración'!$B$7,A16&gt;'03 Configuración'!$B$8),"Fuera de rango",IF(OR(C16="",D16="",E16="",F16="",S16="",V16="",NOT(ISNUMBER(G16)),NOT(ISNUMBER(H16)),NOT(ISNUMBER(I16)),NOT(ISNUMBER(J16)),NOT(ISNUMBER(K16)),NOT(ISNUMBER(M16)),NOT(ISNUMBER(N16)),NOT(ISNUMBER(O16)),NOT(ISNUMBER(W16)),NOT(ISNUMBER(X16))),"Incompleto",IF(OR(I16&lt;H16,K16&lt;I16,O16&gt;N16,O16+X16&gt;N16,X16&gt;N16,M16&lt;=0,N16&lt;0,O16&lt;0,W16&lt;0,X16&lt;0),"Inconsistente","Válido"))))</f>
        <v>Válido</v>
      </c>
      <c r="AB16" s="31" t="str">
        <f t="shared" si="6"/>
        <v>Listo para analizar</v>
      </c>
    </row>
    <row r="17" spans="1:28">
      <c r="A17" s="9">
        <v>46160</v>
      </c>
      <c r="B17" s="14" t="str">
        <f>IF(A17="","",IF(OR(A17&lt;'03 Configuración'!$B$7,A17&gt;'03 Configuración'!$B$8),"Fuera de rango","Semana "&amp;INT((A17-'03 Configuración'!$B$7)/7)+1))</f>
        <v>Semana 3</v>
      </c>
      <c r="C17" s="7" t="s">
        <v>189</v>
      </c>
      <c r="D17" s="7" t="s">
        <v>207</v>
      </c>
      <c r="E17" s="7" t="s">
        <v>136</v>
      </c>
      <c r="F17" s="7" t="s">
        <v>128</v>
      </c>
      <c r="G17" s="58">
        <v>0.29166666666666669</v>
      </c>
      <c r="H17" s="58">
        <v>0.3</v>
      </c>
      <c r="I17" s="58">
        <v>0.40972222222222221</v>
      </c>
      <c r="J17" s="58">
        <v>0.45833333333333331</v>
      </c>
      <c r="K17" s="58">
        <v>0.42916666666666664</v>
      </c>
      <c r="L17" s="19">
        <f t="shared" si="0"/>
        <v>3.1</v>
      </c>
      <c r="M17" s="22">
        <v>215</v>
      </c>
      <c r="N17" s="22">
        <v>215</v>
      </c>
      <c r="O17" s="22">
        <v>215</v>
      </c>
      <c r="P17" s="14" t="str">
        <f t="shared" si="1"/>
        <v>Sí</v>
      </c>
      <c r="Q17" s="14" t="str">
        <f t="shared" si="2"/>
        <v>Sí</v>
      </c>
      <c r="R17" s="14" t="str">
        <f t="shared" si="3"/>
        <v>No</v>
      </c>
      <c r="S17" s="7" t="s">
        <v>191</v>
      </c>
      <c r="T17" s="11"/>
      <c r="U17" s="11"/>
      <c r="V17" s="7" t="s">
        <v>121</v>
      </c>
      <c r="W17" s="25">
        <v>9400</v>
      </c>
      <c r="X17" s="22">
        <v>0</v>
      </c>
      <c r="Y17" s="28">
        <f t="shared" si="4"/>
        <v>0</v>
      </c>
      <c r="Z17" s="19">
        <f t="shared" si="5"/>
        <v>2.63</v>
      </c>
      <c r="AA17" s="14" t="str">
        <f>IF(ISBLANK(A17),"",IF(OR(A17&lt;'03 Configuración'!$B$7,A17&gt;'03 Configuración'!$B$8),"Fuera de rango",IF(OR(C17="",D17="",E17="",F17="",S17="",V17="",NOT(ISNUMBER(G17)),NOT(ISNUMBER(H17)),NOT(ISNUMBER(I17)),NOT(ISNUMBER(J17)),NOT(ISNUMBER(K17)),NOT(ISNUMBER(M17)),NOT(ISNUMBER(N17)),NOT(ISNUMBER(O17)),NOT(ISNUMBER(W17)),NOT(ISNUMBER(X17))),"Incompleto",IF(OR(I17&lt;H17,K17&lt;I17,O17&gt;N17,O17+X17&gt;N17,X17&gt;N17,M17&lt;=0,N17&lt;0,O17&lt;0,W17&lt;0,X17&lt;0),"Inconsistente","Válido"))))</f>
        <v>Válido</v>
      </c>
      <c r="AB17" s="31" t="str">
        <f t="shared" si="6"/>
        <v>Listo para analizar</v>
      </c>
    </row>
    <row r="18" spans="1:28">
      <c r="A18" s="9">
        <v>46161</v>
      </c>
      <c r="B18" s="14" t="str">
        <f>IF(A18="","",IF(OR(A18&lt;'03 Configuración'!$B$7,A18&gt;'03 Configuración'!$B$8),"Fuera de rango","Semana "&amp;INT((A18-'03 Configuración'!$B$7)/7)+1))</f>
        <v>Semana 3</v>
      </c>
      <c r="C18" s="7" t="s">
        <v>189</v>
      </c>
      <c r="D18" s="7" t="s">
        <v>208</v>
      </c>
      <c r="E18" s="7" t="s">
        <v>136</v>
      </c>
      <c r="F18" s="7" t="s">
        <v>128</v>
      </c>
      <c r="G18" s="58">
        <v>0.29166666666666669</v>
      </c>
      <c r="H18" s="58">
        <v>0.30555555555555558</v>
      </c>
      <c r="I18" s="58">
        <v>0.41666666666666669</v>
      </c>
      <c r="J18" s="58">
        <v>0.45833333333333331</v>
      </c>
      <c r="K18" s="58">
        <v>0.43680555555555556</v>
      </c>
      <c r="L18" s="19">
        <f t="shared" si="0"/>
        <v>3.15</v>
      </c>
      <c r="M18" s="22">
        <v>230</v>
      </c>
      <c r="N18" s="22">
        <v>230</v>
      </c>
      <c r="O18" s="22">
        <v>230</v>
      </c>
      <c r="P18" s="14" t="str">
        <f t="shared" si="1"/>
        <v>Sí</v>
      </c>
      <c r="Q18" s="14" t="str">
        <f t="shared" si="2"/>
        <v>Sí</v>
      </c>
      <c r="R18" s="14" t="str">
        <f t="shared" si="3"/>
        <v>No</v>
      </c>
      <c r="S18" s="7" t="s">
        <v>191</v>
      </c>
      <c r="T18" s="11"/>
      <c r="U18" s="11"/>
      <c r="V18" s="7" t="s">
        <v>125</v>
      </c>
      <c r="W18" s="25">
        <v>9900</v>
      </c>
      <c r="X18" s="22">
        <v>0</v>
      </c>
      <c r="Y18" s="28">
        <f t="shared" si="4"/>
        <v>0</v>
      </c>
      <c r="Z18" s="19">
        <f t="shared" si="5"/>
        <v>2.67</v>
      </c>
      <c r="AA18" s="14" t="str">
        <f>IF(ISBLANK(A18),"",IF(OR(A18&lt;'03 Configuración'!$B$7,A18&gt;'03 Configuración'!$B$8),"Fuera de rango",IF(OR(C18="",D18="",E18="",F18="",S18="",V18="",NOT(ISNUMBER(G18)),NOT(ISNUMBER(H18)),NOT(ISNUMBER(I18)),NOT(ISNUMBER(J18)),NOT(ISNUMBER(K18)),NOT(ISNUMBER(M18)),NOT(ISNUMBER(N18)),NOT(ISNUMBER(O18)),NOT(ISNUMBER(W18)),NOT(ISNUMBER(X18))),"Incompleto",IF(OR(I18&lt;H18,K18&lt;I18,O18&gt;N18,O18+X18&gt;N18,X18&gt;N18,M18&lt;=0,N18&lt;0,O18&lt;0,W18&lt;0,X18&lt;0),"Inconsistente","Válido"))))</f>
        <v>Válido</v>
      </c>
      <c r="AB18" s="31" t="str">
        <f t="shared" si="6"/>
        <v>Listo para analizar</v>
      </c>
    </row>
    <row r="19" spans="1:28" ht="26.4">
      <c r="A19" s="9">
        <v>46162</v>
      </c>
      <c r="B19" s="14" t="str">
        <f>IF(A19="","",IF(OR(A19&lt;'03 Configuración'!$B$7,A19&gt;'03 Configuración'!$B$8),"Fuera de rango","Semana "&amp;INT((A19-'03 Configuración'!$B$7)/7)+1))</f>
        <v>Semana 3</v>
      </c>
      <c r="C19" s="7" t="s">
        <v>189</v>
      </c>
      <c r="D19" s="7" t="s">
        <v>209</v>
      </c>
      <c r="E19" s="7" t="s">
        <v>136</v>
      </c>
      <c r="F19" s="7" t="s">
        <v>128</v>
      </c>
      <c r="G19" s="58">
        <v>0.29166666666666669</v>
      </c>
      <c r="H19" s="58">
        <v>0.30208333333333331</v>
      </c>
      <c r="I19" s="58">
        <v>0.4201388888888889</v>
      </c>
      <c r="J19" s="58">
        <v>0.45833333333333331</v>
      </c>
      <c r="K19" s="58">
        <v>0.44166666666666665</v>
      </c>
      <c r="L19" s="19">
        <f t="shared" si="0"/>
        <v>3.35</v>
      </c>
      <c r="M19" s="22">
        <v>220</v>
      </c>
      <c r="N19" s="22">
        <v>220</v>
      </c>
      <c r="O19" s="22">
        <v>220</v>
      </c>
      <c r="P19" s="14" t="str">
        <f t="shared" si="1"/>
        <v>Sí</v>
      </c>
      <c r="Q19" s="14" t="str">
        <f t="shared" si="2"/>
        <v>Sí</v>
      </c>
      <c r="R19" s="14" t="str">
        <f t="shared" si="3"/>
        <v>Sí</v>
      </c>
      <c r="S19" s="7" t="s">
        <v>210</v>
      </c>
      <c r="T19" s="11" t="s">
        <v>211</v>
      </c>
      <c r="U19" s="11" t="s">
        <v>212</v>
      </c>
      <c r="V19" s="7" t="s">
        <v>125</v>
      </c>
      <c r="W19" s="25">
        <v>13800</v>
      </c>
      <c r="X19" s="22">
        <v>0</v>
      </c>
      <c r="Y19" s="28">
        <f t="shared" si="4"/>
        <v>0</v>
      </c>
      <c r="Z19" s="19">
        <f t="shared" si="5"/>
        <v>2.83</v>
      </c>
      <c r="AA19" s="14" t="str">
        <f>IF(ISBLANK(A19),"",IF(OR(A19&lt;'03 Configuración'!$B$7,A19&gt;'03 Configuración'!$B$8),"Fuera de rango",IF(OR(C19="",D19="",E19="",F19="",S19="",V19="",NOT(ISNUMBER(G19)),NOT(ISNUMBER(H19)),NOT(ISNUMBER(I19)),NOT(ISNUMBER(J19)),NOT(ISNUMBER(K19)),NOT(ISNUMBER(M19)),NOT(ISNUMBER(N19)),NOT(ISNUMBER(O19)),NOT(ISNUMBER(W19)),NOT(ISNUMBER(X19))),"Incompleto",IF(OR(I19&lt;H19,K19&lt;I19,O19&gt;N19,O19+X19&gt;N19,X19&gt;N19,M19&lt;=0,N19&lt;0,O19&lt;0,W19&lt;0,X19&lt;0),"Inconsistente","Válido"))))</f>
        <v>Válido</v>
      </c>
      <c r="AB19" s="31" t="str">
        <f t="shared" si="6"/>
        <v>Listo para analizar</v>
      </c>
    </row>
    <row r="20" spans="1:28">
      <c r="A20" s="9">
        <v>46163</v>
      </c>
      <c r="B20" s="14" t="str">
        <f>IF(A20="","",IF(OR(A20&lt;'03 Configuración'!$B$7,A20&gt;'03 Configuración'!$B$8),"Fuera de rango","Semana "&amp;INT((A20-'03 Configuración'!$B$7)/7)+1))</f>
        <v>Semana 3</v>
      </c>
      <c r="C20" s="7" t="s">
        <v>189</v>
      </c>
      <c r="D20" s="7" t="s">
        <v>213</v>
      </c>
      <c r="E20" s="7" t="s">
        <v>136</v>
      </c>
      <c r="F20" s="7" t="s">
        <v>128</v>
      </c>
      <c r="G20" s="58">
        <v>0.29166666666666669</v>
      </c>
      <c r="H20" s="58">
        <v>0.2951388888888889</v>
      </c>
      <c r="I20" s="58">
        <v>0.40833333333333333</v>
      </c>
      <c r="J20" s="58">
        <v>0.45833333333333331</v>
      </c>
      <c r="K20" s="58">
        <v>0.43055555555555558</v>
      </c>
      <c r="L20" s="19">
        <f t="shared" si="0"/>
        <v>3.25</v>
      </c>
      <c r="M20" s="22">
        <v>210</v>
      </c>
      <c r="N20" s="22">
        <v>210</v>
      </c>
      <c r="O20" s="22">
        <v>210</v>
      </c>
      <c r="P20" s="14" t="str">
        <f t="shared" si="1"/>
        <v>Sí</v>
      </c>
      <c r="Q20" s="14" t="str">
        <f t="shared" si="2"/>
        <v>Sí</v>
      </c>
      <c r="R20" s="14" t="str">
        <f t="shared" si="3"/>
        <v>No</v>
      </c>
      <c r="S20" s="7" t="s">
        <v>191</v>
      </c>
      <c r="T20" s="11"/>
      <c r="U20" s="11"/>
      <c r="V20" s="7" t="s">
        <v>129</v>
      </c>
      <c r="W20" s="25">
        <v>9300</v>
      </c>
      <c r="X20" s="22">
        <v>0</v>
      </c>
      <c r="Y20" s="28">
        <f t="shared" si="4"/>
        <v>0</v>
      </c>
      <c r="Z20" s="19">
        <f t="shared" si="5"/>
        <v>2.72</v>
      </c>
      <c r="AA20" s="14" t="str">
        <f>IF(ISBLANK(A20),"",IF(OR(A20&lt;'03 Configuración'!$B$7,A20&gt;'03 Configuración'!$B$8),"Fuera de rango",IF(OR(C20="",D20="",E20="",F20="",S20="",V20="",NOT(ISNUMBER(G20)),NOT(ISNUMBER(H20)),NOT(ISNUMBER(I20)),NOT(ISNUMBER(J20)),NOT(ISNUMBER(K20)),NOT(ISNUMBER(M20)),NOT(ISNUMBER(N20)),NOT(ISNUMBER(O20)),NOT(ISNUMBER(W20)),NOT(ISNUMBER(X20))),"Incompleto",IF(OR(I20&lt;H20,K20&lt;I20,O20&gt;N20,O20+X20&gt;N20,X20&gt;N20,M20&lt;=0,N20&lt;0,O20&lt;0,W20&lt;0,X20&lt;0),"Inconsistente","Válido"))))</f>
        <v>Válido</v>
      </c>
      <c r="AB20" s="31" t="str">
        <f t="shared" si="6"/>
        <v>Listo para analizar</v>
      </c>
    </row>
    <row r="21" spans="1:28">
      <c r="A21" s="9">
        <v>46164</v>
      </c>
      <c r="B21" s="14" t="str">
        <f>IF(A21="","",IF(OR(A21&lt;'03 Configuración'!$B$7,A21&gt;'03 Configuración'!$B$8),"Fuera de rango","Semana "&amp;INT((A21-'03 Configuración'!$B$7)/7)+1))</f>
        <v>Semana 3</v>
      </c>
      <c r="C21" s="7" t="s">
        <v>189</v>
      </c>
      <c r="D21" s="7" t="s">
        <v>214</v>
      </c>
      <c r="E21" s="7" t="s">
        <v>136</v>
      </c>
      <c r="F21" s="7" t="s">
        <v>128</v>
      </c>
      <c r="G21" s="58">
        <v>0.29166666666666669</v>
      </c>
      <c r="H21" s="58">
        <v>0.30416666666666664</v>
      </c>
      <c r="I21" s="58">
        <v>0.41666666666666669</v>
      </c>
      <c r="J21" s="58">
        <v>0.45833333333333331</v>
      </c>
      <c r="K21" s="58">
        <v>0.43541666666666667</v>
      </c>
      <c r="L21" s="19">
        <f t="shared" si="0"/>
        <v>3.15</v>
      </c>
      <c r="M21" s="22">
        <v>235</v>
      </c>
      <c r="N21" s="22">
        <v>235</v>
      </c>
      <c r="O21" s="22">
        <v>235</v>
      </c>
      <c r="P21" s="14" t="str">
        <f t="shared" si="1"/>
        <v>Sí</v>
      </c>
      <c r="Q21" s="14" t="str">
        <f t="shared" si="2"/>
        <v>Sí</v>
      </c>
      <c r="R21" s="14" t="str">
        <f t="shared" si="3"/>
        <v>No</v>
      </c>
      <c r="S21" s="7" t="s">
        <v>191</v>
      </c>
      <c r="T21" s="11"/>
      <c r="U21" s="11"/>
      <c r="V21" s="7" t="s">
        <v>121</v>
      </c>
      <c r="W21" s="25">
        <v>9500</v>
      </c>
      <c r="X21" s="22">
        <v>0</v>
      </c>
      <c r="Y21" s="28">
        <f t="shared" si="4"/>
        <v>0</v>
      </c>
      <c r="Z21" s="19">
        <f t="shared" si="5"/>
        <v>2.7</v>
      </c>
      <c r="AA21" s="14" t="str">
        <f>IF(ISBLANK(A21),"",IF(OR(A21&lt;'03 Configuración'!$B$7,A21&gt;'03 Configuración'!$B$8),"Fuera de rango",IF(OR(C21="",D21="",E21="",F21="",S21="",V21="",NOT(ISNUMBER(G21)),NOT(ISNUMBER(H21)),NOT(ISNUMBER(I21)),NOT(ISNUMBER(J21)),NOT(ISNUMBER(K21)),NOT(ISNUMBER(M21)),NOT(ISNUMBER(N21)),NOT(ISNUMBER(O21)),NOT(ISNUMBER(W21)),NOT(ISNUMBER(X21))),"Incompleto",IF(OR(I21&lt;H21,K21&lt;I21,O21&gt;N21,O21+X21&gt;N21,X21&gt;N21,M21&lt;=0,N21&lt;0,O21&lt;0,W21&lt;0,X21&lt;0),"Inconsistente","Válido"))))</f>
        <v>Válido</v>
      </c>
      <c r="AB21" s="31" t="str">
        <f t="shared" si="6"/>
        <v>Listo para analizar</v>
      </c>
    </row>
    <row r="22" spans="1:28">
      <c r="A22" s="9">
        <v>46167</v>
      </c>
      <c r="B22" s="14" t="str">
        <f>IF(A22="","",IF(OR(A22&lt;'03 Configuración'!$B$7,A22&gt;'03 Configuración'!$B$8),"Fuera de rango","Semana "&amp;INT((A22-'03 Configuración'!$B$7)/7)+1))</f>
        <v>Semana 4</v>
      </c>
      <c r="C22" s="7" t="s">
        <v>189</v>
      </c>
      <c r="D22" s="7" t="s">
        <v>215</v>
      </c>
      <c r="E22" s="7" t="s">
        <v>136</v>
      </c>
      <c r="F22" s="7" t="s">
        <v>128</v>
      </c>
      <c r="G22" s="58">
        <v>0.29166666666666669</v>
      </c>
      <c r="H22" s="58">
        <v>0.2986111111111111</v>
      </c>
      <c r="I22" s="58">
        <v>0.40625</v>
      </c>
      <c r="J22" s="58">
        <v>0.45833333333333331</v>
      </c>
      <c r="K22" s="58">
        <v>0.42499999999999999</v>
      </c>
      <c r="L22" s="19">
        <f t="shared" si="0"/>
        <v>3.03</v>
      </c>
      <c r="M22" s="22">
        <v>220</v>
      </c>
      <c r="N22" s="22">
        <v>220</v>
      </c>
      <c r="O22" s="22">
        <v>220</v>
      </c>
      <c r="P22" s="14" t="str">
        <f t="shared" si="1"/>
        <v>Sí</v>
      </c>
      <c r="Q22" s="14" t="str">
        <f t="shared" si="2"/>
        <v>Sí</v>
      </c>
      <c r="R22" s="14" t="str">
        <f t="shared" si="3"/>
        <v>No</v>
      </c>
      <c r="S22" s="7" t="s">
        <v>191</v>
      </c>
      <c r="T22" s="11"/>
      <c r="U22" s="11"/>
      <c r="V22" s="7" t="s">
        <v>121</v>
      </c>
      <c r="W22" s="25">
        <v>9000</v>
      </c>
      <c r="X22" s="22">
        <v>0</v>
      </c>
      <c r="Y22" s="28">
        <f t="shared" si="4"/>
        <v>0</v>
      </c>
      <c r="Z22" s="19">
        <f t="shared" si="5"/>
        <v>2.58</v>
      </c>
      <c r="AA22" s="14" t="str">
        <f>IF(ISBLANK(A22),"",IF(OR(A22&lt;'03 Configuración'!$B$7,A22&gt;'03 Configuración'!$B$8),"Fuera de rango",IF(OR(C22="",D22="",E22="",F22="",S22="",V22="",NOT(ISNUMBER(G22)),NOT(ISNUMBER(H22)),NOT(ISNUMBER(I22)),NOT(ISNUMBER(J22)),NOT(ISNUMBER(K22)),NOT(ISNUMBER(M22)),NOT(ISNUMBER(N22)),NOT(ISNUMBER(O22)),NOT(ISNUMBER(W22)),NOT(ISNUMBER(X22))),"Incompleto",IF(OR(I22&lt;H22,K22&lt;I22,O22&gt;N22,O22+X22&gt;N22,X22&gt;N22,M22&lt;=0,N22&lt;0,O22&lt;0,W22&lt;0,X22&lt;0),"Inconsistente","Válido"))))</f>
        <v>Válido</v>
      </c>
      <c r="AB22" s="31" t="str">
        <f t="shared" si="6"/>
        <v>Listo para analizar</v>
      </c>
    </row>
    <row r="23" spans="1:28">
      <c r="A23" s="9">
        <v>46168</v>
      </c>
      <c r="B23" s="14" t="str">
        <f>IF(A23="","",IF(OR(A23&lt;'03 Configuración'!$B$7,A23&gt;'03 Configuración'!$B$8),"Fuera de rango","Semana "&amp;INT((A23-'03 Configuración'!$B$7)/7)+1))</f>
        <v>Semana 4</v>
      </c>
      <c r="C23" s="7" t="s">
        <v>189</v>
      </c>
      <c r="D23" s="7" t="s">
        <v>216</v>
      </c>
      <c r="E23" s="7" t="s">
        <v>136</v>
      </c>
      <c r="F23" s="7" t="s">
        <v>128</v>
      </c>
      <c r="G23" s="58">
        <v>0.29166666666666669</v>
      </c>
      <c r="H23" s="58">
        <v>0.3</v>
      </c>
      <c r="I23" s="58">
        <v>0.40972222222222221</v>
      </c>
      <c r="J23" s="58">
        <v>0.45833333333333331</v>
      </c>
      <c r="K23" s="58">
        <v>0.4284722222222222</v>
      </c>
      <c r="L23" s="19">
        <f t="shared" si="0"/>
        <v>3.08</v>
      </c>
      <c r="M23" s="22">
        <v>225</v>
      </c>
      <c r="N23" s="22">
        <v>225</v>
      </c>
      <c r="O23" s="22">
        <v>225</v>
      </c>
      <c r="P23" s="14" t="str">
        <f t="shared" si="1"/>
        <v>Sí</v>
      </c>
      <c r="Q23" s="14" t="str">
        <f t="shared" si="2"/>
        <v>Sí</v>
      </c>
      <c r="R23" s="14" t="str">
        <f t="shared" si="3"/>
        <v>No</v>
      </c>
      <c r="S23" s="7" t="s">
        <v>191</v>
      </c>
      <c r="T23" s="11"/>
      <c r="U23" s="11"/>
      <c r="V23" s="7" t="s">
        <v>125</v>
      </c>
      <c r="W23" s="25">
        <v>9200</v>
      </c>
      <c r="X23" s="22">
        <v>0</v>
      </c>
      <c r="Y23" s="28">
        <f t="shared" si="4"/>
        <v>0</v>
      </c>
      <c r="Z23" s="19">
        <f t="shared" si="5"/>
        <v>2.63</v>
      </c>
      <c r="AA23" s="14" t="str">
        <f>IF(ISBLANK(A23),"",IF(OR(A23&lt;'03 Configuración'!$B$7,A23&gt;'03 Configuración'!$B$8),"Fuera de rango",IF(OR(C23="",D23="",E23="",F23="",S23="",V23="",NOT(ISNUMBER(G23)),NOT(ISNUMBER(H23)),NOT(ISNUMBER(I23)),NOT(ISNUMBER(J23)),NOT(ISNUMBER(K23)),NOT(ISNUMBER(M23)),NOT(ISNUMBER(N23)),NOT(ISNUMBER(O23)),NOT(ISNUMBER(W23)),NOT(ISNUMBER(X23))),"Incompleto",IF(OR(I23&lt;H23,K23&lt;I23,O23&gt;N23,O23+X23&gt;N23,X23&gt;N23,M23&lt;=0,N23&lt;0,O23&lt;0,W23&lt;0,X23&lt;0),"Inconsistente","Válido"))))</f>
        <v>Válido</v>
      </c>
      <c r="AB23" s="31" t="str">
        <f t="shared" si="6"/>
        <v>Listo para analizar</v>
      </c>
    </row>
    <row r="24" spans="1:28">
      <c r="A24" s="9">
        <v>46169</v>
      </c>
      <c r="B24" s="14" t="str">
        <f>IF(A24="","",IF(OR(A24&lt;'03 Configuración'!$B$7,A24&gt;'03 Configuración'!$B$8),"Fuera de rango","Semana "&amp;INT((A24-'03 Configuración'!$B$7)/7)+1))</f>
        <v>Semana 4</v>
      </c>
      <c r="C24" s="7" t="s">
        <v>189</v>
      </c>
      <c r="D24" s="7" t="s">
        <v>217</v>
      </c>
      <c r="E24" s="7" t="s">
        <v>136</v>
      </c>
      <c r="F24" s="7" t="s">
        <v>128</v>
      </c>
      <c r="G24" s="58">
        <v>0.29166666666666669</v>
      </c>
      <c r="H24" s="58">
        <v>0.29722222222222222</v>
      </c>
      <c r="I24" s="58">
        <v>0.40416666666666667</v>
      </c>
      <c r="J24" s="58">
        <v>0.45833333333333331</v>
      </c>
      <c r="K24" s="58">
        <v>0.4236111111111111</v>
      </c>
      <c r="L24" s="19">
        <f t="shared" si="0"/>
        <v>3.03</v>
      </c>
      <c r="M24" s="22">
        <v>215</v>
      </c>
      <c r="N24" s="22">
        <v>215</v>
      </c>
      <c r="O24" s="22">
        <v>215</v>
      </c>
      <c r="P24" s="14" t="str">
        <f t="shared" si="1"/>
        <v>Sí</v>
      </c>
      <c r="Q24" s="14" t="str">
        <f t="shared" si="2"/>
        <v>Sí</v>
      </c>
      <c r="R24" s="14" t="str">
        <f t="shared" si="3"/>
        <v>No</v>
      </c>
      <c r="S24" s="7" t="s">
        <v>191</v>
      </c>
      <c r="T24" s="11"/>
      <c r="U24" s="11"/>
      <c r="V24" s="7" t="s">
        <v>129</v>
      </c>
      <c r="W24" s="25">
        <v>8800</v>
      </c>
      <c r="X24" s="22">
        <v>0</v>
      </c>
      <c r="Y24" s="28">
        <f t="shared" si="4"/>
        <v>0</v>
      </c>
      <c r="Z24" s="19">
        <f t="shared" si="5"/>
        <v>2.57</v>
      </c>
      <c r="AA24" s="14" t="str">
        <f>IF(ISBLANK(A24),"",IF(OR(A24&lt;'03 Configuración'!$B$7,A24&gt;'03 Configuración'!$B$8),"Fuera de rango",IF(OR(C24="",D24="",E24="",F24="",S24="",V24="",NOT(ISNUMBER(G24)),NOT(ISNUMBER(H24)),NOT(ISNUMBER(I24)),NOT(ISNUMBER(J24)),NOT(ISNUMBER(K24)),NOT(ISNUMBER(M24)),NOT(ISNUMBER(N24)),NOT(ISNUMBER(O24)),NOT(ISNUMBER(W24)),NOT(ISNUMBER(X24))),"Incompleto",IF(OR(I24&lt;H24,K24&lt;I24,O24&gt;N24,O24+X24&gt;N24,X24&gt;N24,M24&lt;=0,N24&lt;0,O24&lt;0,W24&lt;0,X24&lt;0),"Inconsistente","Válido"))))</f>
        <v>Válido</v>
      </c>
      <c r="AB24" s="31" t="str">
        <f t="shared" si="6"/>
        <v>Listo para analizar</v>
      </c>
    </row>
    <row r="25" spans="1:28">
      <c r="A25" s="9">
        <v>46170</v>
      </c>
      <c r="B25" s="14" t="str">
        <f>IF(A25="","",IF(OR(A25&lt;'03 Configuración'!$B$7,A25&gt;'03 Configuración'!$B$8),"Fuera de rango","Semana "&amp;INT((A25-'03 Configuración'!$B$7)/7)+1))</f>
        <v>Semana 4</v>
      </c>
      <c r="C25" s="7" t="s">
        <v>189</v>
      </c>
      <c r="D25" s="7" t="s">
        <v>218</v>
      </c>
      <c r="E25" s="7" t="s">
        <v>136</v>
      </c>
      <c r="F25" s="7" t="s">
        <v>128</v>
      </c>
      <c r="G25" s="58">
        <v>0.29166666666666669</v>
      </c>
      <c r="H25" s="58">
        <v>0.30277777777777776</v>
      </c>
      <c r="I25" s="58">
        <v>0.41319444444444442</v>
      </c>
      <c r="J25" s="58">
        <v>0.45833333333333331</v>
      </c>
      <c r="K25" s="58">
        <v>0.43194444444444446</v>
      </c>
      <c r="L25" s="19">
        <f t="shared" si="0"/>
        <v>3.1</v>
      </c>
      <c r="M25" s="22">
        <v>230</v>
      </c>
      <c r="N25" s="22">
        <v>230</v>
      </c>
      <c r="O25" s="22">
        <v>230</v>
      </c>
      <c r="P25" s="14" t="str">
        <f t="shared" si="1"/>
        <v>Sí</v>
      </c>
      <c r="Q25" s="14" t="str">
        <f t="shared" si="2"/>
        <v>Sí</v>
      </c>
      <c r="R25" s="14" t="str">
        <f t="shared" si="3"/>
        <v>No</v>
      </c>
      <c r="S25" s="7" t="s">
        <v>191</v>
      </c>
      <c r="T25" s="11"/>
      <c r="U25" s="11"/>
      <c r="V25" s="7" t="s">
        <v>121</v>
      </c>
      <c r="W25" s="25">
        <v>9100</v>
      </c>
      <c r="X25" s="22">
        <v>0</v>
      </c>
      <c r="Y25" s="28">
        <f t="shared" si="4"/>
        <v>0</v>
      </c>
      <c r="Z25" s="19">
        <f t="shared" si="5"/>
        <v>2.65</v>
      </c>
      <c r="AA25" s="14" t="str">
        <f>IF(ISBLANK(A25),"",IF(OR(A25&lt;'03 Configuración'!$B$7,A25&gt;'03 Configuración'!$B$8),"Fuera de rango",IF(OR(C25="",D25="",E25="",F25="",S25="",V25="",NOT(ISNUMBER(G25)),NOT(ISNUMBER(H25)),NOT(ISNUMBER(I25)),NOT(ISNUMBER(J25)),NOT(ISNUMBER(K25)),NOT(ISNUMBER(M25)),NOT(ISNUMBER(N25)),NOT(ISNUMBER(O25)),NOT(ISNUMBER(W25)),NOT(ISNUMBER(X25))),"Incompleto",IF(OR(I25&lt;H25,K25&lt;I25,O25&gt;N25,O25+X25&gt;N25,X25&gt;N25,M25&lt;=0,N25&lt;0,O25&lt;0,W25&lt;0,X25&lt;0),"Inconsistente","Válido"))))</f>
        <v>Válido</v>
      </c>
      <c r="AB25" s="31" t="str">
        <f t="shared" si="6"/>
        <v>Listo para analizar</v>
      </c>
    </row>
    <row r="26" spans="1:28">
      <c r="A26" s="9">
        <v>46171</v>
      </c>
      <c r="B26" s="14" t="str">
        <f>IF(A26="","",IF(OR(A26&lt;'03 Configuración'!$B$7,A26&gt;'03 Configuración'!$B$8),"Fuera de rango","Semana "&amp;INT((A26-'03 Configuración'!$B$7)/7)+1))</f>
        <v>Semana 4</v>
      </c>
      <c r="C26" s="7" t="s">
        <v>189</v>
      </c>
      <c r="D26" s="7" t="s">
        <v>219</v>
      </c>
      <c r="E26" s="7" t="s">
        <v>136</v>
      </c>
      <c r="F26" s="7" t="s">
        <v>128</v>
      </c>
      <c r="G26" s="58">
        <v>0.29166666666666669</v>
      </c>
      <c r="H26" s="58">
        <v>0.30138888888888887</v>
      </c>
      <c r="I26" s="58">
        <v>0.40833333333333333</v>
      </c>
      <c r="J26" s="58">
        <v>0.45833333333333331</v>
      </c>
      <c r="K26" s="58">
        <v>0.42777777777777776</v>
      </c>
      <c r="L26" s="19">
        <f t="shared" si="0"/>
        <v>3.03</v>
      </c>
      <c r="M26" s="22">
        <v>220</v>
      </c>
      <c r="N26" s="22">
        <v>220</v>
      </c>
      <c r="O26" s="22">
        <v>220</v>
      </c>
      <c r="P26" s="14" t="str">
        <f t="shared" si="1"/>
        <v>Sí</v>
      </c>
      <c r="Q26" s="14" t="str">
        <f t="shared" si="2"/>
        <v>Sí</v>
      </c>
      <c r="R26" s="14" t="str">
        <f t="shared" si="3"/>
        <v>No</v>
      </c>
      <c r="S26" s="7" t="s">
        <v>191</v>
      </c>
      <c r="T26" s="11"/>
      <c r="U26" s="11"/>
      <c r="V26" s="7" t="s">
        <v>125</v>
      </c>
      <c r="W26" s="25">
        <v>8900</v>
      </c>
      <c r="X26" s="22">
        <v>0</v>
      </c>
      <c r="Y26" s="28">
        <f t="shared" si="4"/>
        <v>0</v>
      </c>
      <c r="Z26" s="19">
        <f t="shared" si="5"/>
        <v>2.57</v>
      </c>
      <c r="AA26" s="14" t="str">
        <f>IF(ISBLANK(A26),"",IF(OR(A26&lt;'03 Configuración'!$B$7,A26&gt;'03 Configuración'!$B$8),"Fuera de rango",IF(OR(C26="",D26="",E26="",F26="",S26="",V26="",NOT(ISNUMBER(G26)),NOT(ISNUMBER(H26)),NOT(ISNUMBER(I26)),NOT(ISNUMBER(J26)),NOT(ISNUMBER(K26)),NOT(ISNUMBER(M26)),NOT(ISNUMBER(N26)),NOT(ISNUMBER(O26)),NOT(ISNUMBER(W26)),NOT(ISNUMBER(X26))),"Incompleto",IF(OR(I26&lt;H26,K26&lt;I26,O26&gt;N26,O26+X26&gt;N26,X26&gt;N26,M26&lt;=0,N26&lt;0,O26&lt;0,W26&lt;0,X26&lt;0),"Inconsistente","Válido"))))</f>
        <v>Válido</v>
      </c>
      <c r="AB26" s="31" t="str">
        <f t="shared" si="6"/>
        <v>Listo para analizar</v>
      </c>
    </row>
    <row r="27" spans="1:28">
      <c r="A27" s="9"/>
      <c r="B27" s="14" t="str">
        <f>IF(A27="","",IF(OR(A27&lt;'03 Configuración'!$B$7,A27&gt;'03 Configuración'!$B$8),"Fuera de rango","Semana "&amp;INT((A27-'03 Configuración'!$B$7)/7)+1))</f>
        <v/>
      </c>
      <c r="C27" s="7"/>
      <c r="D27" s="7"/>
      <c r="E27" s="7"/>
      <c r="F27" s="7"/>
      <c r="G27" s="58"/>
      <c r="H27" s="58"/>
      <c r="I27" s="58"/>
      <c r="J27" s="58"/>
      <c r="K27" s="58"/>
      <c r="L27" s="19" t="str">
        <f t="shared" si="0"/>
        <v/>
      </c>
      <c r="M27" s="22"/>
      <c r="N27" s="22"/>
      <c r="O27" s="22"/>
      <c r="P27" s="14" t="str">
        <f t="shared" si="1"/>
        <v/>
      </c>
      <c r="Q27" s="14" t="str">
        <f t="shared" si="2"/>
        <v/>
      </c>
      <c r="R27" s="14" t="str">
        <f t="shared" si="3"/>
        <v/>
      </c>
      <c r="S27" s="7"/>
      <c r="T27" s="11"/>
      <c r="U27" s="11"/>
      <c r="V27" s="7"/>
      <c r="W27" s="25"/>
      <c r="X27" s="22"/>
      <c r="Y27" s="28" t="str">
        <f t="shared" si="4"/>
        <v/>
      </c>
      <c r="Z27" s="19" t="str">
        <f t="shared" si="5"/>
        <v/>
      </c>
      <c r="AA27" s="14" t="str">
        <f>IF(ISBLANK(A27),"",IF(OR(A27&lt;'03 Configuración'!$B$7,A27&gt;'03 Configuración'!$B$8),"Fuera de rango",IF(OR(C27="",D27="",E27="",F27="",S27="",V27="",NOT(ISNUMBER(G27)),NOT(ISNUMBER(H27)),NOT(ISNUMBER(I27)),NOT(ISNUMBER(J27)),NOT(ISNUMBER(K27)),NOT(ISNUMBER(M27)),NOT(ISNUMBER(N27)),NOT(ISNUMBER(O27)),NOT(ISNUMBER(W27)),NOT(ISNUMBER(X27))),"Incompleto",IF(OR(I27&lt;H27,K27&lt;I27,O27&gt;N27,O27+X27&gt;N27,X27&gt;N27,M27&lt;=0,N27&lt;0,O27&lt;0,W27&lt;0,X27&lt;0),"Inconsistente","Válido"))))</f>
        <v/>
      </c>
      <c r="AB27" s="31" t="str">
        <f t="shared" si="6"/>
        <v/>
      </c>
    </row>
    <row r="28" spans="1:28">
      <c r="A28" s="9"/>
      <c r="B28" s="14" t="str">
        <f>IF(A28="","",IF(OR(A28&lt;'03 Configuración'!$B$7,A28&gt;'03 Configuración'!$B$8),"Fuera de rango","Semana "&amp;INT((A28-'03 Configuración'!$B$7)/7)+1))</f>
        <v/>
      </c>
      <c r="C28" s="7"/>
      <c r="D28" s="7"/>
      <c r="E28" s="7"/>
      <c r="F28" s="7"/>
      <c r="G28" s="58"/>
      <c r="H28" s="58"/>
      <c r="I28" s="58"/>
      <c r="J28" s="58"/>
      <c r="K28" s="58"/>
      <c r="L28" s="19" t="str">
        <f t="shared" si="0"/>
        <v/>
      </c>
      <c r="M28" s="22"/>
      <c r="N28" s="22"/>
      <c r="O28" s="22"/>
      <c r="P28" s="14" t="str">
        <f t="shared" si="1"/>
        <v/>
      </c>
      <c r="Q28" s="14" t="str">
        <f t="shared" si="2"/>
        <v/>
      </c>
      <c r="R28" s="14" t="str">
        <f t="shared" si="3"/>
        <v/>
      </c>
      <c r="S28" s="7"/>
      <c r="T28" s="11"/>
      <c r="U28" s="11"/>
      <c r="V28" s="7"/>
      <c r="W28" s="25"/>
      <c r="X28" s="22"/>
      <c r="Y28" s="28" t="str">
        <f t="shared" si="4"/>
        <v/>
      </c>
      <c r="Z28" s="19" t="str">
        <f t="shared" si="5"/>
        <v/>
      </c>
      <c r="AA28" s="14" t="str">
        <f>IF(ISBLANK(A28),"",IF(OR(A28&lt;'03 Configuración'!$B$7,A28&gt;'03 Configuración'!$B$8),"Fuera de rango",IF(OR(C28="",D28="",E28="",F28="",S28="",V28="",NOT(ISNUMBER(G28)),NOT(ISNUMBER(H28)),NOT(ISNUMBER(I28)),NOT(ISNUMBER(J28)),NOT(ISNUMBER(K28)),NOT(ISNUMBER(M28)),NOT(ISNUMBER(N28)),NOT(ISNUMBER(O28)),NOT(ISNUMBER(W28)),NOT(ISNUMBER(X28))),"Incompleto",IF(OR(I28&lt;H28,K28&lt;I28,O28&gt;N28,O28+X28&gt;N28,X28&gt;N28,M28&lt;=0,N28&lt;0,O28&lt;0,W28&lt;0,X28&lt;0),"Inconsistente","Válido"))))</f>
        <v/>
      </c>
      <c r="AB28" s="31" t="str">
        <f t="shared" si="6"/>
        <v/>
      </c>
    </row>
    <row r="29" spans="1:28">
      <c r="A29" s="9"/>
      <c r="B29" s="14" t="str">
        <f>IF(A29="","",IF(OR(A29&lt;'03 Configuración'!$B$7,A29&gt;'03 Configuración'!$B$8),"Fuera de rango","Semana "&amp;INT((A29-'03 Configuración'!$B$7)/7)+1))</f>
        <v/>
      </c>
      <c r="C29" s="7"/>
      <c r="D29" s="7"/>
      <c r="E29" s="7"/>
      <c r="F29" s="7"/>
      <c r="G29" s="58"/>
      <c r="H29" s="58"/>
      <c r="I29" s="58"/>
      <c r="J29" s="58"/>
      <c r="K29" s="58"/>
      <c r="L29" s="19" t="str">
        <f t="shared" si="0"/>
        <v/>
      </c>
      <c r="M29" s="22"/>
      <c r="N29" s="22"/>
      <c r="O29" s="22"/>
      <c r="P29" s="14" t="str">
        <f t="shared" si="1"/>
        <v/>
      </c>
      <c r="Q29" s="14" t="str">
        <f t="shared" si="2"/>
        <v/>
      </c>
      <c r="R29" s="14" t="str">
        <f t="shared" si="3"/>
        <v/>
      </c>
      <c r="S29" s="7"/>
      <c r="T29" s="11"/>
      <c r="U29" s="11"/>
      <c r="V29" s="7"/>
      <c r="W29" s="25"/>
      <c r="X29" s="22"/>
      <c r="Y29" s="28" t="str">
        <f t="shared" si="4"/>
        <v/>
      </c>
      <c r="Z29" s="19" t="str">
        <f t="shared" si="5"/>
        <v/>
      </c>
      <c r="AA29" s="14" t="str">
        <f>IF(ISBLANK(A29),"",IF(OR(A29&lt;'03 Configuración'!$B$7,A29&gt;'03 Configuración'!$B$8),"Fuera de rango",IF(OR(C29="",D29="",E29="",F29="",S29="",V29="",NOT(ISNUMBER(G29)),NOT(ISNUMBER(H29)),NOT(ISNUMBER(I29)),NOT(ISNUMBER(J29)),NOT(ISNUMBER(K29)),NOT(ISNUMBER(M29)),NOT(ISNUMBER(N29)),NOT(ISNUMBER(O29)),NOT(ISNUMBER(W29)),NOT(ISNUMBER(X29))),"Incompleto",IF(OR(I29&lt;H29,K29&lt;I29,O29&gt;N29,O29+X29&gt;N29,X29&gt;N29,M29&lt;=0,N29&lt;0,O29&lt;0,W29&lt;0,X29&lt;0),"Inconsistente","Válido"))))</f>
        <v/>
      </c>
      <c r="AB29" s="31" t="str">
        <f t="shared" si="6"/>
        <v/>
      </c>
    </row>
    <row r="30" spans="1:28">
      <c r="A30" s="9"/>
      <c r="B30" s="14" t="str">
        <f>IF(A30="","",IF(OR(A30&lt;'03 Configuración'!$B$7,A30&gt;'03 Configuración'!$B$8),"Fuera de rango","Semana "&amp;INT((A30-'03 Configuración'!$B$7)/7)+1))</f>
        <v/>
      </c>
      <c r="C30" s="7"/>
      <c r="D30" s="7"/>
      <c r="E30" s="7"/>
      <c r="F30" s="7"/>
      <c r="G30" s="58"/>
      <c r="H30" s="58"/>
      <c r="I30" s="58"/>
      <c r="J30" s="58"/>
      <c r="K30" s="58"/>
      <c r="L30" s="19" t="str">
        <f t="shared" si="0"/>
        <v/>
      </c>
      <c r="M30" s="22"/>
      <c r="N30" s="22"/>
      <c r="O30" s="22"/>
      <c r="P30" s="14" t="str">
        <f t="shared" si="1"/>
        <v/>
      </c>
      <c r="Q30" s="14" t="str">
        <f t="shared" si="2"/>
        <v/>
      </c>
      <c r="R30" s="14" t="str">
        <f t="shared" si="3"/>
        <v/>
      </c>
      <c r="S30" s="7"/>
      <c r="T30" s="11"/>
      <c r="U30" s="11"/>
      <c r="V30" s="7"/>
      <c r="W30" s="25"/>
      <c r="X30" s="22"/>
      <c r="Y30" s="28" t="str">
        <f t="shared" si="4"/>
        <v/>
      </c>
      <c r="Z30" s="19" t="str">
        <f t="shared" si="5"/>
        <v/>
      </c>
      <c r="AA30" s="14" t="str">
        <f>IF(ISBLANK(A30),"",IF(OR(A30&lt;'03 Configuración'!$B$7,A30&gt;'03 Configuración'!$B$8),"Fuera de rango",IF(OR(C30="",D30="",E30="",F30="",S30="",V30="",NOT(ISNUMBER(G30)),NOT(ISNUMBER(H30)),NOT(ISNUMBER(I30)),NOT(ISNUMBER(J30)),NOT(ISNUMBER(K30)),NOT(ISNUMBER(M30)),NOT(ISNUMBER(N30)),NOT(ISNUMBER(O30)),NOT(ISNUMBER(W30)),NOT(ISNUMBER(X30))),"Incompleto",IF(OR(I30&lt;H30,K30&lt;I30,O30&gt;N30,O30+X30&gt;N30,X30&gt;N30,M30&lt;=0,N30&lt;0,O30&lt;0,W30&lt;0,X30&lt;0),"Inconsistente","Válido"))))</f>
        <v/>
      </c>
      <c r="AB30" s="31" t="str">
        <f t="shared" si="6"/>
        <v/>
      </c>
    </row>
    <row r="31" spans="1:28">
      <c r="A31" s="9"/>
      <c r="B31" s="14" t="str">
        <f>IF(A31="","",IF(OR(A31&lt;'03 Configuración'!$B$7,A31&gt;'03 Configuración'!$B$8),"Fuera de rango","Semana "&amp;INT((A31-'03 Configuración'!$B$7)/7)+1))</f>
        <v/>
      </c>
      <c r="C31" s="7"/>
      <c r="D31" s="7"/>
      <c r="E31" s="7"/>
      <c r="F31" s="7"/>
      <c r="G31" s="58"/>
      <c r="H31" s="58"/>
      <c r="I31" s="58"/>
      <c r="J31" s="58"/>
      <c r="K31" s="58"/>
      <c r="L31" s="19" t="str">
        <f t="shared" si="0"/>
        <v/>
      </c>
      <c r="M31" s="22"/>
      <c r="N31" s="22"/>
      <c r="O31" s="22"/>
      <c r="P31" s="14" t="str">
        <f t="shared" si="1"/>
        <v/>
      </c>
      <c r="Q31" s="14" t="str">
        <f t="shared" si="2"/>
        <v/>
      </c>
      <c r="R31" s="14" t="str">
        <f t="shared" si="3"/>
        <v/>
      </c>
      <c r="S31" s="7"/>
      <c r="T31" s="11"/>
      <c r="U31" s="11"/>
      <c r="V31" s="7"/>
      <c r="W31" s="25"/>
      <c r="X31" s="22"/>
      <c r="Y31" s="28" t="str">
        <f t="shared" si="4"/>
        <v/>
      </c>
      <c r="Z31" s="19" t="str">
        <f t="shared" si="5"/>
        <v/>
      </c>
      <c r="AA31" s="14" t="str">
        <f>IF(ISBLANK(A31),"",IF(OR(A31&lt;'03 Configuración'!$B$7,A31&gt;'03 Configuración'!$B$8),"Fuera de rango",IF(OR(C31="",D31="",E31="",F31="",S31="",V31="",NOT(ISNUMBER(G31)),NOT(ISNUMBER(H31)),NOT(ISNUMBER(I31)),NOT(ISNUMBER(J31)),NOT(ISNUMBER(K31)),NOT(ISNUMBER(M31)),NOT(ISNUMBER(N31)),NOT(ISNUMBER(O31)),NOT(ISNUMBER(W31)),NOT(ISNUMBER(X31))),"Incompleto",IF(OR(I31&lt;H31,K31&lt;I31,O31&gt;N31,O31+X31&gt;N31,X31&gt;N31,M31&lt;=0,N31&lt;0,O31&lt;0,W31&lt;0,X31&lt;0),"Inconsistente","Válido"))))</f>
        <v/>
      </c>
      <c r="AB31" s="31" t="str">
        <f t="shared" si="6"/>
        <v/>
      </c>
    </row>
    <row r="32" spans="1:28">
      <c r="A32" s="9"/>
      <c r="B32" s="14" t="str">
        <f>IF(A32="","",IF(OR(A32&lt;'03 Configuración'!$B$7,A32&gt;'03 Configuración'!$B$8),"Fuera de rango","Semana "&amp;INT((A32-'03 Configuración'!$B$7)/7)+1))</f>
        <v/>
      </c>
      <c r="C32" s="7"/>
      <c r="D32" s="7"/>
      <c r="E32" s="7"/>
      <c r="F32" s="7"/>
      <c r="G32" s="58"/>
      <c r="H32" s="58"/>
      <c r="I32" s="58"/>
      <c r="J32" s="58"/>
      <c r="K32" s="58"/>
      <c r="L32" s="19" t="str">
        <f t="shared" si="0"/>
        <v/>
      </c>
      <c r="M32" s="22"/>
      <c r="N32" s="22"/>
      <c r="O32" s="22"/>
      <c r="P32" s="14" t="str">
        <f t="shared" si="1"/>
        <v/>
      </c>
      <c r="Q32" s="14" t="str">
        <f t="shared" si="2"/>
        <v/>
      </c>
      <c r="R32" s="14" t="str">
        <f t="shared" si="3"/>
        <v/>
      </c>
      <c r="S32" s="7"/>
      <c r="T32" s="11"/>
      <c r="U32" s="11"/>
      <c r="V32" s="7"/>
      <c r="W32" s="25"/>
      <c r="X32" s="22"/>
      <c r="Y32" s="28" t="str">
        <f t="shared" si="4"/>
        <v/>
      </c>
      <c r="Z32" s="19" t="str">
        <f t="shared" si="5"/>
        <v/>
      </c>
      <c r="AA32" s="14" t="str">
        <f>IF(ISBLANK(A32),"",IF(OR(A32&lt;'03 Configuración'!$B$7,A32&gt;'03 Configuración'!$B$8),"Fuera de rango",IF(OR(C32="",D32="",E32="",F32="",S32="",V32="",NOT(ISNUMBER(G32)),NOT(ISNUMBER(H32)),NOT(ISNUMBER(I32)),NOT(ISNUMBER(J32)),NOT(ISNUMBER(K32)),NOT(ISNUMBER(M32)),NOT(ISNUMBER(N32)),NOT(ISNUMBER(O32)),NOT(ISNUMBER(W32)),NOT(ISNUMBER(X32))),"Incompleto",IF(OR(I32&lt;H32,K32&lt;I32,O32&gt;N32,O32+X32&gt;N32,X32&gt;N32,M32&lt;=0,N32&lt;0,O32&lt;0,W32&lt;0,X32&lt;0),"Inconsistente","Válido"))))</f>
        <v/>
      </c>
      <c r="AB32" s="31" t="str">
        <f t="shared" si="6"/>
        <v/>
      </c>
    </row>
    <row r="33" spans="1:28">
      <c r="A33" s="9"/>
      <c r="B33" s="14" t="str">
        <f>IF(A33="","",IF(OR(A33&lt;'03 Configuración'!$B$7,A33&gt;'03 Configuración'!$B$8),"Fuera de rango","Semana "&amp;INT((A33-'03 Configuración'!$B$7)/7)+1))</f>
        <v/>
      </c>
      <c r="C33" s="7"/>
      <c r="D33" s="7"/>
      <c r="E33" s="7"/>
      <c r="F33" s="7"/>
      <c r="G33" s="58"/>
      <c r="H33" s="58"/>
      <c r="I33" s="58"/>
      <c r="J33" s="58"/>
      <c r="K33" s="58"/>
      <c r="L33" s="19" t="str">
        <f t="shared" si="0"/>
        <v/>
      </c>
      <c r="M33" s="22"/>
      <c r="N33" s="22"/>
      <c r="O33" s="22"/>
      <c r="P33" s="14" t="str">
        <f t="shared" si="1"/>
        <v/>
      </c>
      <c r="Q33" s="14" t="str">
        <f t="shared" si="2"/>
        <v/>
      </c>
      <c r="R33" s="14" t="str">
        <f t="shared" si="3"/>
        <v/>
      </c>
      <c r="S33" s="7"/>
      <c r="T33" s="11"/>
      <c r="U33" s="11"/>
      <c r="V33" s="7"/>
      <c r="W33" s="25"/>
      <c r="X33" s="22"/>
      <c r="Y33" s="28" t="str">
        <f t="shared" si="4"/>
        <v/>
      </c>
      <c r="Z33" s="19" t="str">
        <f t="shared" si="5"/>
        <v/>
      </c>
      <c r="AA33" s="14" t="str">
        <f>IF(ISBLANK(A33),"",IF(OR(A33&lt;'03 Configuración'!$B$7,A33&gt;'03 Configuración'!$B$8),"Fuera de rango",IF(OR(C33="",D33="",E33="",F33="",S33="",V33="",NOT(ISNUMBER(G33)),NOT(ISNUMBER(H33)),NOT(ISNUMBER(I33)),NOT(ISNUMBER(J33)),NOT(ISNUMBER(K33)),NOT(ISNUMBER(M33)),NOT(ISNUMBER(N33)),NOT(ISNUMBER(O33)),NOT(ISNUMBER(W33)),NOT(ISNUMBER(X33))),"Incompleto",IF(OR(I33&lt;H33,K33&lt;I33,O33&gt;N33,O33+X33&gt;N33,X33&gt;N33,M33&lt;=0,N33&lt;0,O33&lt;0,W33&lt;0,X33&lt;0),"Inconsistente","Válido"))))</f>
        <v/>
      </c>
      <c r="AB33" s="31" t="str">
        <f t="shared" si="6"/>
        <v/>
      </c>
    </row>
    <row r="34" spans="1:28">
      <c r="A34" s="9"/>
      <c r="B34" s="14" t="str">
        <f>IF(A34="","",IF(OR(A34&lt;'03 Configuración'!$B$7,A34&gt;'03 Configuración'!$B$8),"Fuera de rango","Semana "&amp;INT((A34-'03 Configuración'!$B$7)/7)+1))</f>
        <v/>
      </c>
      <c r="C34" s="7"/>
      <c r="D34" s="7"/>
      <c r="E34" s="7"/>
      <c r="F34" s="7"/>
      <c r="G34" s="58"/>
      <c r="H34" s="58"/>
      <c r="I34" s="58"/>
      <c r="J34" s="58"/>
      <c r="K34" s="58"/>
      <c r="L34" s="19" t="str">
        <f t="shared" si="0"/>
        <v/>
      </c>
      <c r="M34" s="22"/>
      <c r="N34" s="22"/>
      <c r="O34" s="22"/>
      <c r="P34" s="14" t="str">
        <f t="shared" si="1"/>
        <v/>
      </c>
      <c r="Q34" s="14" t="str">
        <f t="shared" si="2"/>
        <v/>
      </c>
      <c r="R34" s="14" t="str">
        <f t="shared" si="3"/>
        <v/>
      </c>
      <c r="S34" s="7"/>
      <c r="T34" s="11"/>
      <c r="U34" s="11"/>
      <c r="V34" s="7"/>
      <c r="W34" s="25"/>
      <c r="X34" s="22"/>
      <c r="Y34" s="28" t="str">
        <f t="shared" si="4"/>
        <v/>
      </c>
      <c r="Z34" s="19" t="str">
        <f t="shared" si="5"/>
        <v/>
      </c>
      <c r="AA34" s="14" t="str">
        <f>IF(ISBLANK(A34),"",IF(OR(A34&lt;'03 Configuración'!$B$7,A34&gt;'03 Configuración'!$B$8),"Fuera de rango",IF(OR(C34="",D34="",E34="",F34="",S34="",V34="",NOT(ISNUMBER(G34)),NOT(ISNUMBER(H34)),NOT(ISNUMBER(I34)),NOT(ISNUMBER(J34)),NOT(ISNUMBER(K34)),NOT(ISNUMBER(M34)),NOT(ISNUMBER(N34)),NOT(ISNUMBER(O34)),NOT(ISNUMBER(W34)),NOT(ISNUMBER(X34))),"Incompleto",IF(OR(I34&lt;H34,K34&lt;I34,O34&gt;N34,O34+X34&gt;N34,X34&gt;N34,M34&lt;=0,N34&lt;0,O34&lt;0,W34&lt;0,X34&lt;0),"Inconsistente","Válido"))))</f>
        <v/>
      </c>
      <c r="AB34" s="31" t="str">
        <f t="shared" si="6"/>
        <v/>
      </c>
    </row>
    <row r="35" spans="1:28">
      <c r="A35" s="9"/>
      <c r="B35" s="14" t="str">
        <f>IF(A35="","",IF(OR(A35&lt;'03 Configuración'!$B$7,A35&gt;'03 Configuración'!$B$8),"Fuera de rango","Semana "&amp;INT((A35-'03 Configuración'!$B$7)/7)+1))</f>
        <v/>
      </c>
      <c r="C35" s="7"/>
      <c r="D35" s="7"/>
      <c r="E35" s="7"/>
      <c r="F35" s="7"/>
      <c r="G35" s="58"/>
      <c r="H35" s="58"/>
      <c r="I35" s="58"/>
      <c r="J35" s="58"/>
      <c r="K35" s="58"/>
      <c r="L35" s="19" t="str">
        <f t="shared" si="0"/>
        <v/>
      </c>
      <c r="M35" s="22"/>
      <c r="N35" s="22"/>
      <c r="O35" s="22"/>
      <c r="P35" s="14" t="str">
        <f t="shared" si="1"/>
        <v/>
      </c>
      <c r="Q35" s="14" t="str">
        <f t="shared" si="2"/>
        <v/>
      </c>
      <c r="R35" s="14" t="str">
        <f t="shared" si="3"/>
        <v/>
      </c>
      <c r="S35" s="7"/>
      <c r="T35" s="11"/>
      <c r="U35" s="11"/>
      <c r="V35" s="7"/>
      <c r="W35" s="25"/>
      <c r="X35" s="22"/>
      <c r="Y35" s="28" t="str">
        <f t="shared" si="4"/>
        <v/>
      </c>
      <c r="Z35" s="19" t="str">
        <f t="shared" si="5"/>
        <v/>
      </c>
      <c r="AA35" s="14" t="str">
        <f>IF(ISBLANK(A35),"",IF(OR(A35&lt;'03 Configuración'!$B$7,A35&gt;'03 Configuración'!$B$8),"Fuera de rango",IF(OR(C35="",D35="",E35="",F35="",S35="",V35="",NOT(ISNUMBER(G35)),NOT(ISNUMBER(H35)),NOT(ISNUMBER(I35)),NOT(ISNUMBER(J35)),NOT(ISNUMBER(K35)),NOT(ISNUMBER(M35)),NOT(ISNUMBER(N35)),NOT(ISNUMBER(O35)),NOT(ISNUMBER(W35)),NOT(ISNUMBER(X35))),"Incompleto",IF(OR(I35&lt;H35,K35&lt;I35,O35&gt;N35,O35+X35&gt;N35,X35&gt;N35,M35&lt;=0,N35&lt;0,O35&lt;0,W35&lt;0,X35&lt;0),"Inconsistente","Válido"))))</f>
        <v/>
      </c>
      <c r="AB35" s="31" t="str">
        <f t="shared" si="6"/>
        <v/>
      </c>
    </row>
    <row r="36" spans="1:28">
      <c r="A36" s="9"/>
      <c r="B36" s="14" t="str">
        <f>IF(A36="","",IF(OR(A36&lt;'03 Configuración'!$B$7,A36&gt;'03 Configuración'!$B$8),"Fuera de rango","Semana "&amp;INT((A36-'03 Configuración'!$B$7)/7)+1))</f>
        <v/>
      </c>
      <c r="C36" s="7"/>
      <c r="D36" s="7"/>
      <c r="E36" s="7"/>
      <c r="F36" s="7"/>
      <c r="G36" s="58"/>
      <c r="H36" s="58"/>
      <c r="I36" s="58"/>
      <c r="J36" s="58"/>
      <c r="K36" s="58"/>
      <c r="L36" s="19" t="str">
        <f t="shared" si="0"/>
        <v/>
      </c>
      <c r="M36" s="22"/>
      <c r="N36" s="22"/>
      <c r="O36" s="22"/>
      <c r="P36" s="14" t="str">
        <f t="shared" si="1"/>
        <v/>
      </c>
      <c r="Q36" s="14" t="str">
        <f t="shared" si="2"/>
        <v/>
      </c>
      <c r="R36" s="14" t="str">
        <f t="shared" si="3"/>
        <v/>
      </c>
      <c r="S36" s="7"/>
      <c r="T36" s="11"/>
      <c r="U36" s="11"/>
      <c r="V36" s="7"/>
      <c r="W36" s="25"/>
      <c r="X36" s="22"/>
      <c r="Y36" s="28" t="str">
        <f t="shared" si="4"/>
        <v/>
      </c>
      <c r="Z36" s="19" t="str">
        <f t="shared" si="5"/>
        <v/>
      </c>
      <c r="AA36" s="14" t="str">
        <f>IF(ISBLANK(A36),"",IF(OR(A36&lt;'03 Configuración'!$B$7,A36&gt;'03 Configuración'!$B$8),"Fuera de rango",IF(OR(C36="",D36="",E36="",F36="",S36="",V36="",NOT(ISNUMBER(G36)),NOT(ISNUMBER(H36)),NOT(ISNUMBER(I36)),NOT(ISNUMBER(J36)),NOT(ISNUMBER(K36)),NOT(ISNUMBER(M36)),NOT(ISNUMBER(N36)),NOT(ISNUMBER(O36)),NOT(ISNUMBER(W36)),NOT(ISNUMBER(X36))),"Incompleto",IF(OR(I36&lt;H36,K36&lt;I36,O36&gt;N36,O36+X36&gt;N36,X36&gt;N36,M36&lt;=0,N36&lt;0,O36&lt;0,W36&lt;0,X36&lt;0),"Inconsistente","Válido"))))</f>
        <v/>
      </c>
      <c r="AB36" s="31" t="str">
        <f t="shared" si="6"/>
        <v/>
      </c>
    </row>
    <row r="37" spans="1:28">
      <c r="A37" s="9"/>
      <c r="B37" s="14" t="str">
        <f>IF(A37="","",IF(OR(A37&lt;'03 Configuración'!$B$7,A37&gt;'03 Configuración'!$B$8),"Fuera de rango","Semana "&amp;INT((A37-'03 Configuración'!$B$7)/7)+1))</f>
        <v/>
      </c>
      <c r="C37" s="7"/>
      <c r="D37" s="7"/>
      <c r="E37" s="7"/>
      <c r="F37" s="7"/>
      <c r="G37" s="58"/>
      <c r="H37" s="58"/>
      <c r="I37" s="58"/>
      <c r="J37" s="58"/>
      <c r="K37" s="58"/>
      <c r="L37" s="19" t="str">
        <f t="shared" si="0"/>
        <v/>
      </c>
      <c r="M37" s="22"/>
      <c r="N37" s="22"/>
      <c r="O37" s="22"/>
      <c r="P37" s="14" t="str">
        <f t="shared" si="1"/>
        <v/>
      </c>
      <c r="Q37" s="14" t="str">
        <f t="shared" si="2"/>
        <v/>
      </c>
      <c r="R37" s="14" t="str">
        <f t="shared" si="3"/>
        <v/>
      </c>
      <c r="S37" s="7"/>
      <c r="T37" s="11"/>
      <c r="U37" s="11"/>
      <c r="V37" s="7"/>
      <c r="W37" s="25"/>
      <c r="X37" s="22"/>
      <c r="Y37" s="28" t="str">
        <f t="shared" si="4"/>
        <v/>
      </c>
      <c r="Z37" s="19" t="str">
        <f t="shared" si="5"/>
        <v/>
      </c>
      <c r="AA37" s="14" t="str">
        <f>IF(ISBLANK(A37),"",IF(OR(A37&lt;'03 Configuración'!$B$7,A37&gt;'03 Configuración'!$B$8),"Fuera de rango",IF(OR(C37="",D37="",E37="",F37="",S37="",V37="",NOT(ISNUMBER(G37)),NOT(ISNUMBER(H37)),NOT(ISNUMBER(I37)),NOT(ISNUMBER(J37)),NOT(ISNUMBER(K37)),NOT(ISNUMBER(M37)),NOT(ISNUMBER(N37)),NOT(ISNUMBER(O37)),NOT(ISNUMBER(W37)),NOT(ISNUMBER(X37))),"Incompleto",IF(OR(I37&lt;H37,K37&lt;I37,O37&gt;N37,O37+X37&gt;N37,X37&gt;N37,M37&lt;=0,N37&lt;0,O37&lt;0,W37&lt;0,X37&lt;0),"Inconsistente","Válido"))))</f>
        <v/>
      </c>
      <c r="AB37" s="31" t="str">
        <f t="shared" si="6"/>
        <v/>
      </c>
    </row>
    <row r="38" spans="1:28">
      <c r="A38" s="9"/>
      <c r="B38" s="14" t="str">
        <f>IF(A38="","",IF(OR(A38&lt;'03 Configuración'!$B$7,A38&gt;'03 Configuración'!$B$8),"Fuera de rango","Semana "&amp;INT((A38-'03 Configuración'!$B$7)/7)+1))</f>
        <v/>
      </c>
      <c r="C38" s="7"/>
      <c r="D38" s="7"/>
      <c r="E38" s="7"/>
      <c r="F38" s="7"/>
      <c r="G38" s="58"/>
      <c r="H38" s="58"/>
      <c r="I38" s="58"/>
      <c r="J38" s="58"/>
      <c r="K38" s="58"/>
      <c r="L38" s="19" t="str">
        <f t="shared" si="0"/>
        <v/>
      </c>
      <c r="M38" s="22"/>
      <c r="N38" s="22"/>
      <c r="O38" s="22"/>
      <c r="P38" s="14" t="str">
        <f t="shared" si="1"/>
        <v/>
      </c>
      <c r="Q38" s="14" t="str">
        <f t="shared" si="2"/>
        <v/>
      </c>
      <c r="R38" s="14" t="str">
        <f t="shared" si="3"/>
        <v/>
      </c>
      <c r="S38" s="7"/>
      <c r="T38" s="11"/>
      <c r="U38" s="11"/>
      <c r="V38" s="7"/>
      <c r="W38" s="25"/>
      <c r="X38" s="22"/>
      <c r="Y38" s="28" t="str">
        <f t="shared" si="4"/>
        <v/>
      </c>
      <c r="Z38" s="19" t="str">
        <f t="shared" si="5"/>
        <v/>
      </c>
      <c r="AA38" s="14" t="str">
        <f>IF(ISBLANK(A38),"",IF(OR(A38&lt;'03 Configuración'!$B$7,A38&gt;'03 Configuración'!$B$8),"Fuera de rango",IF(OR(C38="",D38="",E38="",F38="",S38="",V38="",NOT(ISNUMBER(G38)),NOT(ISNUMBER(H38)),NOT(ISNUMBER(I38)),NOT(ISNUMBER(J38)),NOT(ISNUMBER(K38)),NOT(ISNUMBER(M38)),NOT(ISNUMBER(N38)),NOT(ISNUMBER(O38)),NOT(ISNUMBER(W38)),NOT(ISNUMBER(X38))),"Incompleto",IF(OR(I38&lt;H38,K38&lt;I38,O38&gt;N38,O38+X38&gt;N38,X38&gt;N38,M38&lt;=0,N38&lt;0,O38&lt;0,W38&lt;0,X38&lt;0),"Inconsistente","Válido"))))</f>
        <v/>
      </c>
      <c r="AB38" s="31" t="str">
        <f t="shared" si="6"/>
        <v/>
      </c>
    </row>
    <row r="39" spans="1:28">
      <c r="A39" s="9"/>
      <c r="B39" s="14" t="str">
        <f>IF(A39="","",IF(OR(A39&lt;'03 Configuración'!$B$7,A39&gt;'03 Configuración'!$B$8),"Fuera de rango","Semana "&amp;INT((A39-'03 Configuración'!$B$7)/7)+1))</f>
        <v/>
      </c>
      <c r="C39" s="7"/>
      <c r="D39" s="7"/>
      <c r="E39" s="7"/>
      <c r="F39" s="7"/>
      <c r="G39" s="58"/>
      <c r="H39" s="58"/>
      <c r="I39" s="58"/>
      <c r="J39" s="58"/>
      <c r="K39" s="58"/>
      <c r="L39" s="19" t="str">
        <f t="shared" si="0"/>
        <v/>
      </c>
      <c r="M39" s="22"/>
      <c r="N39" s="22"/>
      <c r="O39" s="22"/>
      <c r="P39" s="14" t="str">
        <f t="shared" si="1"/>
        <v/>
      </c>
      <c r="Q39" s="14" t="str">
        <f t="shared" si="2"/>
        <v/>
      </c>
      <c r="R39" s="14" t="str">
        <f t="shared" si="3"/>
        <v/>
      </c>
      <c r="S39" s="7"/>
      <c r="T39" s="11"/>
      <c r="U39" s="11"/>
      <c r="V39" s="7"/>
      <c r="W39" s="25"/>
      <c r="X39" s="22"/>
      <c r="Y39" s="28" t="str">
        <f t="shared" si="4"/>
        <v/>
      </c>
      <c r="Z39" s="19" t="str">
        <f t="shared" si="5"/>
        <v/>
      </c>
      <c r="AA39" s="14" t="str">
        <f>IF(ISBLANK(A39),"",IF(OR(A39&lt;'03 Configuración'!$B$7,A39&gt;'03 Configuración'!$B$8),"Fuera de rango",IF(OR(C39="",D39="",E39="",F39="",S39="",V39="",NOT(ISNUMBER(G39)),NOT(ISNUMBER(H39)),NOT(ISNUMBER(I39)),NOT(ISNUMBER(J39)),NOT(ISNUMBER(K39)),NOT(ISNUMBER(M39)),NOT(ISNUMBER(N39)),NOT(ISNUMBER(O39)),NOT(ISNUMBER(W39)),NOT(ISNUMBER(X39))),"Incompleto",IF(OR(I39&lt;H39,K39&lt;I39,O39&gt;N39,O39+X39&gt;N39,X39&gt;N39,M39&lt;=0,N39&lt;0,O39&lt;0,W39&lt;0,X39&lt;0),"Inconsistente","Válido"))))</f>
        <v/>
      </c>
      <c r="AB39" s="31" t="str">
        <f t="shared" si="6"/>
        <v/>
      </c>
    </row>
    <row r="40" spans="1:28">
      <c r="A40" s="9"/>
      <c r="B40" s="14" t="str">
        <f>IF(A40="","",IF(OR(A40&lt;'03 Configuración'!$B$7,A40&gt;'03 Configuración'!$B$8),"Fuera de rango","Semana "&amp;INT((A40-'03 Configuración'!$B$7)/7)+1))</f>
        <v/>
      </c>
      <c r="C40" s="7"/>
      <c r="D40" s="7"/>
      <c r="E40" s="7"/>
      <c r="F40" s="7"/>
      <c r="G40" s="58"/>
      <c r="H40" s="58"/>
      <c r="I40" s="58"/>
      <c r="J40" s="58"/>
      <c r="K40" s="58"/>
      <c r="L40" s="19" t="str">
        <f t="shared" si="0"/>
        <v/>
      </c>
      <c r="M40" s="22"/>
      <c r="N40" s="22"/>
      <c r="O40" s="22"/>
      <c r="P40" s="14" t="str">
        <f t="shared" si="1"/>
        <v/>
      </c>
      <c r="Q40" s="14" t="str">
        <f t="shared" si="2"/>
        <v/>
      </c>
      <c r="R40" s="14" t="str">
        <f t="shared" si="3"/>
        <v/>
      </c>
      <c r="S40" s="7"/>
      <c r="T40" s="11"/>
      <c r="U40" s="11"/>
      <c r="V40" s="7"/>
      <c r="W40" s="25"/>
      <c r="X40" s="22"/>
      <c r="Y40" s="28" t="str">
        <f t="shared" si="4"/>
        <v/>
      </c>
      <c r="Z40" s="19" t="str">
        <f t="shared" si="5"/>
        <v/>
      </c>
      <c r="AA40" s="14" t="str">
        <f>IF(ISBLANK(A40),"",IF(OR(A40&lt;'03 Configuración'!$B$7,A40&gt;'03 Configuración'!$B$8),"Fuera de rango",IF(OR(C40="",D40="",E40="",F40="",S40="",V40="",NOT(ISNUMBER(G40)),NOT(ISNUMBER(H40)),NOT(ISNUMBER(I40)),NOT(ISNUMBER(J40)),NOT(ISNUMBER(K40)),NOT(ISNUMBER(M40)),NOT(ISNUMBER(N40)),NOT(ISNUMBER(O40)),NOT(ISNUMBER(W40)),NOT(ISNUMBER(X40))),"Incompleto",IF(OR(I40&lt;H40,K40&lt;I40,O40&gt;N40,O40+X40&gt;N40,X40&gt;N40,M40&lt;=0,N40&lt;0,O40&lt;0,W40&lt;0,X40&lt;0),"Inconsistente","Válido"))))</f>
        <v/>
      </c>
      <c r="AB40" s="31" t="str">
        <f t="shared" si="6"/>
        <v/>
      </c>
    </row>
    <row r="41" spans="1:28">
      <c r="A41" s="9"/>
      <c r="B41" s="14" t="str">
        <f>IF(A41="","",IF(OR(A41&lt;'03 Configuración'!$B$7,A41&gt;'03 Configuración'!$B$8),"Fuera de rango","Semana "&amp;INT((A41-'03 Configuración'!$B$7)/7)+1))</f>
        <v/>
      </c>
      <c r="C41" s="7"/>
      <c r="D41" s="7"/>
      <c r="E41" s="7"/>
      <c r="F41" s="7"/>
      <c r="G41" s="58"/>
      <c r="H41" s="58"/>
      <c r="I41" s="58"/>
      <c r="J41" s="58"/>
      <c r="K41" s="58"/>
      <c r="L41" s="19" t="str">
        <f t="shared" si="0"/>
        <v/>
      </c>
      <c r="M41" s="22"/>
      <c r="N41" s="22"/>
      <c r="O41" s="22"/>
      <c r="P41" s="14" t="str">
        <f t="shared" si="1"/>
        <v/>
      </c>
      <c r="Q41" s="14" t="str">
        <f t="shared" si="2"/>
        <v/>
      </c>
      <c r="R41" s="14" t="str">
        <f t="shared" si="3"/>
        <v/>
      </c>
      <c r="S41" s="7"/>
      <c r="T41" s="11"/>
      <c r="U41" s="11"/>
      <c r="V41" s="7"/>
      <c r="W41" s="25"/>
      <c r="X41" s="22"/>
      <c r="Y41" s="28" t="str">
        <f t="shared" si="4"/>
        <v/>
      </c>
      <c r="Z41" s="19" t="str">
        <f t="shared" si="5"/>
        <v/>
      </c>
      <c r="AA41" s="14" t="str">
        <f>IF(ISBLANK(A41),"",IF(OR(A41&lt;'03 Configuración'!$B$7,A41&gt;'03 Configuración'!$B$8),"Fuera de rango",IF(OR(C41="",D41="",E41="",F41="",S41="",V41="",NOT(ISNUMBER(G41)),NOT(ISNUMBER(H41)),NOT(ISNUMBER(I41)),NOT(ISNUMBER(J41)),NOT(ISNUMBER(K41)),NOT(ISNUMBER(M41)),NOT(ISNUMBER(N41)),NOT(ISNUMBER(O41)),NOT(ISNUMBER(W41)),NOT(ISNUMBER(X41))),"Incompleto",IF(OR(I41&lt;H41,K41&lt;I41,O41&gt;N41,O41+X41&gt;N41,X41&gt;N41,M41&lt;=0,N41&lt;0,O41&lt;0,W41&lt;0,X41&lt;0),"Inconsistente","Válido"))))</f>
        <v/>
      </c>
      <c r="AB41" s="31" t="str">
        <f t="shared" si="6"/>
        <v/>
      </c>
    </row>
    <row r="42" spans="1:28">
      <c r="A42" s="9"/>
      <c r="B42" s="14" t="str">
        <f>IF(A42="","",IF(OR(A42&lt;'03 Configuración'!$B$7,A42&gt;'03 Configuración'!$B$8),"Fuera de rango","Semana "&amp;INT((A42-'03 Configuración'!$B$7)/7)+1))</f>
        <v/>
      </c>
      <c r="C42" s="7"/>
      <c r="D42" s="7"/>
      <c r="E42" s="7"/>
      <c r="F42" s="7"/>
      <c r="G42" s="58"/>
      <c r="H42" s="58"/>
      <c r="I42" s="58"/>
      <c r="J42" s="58"/>
      <c r="K42" s="58"/>
      <c r="L42" s="19" t="str">
        <f t="shared" si="0"/>
        <v/>
      </c>
      <c r="M42" s="22"/>
      <c r="N42" s="22"/>
      <c r="O42" s="22"/>
      <c r="P42" s="14" t="str">
        <f t="shared" si="1"/>
        <v/>
      </c>
      <c r="Q42" s="14" t="str">
        <f t="shared" si="2"/>
        <v/>
      </c>
      <c r="R42" s="14" t="str">
        <f t="shared" si="3"/>
        <v/>
      </c>
      <c r="S42" s="7"/>
      <c r="T42" s="11"/>
      <c r="U42" s="11"/>
      <c r="V42" s="7"/>
      <c r="W42" s="25"/>
      <c r="X42" s="22"/>
      <c r="Y42" s="28" t="str">
        <f t="shared" si="4"/>
        <v/>
      </c>
      <c r="Z42" s="19" t="str">
        <f t="shared" si="5"/>
        <v/>
      </c>
      <c r="AA42" s="14" t="str">
        <f>IF(ISBLANK(A42),"",IF(OR(A42&lt;'03 Configuración'!$B$7,A42&gt;'03 Configuración'!$B$8),"Fuera de rango",IF(OR(C42="",D42="",E42="",F42="",S42="",V42="",NOT(ISNUMBER(G42)),NOT(ISNUMBER(H42)),NOT(ISNUMBER(I42)),NOT(ISNUMBER(J42)),NOT(ISNUMBER(K42)),NOT(ISNUMBER(M42)),NOT(ISNUMBER(N42)),NOT(ISNUMBER(O42)),NOT(ISNUMBER(W42)),NOT(ISNUMBER(X42))),"Incompleto",IF(OR(I42&lt;H42,K42&lt;I42,O42&gt;N42,O42+X42&gt;N42,X42&gt;N42,M42&lt;=0,N42&lt;0,O42&lt;0,W42&lt;0,X42&lt;0),"Inconsistente","Válido"))))</f>
        <v/>
      </c>
      <c r="AB42" s="31" t="str">
        <f t="shared" si="6"/>
        <v/>
      </c>
    </row>
    <row r="43" spans="1:28">
      <c r="A43" s="9"/>
      <c r="B43" s="14" t="str">
        <f>IF(A43="","",IF(OR(A43&lt;'03 Configuración'!$B$7,A43&gt;'03 Configuración'!$B$8),"Fuera de rango","Semana "&amp;INT((A43-'03 Configuración'!$B$7)/7)+1))</f>
        <v/>
      </c>
      <c r="C43" s="7"/>
      <c r="D43" s="7"/>
      <c r="E43" s="7"/>
      <c r="F43" s="7"/>
      <c r="G43" s="58"/>
      <c r="H43" s="58"/>
      <c r="I43" s="58"/>
      <c r="J43" s="58"/>
      <c r="K43" s="58"/>
      <c r="L43" s="19" t="str">
        <f t="shared" si="0"/>
        <v/>
      </c>
      <c r="M43" s="22"/>
      <c r="N43" s="22"/>
      <c r="O43" s="22"/>
      <c r="P43" s="14" t="str">
        <f t="shared" si="1"/>
        <v/>
      </c>
      <c r="Q43" s="14" t="str">
        <f t="shared" si="2"/>
        <v/>
      </c>
      <c r="R43" s="14" t="str">
        <f t="shared" si="3"/>
        <v/>
      </c>
      <c r="S43" s="7"/>
      <c r="T43" s="11"/>
      <c r="U43" s="11"/>
      <c r="V43" s="7"/>
      <c r="W43" s="25"/>
      <c r="X43" s="22"/>
      <c r="Y43" s="28" t="str">
        <f t="shared" si="4"/>
        <v/>
      </c>
      <c r="Z43" s="19" t="str">
        <f t="shared" si="5"/>
        <v/>
      </c>
      <c r="AA43" s="14" t="str">
        <f>IF(ISBLANK(A43),"",IF(OR(A43&lt;'03 Configuración'!$B$7,A43&gt;'03 Configuración'!$B$8),"Fuera de rango",IF(OR(C43="",D43="",E43="",F43="",S43="",V43="",NOT(ISNUMBER(G43)),NOT(ISNUMBER(H43)),NOT(ISNUMBER(I43)),NOT(ISNUMBER(J43)),NOT(ISNUMBER(K43)),NOT(ISNUMBER(M43)),NOT(ISNUMBER(N43)),NOT(ISNUMBER(O43)),NOT(ISNUMBER(W43)),NOT(ISNUMBER(X43))),"Incompleto",IF(OR(I43&lt;H43,K43&lt;I43,O43&gt;N43,O43+X43&gt;N43,X43&gt;N43,M43&lt;=0,N43&lt;0,O43&lt;0,W43&lt;0,X43&lt;0),"Inconsistente","Válido"))))</f>
        <v/>
      </c>
      <c r="AB43" s="31" t="str">
        <f t="shared" si="6"/>
        <v/>
      </c>
    </row>
    <row r="44" spans="1:28">
      <c r="A44" s="9"/>
      <c r="B44" s="14" t="str">
        <f>IF(A44="","",IF(OR(A44&lt;'03 Configuración'!$B$7,A44&gt;'03 Configuración'!$B$8),"Fuera de rango","Semana "&amp;INT((A44-'03 Configuración'!$B$7)/7)+1))</f>
        <v/>
      </c>
      <c r="C44" s="7"/>
      <c r="D44" s="7"/>
      <c r="E44" s="7"/>
      <c r="F44" s="7"/>
      <c r="G44" s="58"/>
      <c r="H44" s="58"/>
      <c r="I44" s="58"/>
      <c r="J44" s="58"/>
      <c r="K44" s="58"/>
      <c r="L44" s="19" t="str">
        <f t="shared" si="0"/>
        <v/>
      </c>
      <c r="M44" s="22"/>
      <c r="N44" s="22"/>
      <c r="O44" s="22"/>
      <c r="P44" s="14" t="str">
        <f t="shared" si="1"/>
        <v/>
      </c>
      <c r="Q44" s="14" t="str">
        <f t="shared" si="2"/>
        <v/>
      </c>
      <c r="R44" s="14" t="str">
        <f t="shared" si="3"/>
        <v/>
      </c>
      <c r="S44" s="7"/>
      <c r="T44" s="11"/>
      <c r="U44" s="11"/>
      <c r="V44" s="7"/>
      <c r="W44" s="25"/>
      <c r="X44" s="22"/>
      <c r="Y44" s="28" t="str">
        <f t="shared" si="4"/>
        <v/>
      </c>
      <c r="Z44" s="19" t="str">
        <f t="shared" si="5"/>
        <v/>
      </c>
      <c r="AA44" s="14" t="str">
        <f>IF(ISBLANK(A44),"",IF(OR(A44&lt;'03 Configuración'!$B$7,A44&gt;'03 Configuración'!$B$8),"Fuera de rango",IF(OR(C44="",D44="",E44="",F44="",S44="",V44="",NOT(ISNUMBER(G44)),NOT(ISNUMBER(H44)),NOT(ISNUMBER(I44)),NOT(ISNUMBER(J44)),NOT(ISNUMBER(K44)),NOT(ISNUMBER(M44)),NOT(ISNUMBER(N44)),NOT(ISNUMBER(O44)),NOT(ISNUMBER(W44)),NOT(ISNUMBER(X44))),"Incompleto",IF(OR(I44&lt;H44,K44&lt;I44,O44&gt;N44,O44+X44&gt;N44,X44&gt;N44,M44&lt;=0,N44&lt;0,O44&lt;0,W44&lt;0,X44&lt;0),"Inconsistente","Válido"))))</f>
        <v/>
      </c>
      <c r="AB44" s="31" t="str">
        <f t="shared" si="6"/>
        <v/>
      </c>
    </row>
    <row r="45" spans="1:28">
      <c r="A45" s="9"/>
      <c r="B45" s="14" t="str">
        <f>IF(A45="","",IF(OR(A45&lt;'03 Configuración'!$B$7,A45&gt;'03 Configuración'!$B$8),"Fuera de rango","Semana "&amp;INT((A45-'03 Configuración'!$B$7)/7)+1))</f>
        <v/>
      </c>
      <c r="C45" s="7"/>
      <c r="D45" s="7"/>
      <c r="E45" s="7"/>
      <c r="F45" s="7"/>
      <c r="G45" s="58"/>
      <c r="H45" s="58"/>
      <c r="I45" s="58"/>
      <c r="J45" s="58"/>
      <c r="K45" s="58"/>
      <c r="L45" s="19" t="str">
        <f t="shared" si="0"/>
        <v/>
      </c>
      <c r="M45" s="22"/>
      <c r="N45" s="22"/>
      <c r="O45" s="22"/>
      <c r="P45" s="14" t="str">
        <f t="shared" si="1"/>
        <v/>
      </c>
      <c r="Q45" s="14" t="str">
        <f t="shared" si="2"/>
        <v/>
      </c>
      <c r="R45" s="14" t="str">
        <f t="shared" si="3"/>
        <v/>
      </c>
      <c r="S45" s="7"/>
      <c r="T45" s="11"/>
      <c r="U45" s="11"/>
      <c r="V45" s="7"/>
      <c r="W45" s="25"/>
      <c r="X45" s="22"/>
      <c r="Y45" s="28" t="str">
        <f t="shared" si="4"/>
        <v/>
      </c>
      <c r="Z45" s="19" t="str">
        <f t="shared" si="5"/>
        <v/>
      </c>
      <c r="AA45" s="14" t="str">
        <f>IF(ISBLANK(A45),"",IF(OR(A45&lt;'03 Configuración'!$B$7,A45&gt;'03 Configuración'!$B$8),"Fuera de rango",IF(OR(C45="",D45="",E45="",F45="",S45="",V45="",NOT(ISNUMBER(G45)),NOT(ISNUMBER(H45)),NOT(ISNUMBER(I45)),NOT(ISNUMBER(J45)),NOT(ISNUMBER(K45)),NOT(ISNUMBER(M45)),NOT(ISNUMBER(N45)),NOT(ISNUMBER(O45)),NOT(ISNUMBER(W45)),NOT(ISNUMBER(X45))),"Incompleto",IF(OR(I45&lt;H45,K45&lt;I45,O45&gt;N45,O45+X45&gt;N45,X45&gt;N45,M45&lt;=0,N45&lt;0,O45&lt;0,W45&lt;0,X45&lt;0),"Inconsistente","Válido"))))</f>
        <v/>
      </c>
      <c r="AB45" s="31" t="str">
        <f t="shared" si="6"/>
        <v/>
      </c>
    </row>
    <row r="46" spans="1:28">
      <c r="A46" s="9"/>
      <c r="B46" s="14" t="str">
        <f>IF(A46="","",IF(OR(A46&lt;'03 Configuración'!$B$7,A46&gt;'03 Configuración'!$B$8),"Fuera de rango","Semana "&amp;INT((A46-'03 Configuración'!$B$7)/7)+1))</f>
        <v/>
      </c>
      <c r="C46" s="7"/>
      <c r="D46" s="7"/>
      <c r="E46" s="7"/>
      <c r="F46" s="7"/>
      <c r="G46" s="58"/>
      <c r="H46" s="58"/>
      <c r="I46" s="58"/>
      <c r="J46" s="58"/>
      <c r="K46" s="58"/>
      <c r="L46" s="19" t="str">
        <f t="shared" si="0"/>
        <v/>
      </c>
      <c r="M46" s="22"/>
      <c r="N46" s="22"/>
      <c r="O46" s="22"/>
      <c r="P46" s="14" t="str">
        <f t="shared" si="1"/>
        <v/>
      </c>
      <c r="Q46" s="14" t="str">
        <f t="shared" si="2"/>
        <v/>
      </c>
      <c r="R46" s="14" t="str">
        <f t="shared" si="3"/>
        <v/>
      </c>
      <c r="S46" s="7"/>
      <c r="T46" s="11"/>
      <c r="U46" s="11"/>
      <c r="V46" s="7"/>
      <c r="W46" s="25"/>
      <c r="X46" s="22"/>
      <c r="Y46" s="28" t="str">
        <f t="shared" si="4"/>
        <v/>
      </c>
      <c r="Z46" s="19" t="str">
        <f t="shared" si="5"/>
        <v/>
      </c>
      <c r="AA46" s="14" t="str">
        <f>IF(ISBLANK(A46),"",IF(OR(A46&lt;'03 Configuración'!$B$7,A46&gt;'03 Configuración'!$B$8),"Fuera de rango",IF(OR(C46="",D46="",E46="",F46="",S46="",V46="",NOT(ISNUMBER(G46)),NOT(ISNUMBER(H46)),NOT(ISNUMBER(I46)),NOT(ISNUMBER(J46)),NOT(ISNUMBER(K46)),NOT(ISNUMBER(M46)),NOT(ISNUMBER(N46)),NOT(ISNUMBER(O46)),NOT(ISNUMBER(W46)),NOT(ISNUMBER(X46))),"Incompleto",IF(OR(I46&lt;H46,K46&lt;I46,O46&gt;N46,O46+X46&gt;N46,X46&gt;N46,M46&lt;=0,N46&lt;0,O46&lt;0,W46&lt;0,X46&lt;0),"Inconsistente","Válido"))))</f>
        <v/>
      </c>
      <c r="AB46" s="31" t="str">
        <f t="shared" si="6"/>
        <v/>
      </c>
    </row>
    <row r="47" spans="1:28">
      <c r="A47" s="9"/>
      <c r="B47" s="14" t="str">
        <f>IF(A47="","",IF(OR(A47&lt;'03 Configuración'!$B$7,A47&gt;'03 Configuración'!$B$8),"Fuera de rango","Semana "&amp;INT((A47-'03 Configuración'!$B$7)/7)+1))</f>
        <v/>
      </c>
      <c r="C47" s="7"/>
      <c r="D47" s="7"/>
      <c r="E47" s="7"/>
      <c r="F47" s="7"/>
      <c r="G47" s="58"/>
      <c r="H47" s="58"/>
      <c r="I47" s="58"/>
      <c r="J47" s="58"/>
      <c r="K47" s="58"/>
      <c r="L47" s="19" t="str">
        <f t="shared" si="0"/>
        <v/>
      </c>
      <c r="M47" s="22"/>
      <c r="N47" s="22"/>
      <c r="O47" s="22"/>
      <c r="P47" s="14" t="str">
        <f t="shared" si="1"/>
        <v/>
      </c>
      <c r="Q47" s="14" t="str">
        <f t="shared" si="2"/>
        <v/>
      </c>
      <c r="R47" s="14" t="str">
        <f t="shared" si="3"/>
        <v/>
      </c>
      <c r="S47" s="7"/>
      <c r="T47" s="11"/>
      <c r="U47" s="11"/>
      <c r="V47" s="7"/>
      <c r="W47" s="25"/>
      <c r="X47" s="22"/>
      <c r="Y47" s="28" t="str">
        <f t="shared" si="4"/>
        <v/>
      </c>
      <c r="Z47" s="19" t="str">
        <f t="shared" si="5"/>
        <v/>
      </c>
      <c r="AA47" s="14" t="str">
        <f>IF(ISBLANK(A47),"",IF(OR(A47&lt;'03 Configuración'!$B$7,A47&gt;'03 Configuración'!$B$8),"Fuera de rango",IF(OR(C47="",D47="",E47="",F47="",S47="",V47="",NOT(ISNUMBER(G47)),NOT(ISNUMBER(H47)),NOT(ISNUMBER(I47)),NOT(ISNUMBER(J47)),NOT(ISNUMBER(K47)),NOT(ISNUMBER(M47)),NOT(ISNUMBER(N47)),NOT(ISNUMBER(O47)),NOT(ISNUMBER(W47)),NOT(ISNUMBER(X47))),"Incompleto",IF(OR(I47&lt;H47,K47&lt;I47,O47&gt;N47,O47+X47&gt;N47,X47&gt;N47,M47&lt;=0,N47&lt;0,O47&lt;0,W47&lt;0,X47&lt;0),"Inconsistente","Válido"))))</f>
        <v/>
      </c>
      <c r="AB47" s="31" t="str">
        <f t="shared" si="6"/>
        <v/>
      </c>
    </row>
    <row r="48" spans="1:28">
      <c r="A48" s="9"/>
      <c r="B48" s="14" t="str">
        <f>IF(A48="","",IF(OR(A48&lt;'03 Configuración'!$B$7,A48&gt;'03 Configuración'!$B$8),"Fuera de rango","Semana "&amp;INT((A48-'03 Configuración'!$B$7)/7)+1))</f>
        <v/>
      </c>
      <c r="C48" s="7"/>
      <c r="D48" s="7"/>
      <c r="E48" s="7"/>
      <c r="F48" s="7"/>
      <c r="G48" s="58"/>
      <c r="H48" s="58"/>
      <c r="I48" s="58"/>
      <c r="J48" s="58"/>
      <c r="K48" s="58"/>
      <c r="L48" s="19" t="str">
        <f t="shared" si="0"/>
        <v/>
      </c>
      <c r="M48" s="22"/>
      <c r="N48" s="22"/>
      <c r="O48" s="22"/>
      <c r="P48" s="14" t="str">
        <f t="shared" si="1"/>
        <v/>
      </c>
      <c r="Q48" s="14" t="str">
        <f t="shared" si="2"/>
        <v/>
      </c>
      <c r="R48" s="14" t="str">
        <f t="shared" si="3"/>
        <v/>
      </c>
      <c r="S48" s="7"/>
      <c r="T48" s="11"/>
      <c r="U48" s="11"/>
      <c r="V48" s="7"/>
      <c r="W48" s="25"/>
      <c r="X48" s="22"/>
      <c r="Y48" s="28" t="str">
        <f t="shared" si="4"/>
        <v/>
      </c>
      <c r="Z48" s="19" t="str">
        <f t="shared" si="5"/>
        <v/>
      </c>
      <c r="AA48" s="14" t="str">
        <f>IF(ISBLANK(A48),"",IF(OR(A48&lt;'03 Configuración'!$B$7,A48&gt;'03 Configuración'!$B$8),"Fuera de rango",IF(OR(C48="",D48="",E48="",F48="",S48="",V48="",NOT(ISNUMBER(G48)),NOT(ISNUMBER(H48)),NOT(ISNUMBER(I48)),NOT(ISNUMBER(J48)),NOT(ISNUMBER(K48)),NOT(ISNUMBER(M48)),NOT(ISNUMBER(N48)),NOT(ISNUMBER(O48)),NOT(ISNUMBER(W48)),NOT(ISNUMBER(X48))),"Incompleto",IF(OR(I48&lt;H48,K48&lt;I48,O48&gt;N48,O48+X48&gt;N48,X48&gt;N48,M48&lt;=0,N48&lt;0,O48&lt;0,W48&lt;0,X48&lt;0),"Inconsistente","Válido"))))</f>
        <v/>
      </c>
      <c r="AB48" s="31" t="str">
        <f t="shared" si="6"/>
        <v/>
      </c>
    </row>
    <row r="49" spans="1:28">
      <c r="A49" s="9"/>
      <c r="B49" s="14" t="str">
        <f>IF(A49="","",IF(OR(A49&lt;'03 Configuración'!$B$7,A49&gt;'03 Configuración'!$B$8),"Fuera de rango","Semana "&amp;INT((A49-'03 Configuración'!$B$7)/7)+1))</f>
        <v/>
      </c>
      <c r="C49" s="7"/>
      <c r="D49" s="7"/>
      <c r="E49" s="7"/>
      <c r="F49" s="7"/>
      <c r="G49" s="58"/>
      <c r="H49" s="58"/>
      <c r="I49" s="58"/>
      <c r="J49" s="58"/>
      <c r="K49" s="58"/>
      <c r="L49" s="19" t="str">
        <f t="shared" si="0"/>
        <v/>
      </c>
      <c r="M49" s="22"/>
      <c r="N49" s="22"/>
      <c r="O49" s="22"/>
      <c r="P49" s="14" t="str">
        <f t="shared" si="1"/>
        <v/>
      </c>
      <c r="Q49" s="14" t="str">
        <f t="shared" si="2"/>
        <v/>
      </c>
      <c r="R49" s="14" t="str">
        <f t="shared" si="3"/>
        <v/>
      </c>
      <c r="S49" s="7"/>
      <c r="T49" s="11"/>
      <c r="U49" s="11"/>
      <c r="V49" s="7"/>
      <c r="W49" s="25"/>
      <c r="X49" s="22"/>
      <c r="Y49" s="28" t="str">
        <f t="shared" si="4"/>
        <v/>
      </c>
      <c r="Z49" s="19" t="str">
        <f t="shared" si="5"/>
        <v/>
      </c>
      <c r="AA49" s="14" t="str">
        <f>IF(ISBLANK(A49),"",IF(OR(A49&lt;'03 Configuración'!$B$7,A49&gt;'03 Configuración'!$B$8),"Fuera de rango",IF(OR(C49="",D49="",E49="",F49="",S49="",V49="",NOT(ISNUMBER(G49)),NOT(ISNUMBER(H49)),NOT(ISNUMBER(I49)),NOT(ISNUMBER(J49)),NOT(ISNUMBER(K49)),NOT(ISNUMBER(M49)),NOT(ISNUMBER(N49)),NOT(ISNUMBER(O49)),NOT(ISNUMBER(W49)),NOT(ISNUMBER(X49))),"Incompleto",IF(OR(I49&lt;H49,K49&lt;I49,O49&gt;N49,O49+X49&gt;N49,X49&gt;N49,M49&lt;=0,N49&lt;0,O49&lt;0,W49&lt;0,X49&lt;0),"Inconsistente","Válido"))))</f>
        <v/>
      </c>
      <c r="AB49" s="31" t="str">
        <f t="shared" si="6"/>
        <v/>
      </c>
    </row>
    <row r="50" spans="1:28">
      <c r="A50" s="9"/>
      <c r="B50" s="14" t="str">
        <f>IF(A50="","",IF(OR(A50&lt;'03 Configuración'!$B$7,A50&gt;'03 Configuración'!$B$8),"Fuera de rango","Semana "&amp;INT((A50-'03 Configuración'!$B$7)/7)+1))</f>
        <v/>
      </c>
      <c r="C50" s="7"/>
      <c r="D50" s="7"/>
      <c r="E50" s="7"/>
      <c r="F50" s="7"/>
      <c r="G50" s="58"/>
      <c r="H50" s="58"/>
      <c r="I50" s="58"/>
      <c r="J50" s="58"/>
      <c r="K50" s="58"/>
      <c r="L50" s="19" t="str">
        <f t="shared" si="0"/>
        <v/>
      </c>
      <c r="M50" s="22"/>
      <c r="N50" s="22"/>
      <c r="O50" s="22"/>
      <c r="P50" s="14" t="str">
        <f t="shared" si="1"/>
        <v/>
      </c>
      <c r="Q50" s="14" t="str">
        <f t="shared" si="2"/>
        <v/>
      </c>
      <c r="R50" s="14" t="str">
        <f t="shared" si="3"/>
        <v/>
      </c>
      <c r="S50" s="7"/>
      <c r="T50" s="11"/>
      <c r="U50" s="11"/>
      <c r="V50" s="7"/>
      <c r="W50" s="25"/>
      <c r="X50" s="22"/>
      <c r="Y50" s="28" t="str">
        <f t="shared" si="4"/>
        <v/>
      </c>
      <c r="Z50" s="19" t="str">
        <f t="shared" si="5"/>
        <v/>
      </c>
      <c r="AA50" s="14" t="str">
        <f>IF(ISBLANK(A50),"",IF(OR(A50&lt;'03 Configuración'!$B$7,A50&gt;'03 Configuración'!$B$8),"Fuera de rango",IF(OR(C50="",D50="",E50="",F50="",S50="",V50="",NOT(ISNUMBER(G50)),NOT(ISNUMBER(H50)),NOT(ISNUMBER(I50)),NOT(ISNUMBER(J50)),NOT(ISNUMBER(K50)),NOT(ISNUMBER(M50)),NOT(ISNUMBER(N50)),NOT(ISNUMBER(O50)),NOT(ISNUMBER(W50)),NOT(ISNUMBER(X50))),"Incompleto",IF(OR(I50&lt;H50,K50&lt;I50,O50&gt;N50,O50+X50&gt;N50,X50&gt;N50,M50&lt;=0,N50&lt;0,O50&lt;0,W50&lt;0,X50&lt;0),"Inconsistente","Válido"))))</f>
        <v/>
      </c>
      <c r="AB50" s="31" t="str">
        <f t="shared" si="6"/>
        <v/>
      </c>
    </row>
    <row r="51" spans="1:28">
      <c r="A51" s="9"/>
      <c r="B51" s="14" t="str">
        <f>IF(A51="","",IF(OR(A51&lt;'03 Configuración'!$B$7,A51&gt;'03 Configuración'!$B$8),"Fuera de rango","Semana "&amp;INT((A51-'03 Configuración'!$B$7)/7)+1))</f>
        <v/>
      </c>
      <c r="C51" s="7"/>
      <c r="D51" s="7"/>
      <c r="E51" s="7"/>
      <c r="F51" s="7"/>
      <c r="G51" s="58"/>
      <c r="H51" s="58"/>
      <c r="I51" s="58"/>
      <c r="J51" s="58"/>
      <c r="K51" s="58"/>
      <c r="L51" s="19" t="str">
        <f t="shared" si="0"/>
        <v/>
      </c>
      <c r="M51" s="22"/>
      <c r="N51" s="22"/>
      <c r="O51" s="22"/>
      <c r="P51" s="14" t="str">
        <f t="shared" si="1"/>
        <v/>
      </c>
      <c r="Q51" s="14" t="str">
        <f t="shared" si="2"/>
        <v/>
      </c>
      <c r="R51" s="14" t="str">
        <f t="shared" si="3"/>
        <v/>
      </c>
      <c r="S51" s="7"/>
      <c r="T51" s="11"/>
      <c r="U51" s="11"/>
      <c r="V51" s="7"/>
      <c r="W51" s="25"/>
      <c r="X51" s="22"/>
      <c r="Y51" s="28" t="str">
        <f t="shared" si="4"/>
        <v/>
      </c>
      <c r="Z51" s="19" t="str">
        <f t="shared" si="5"/>
        <v/>
      </c>
      <c r="AA51" s="14" t="str">
        <f>IF(ISBLANK(A51),"",IF(OR(A51&lt;'03 Configuración'!$B$7,A51&gt;'03 Configuración'!$B$8),"Fuera de rango",IF(OR(C51="",D51="",E51="",F51="",S51="",V51="",NOT(ISNUMBER(G51)),NOT(ISNUMBER(H51)),NOT(ISNUMBER(I51)),NOT(ISNUMBER(J51)),NOT(ISNUMBER(K51)),NOT(ISNUMBER(M51)),NOT(ISNUMBER(N51)),NOT(ISNUMBER(O51)),NOT(ISNUMBER(W51)),NOT(ISNUMBER(X51))),"Incompleto",IF(OR(I51&lt;H51,K51&lt;I51,O51&gt;N51,O51+X51&gt;N51,X51&gt;N51,M51&lt;=0,N51&lt;0,O51&lt;0,W51&lt;0,X51&lt;0),"Inconsistente","Válido"))))</f>
        <v/>
      </c>
      <c r="AB51" s="31" t="str">
        <f t="shared" si="6"/>
        <v/>
      </c>
    </row>
    <row r="52" spans="1:28">
      <c r="A52" s="9"/>
      <c r="B52" s="14" t="str">
        <f>IF(A52="","",IF(OR(A52&lt;'03 Configuración'!$B$7,A52&gt;'03 Configuración'!$B$8),"Fuera de rango","Semana "&amp;INT((A52-'03 Configuración'!$B$7)/7)+1))</f>
        <v/>
      </c>
      <c r="C52" s="7"/>
      <c r="D52" s="7"/>
      <c r="E52" s="7"/>
      <c r="F52" s="7"/>
      <c r="G52" s="58"/>
      <c r="H52" s="58"/>
      <c r="I52" s="58"/>
      <c r="J52" s="58"/>
      <c r="K52" s="58"/>
      <c r="L52" s="19" t="str">
        <f t="shared" si="0"/>
        <v/>
      </c>
      <c r="M52" s="22"/>
      <c r="N52" s="22"/>
      <c r="O52" s="22"/>
      <c r="P52" s="14" t="str">
        <f t="shared" si="1"/>
        <v/>
      </c>
      <c r="Q52" s="14" t="str">
        <f t="shared" si="2"/>
        <v/>
      </c>
      <c r="R52" s="14" t="str">
        <f t="shared" si="3"/>
        <v/>
      </c>
      <c r="S52" s="7"/>
      <c r="T52" s="11"/>
      <c r="U52" s="11"/>
      <c r="V52" s="7"/>
      <c r="W52" s="25"/>
      <c r="X52" s="22"/>
      <c r="Y52" s="28" t="str">
        <f t="shared" si="4"/>
        <v/>
      </c>
      <c r="Z52" s="19" t="str">
        <f t="shared" si="5"/>
        <v/>
      </c>
      <c r="AA52" s="14" t="str">
        <f>IF(ISBLANK(A52),"",IF(OR(A52&lt;'03 Configuración'!$B$7,A52&gt;'03 Configuración'!$B$8),"Fuera de rango",IF(OR(C52="",D52="",E52="",F52="",S52="",V52="",NOT(ISNUMBER(G52)),NOT(ISNUMBER(H52)),NOT(ISNUMBER(I52)),NOT(ISNUMBER(J52)),NOT(ISNUMBER(K52)),NOT(ISNUMBER(M52)),NOT(ISNUMBER(N52)),NOT(ISNUMBER(O52)),NOT(ISNUMBER(W52)),NOT(ISNUMBER(X52))),"Incompleto",IF(OR(I52&lt;H52,K52&lt;I52,O52&gt;N52,O52+X52&gt;N52,X52&gt;N52,M52&lt;=0,N52&lt;0,O52&lt;0,W52&lt;0,X52&lt;0),"Inconsistente","Válido"))))</f>
        <v/>
      </c>
      <c r="AB52" s="31" t="str">
        <f t="shared" si="6"/>
        <v/>
      </c>
    </row>
    <row r="53" spans="1:28">
      <c r="A53" s="9"/>
      <c r="B53" s="14" t="str">
        <f>IF(A53="","",IF(OR(A53&lt;'03 Configuración'!$B$7,A53&gt;'03 Configuración'!$B$8),"Fuera de rango","Semana "&amp;INT((A53-'03 Configuración'!$B$7)/7)+1))</f>
        <v/>
      </c>
      <c r="C53" s="7"/>
      <c r="D53" s="7"/>
      <c r="E53" s="7"/>
      <c r="F53" s="7"/>
      <c r="G53" s="58"/>
      <c r="H53" s="58"/>
      <c r="I53" s="58"/>
      <c r="J53" s="58"/>
      <c r="K53" s="58"/>
      <c r="L53" s="19" t="str">
        <f t="shared" si="0"/>
        <v/>
      </c>
      <c r="M53" s="22"/>
      <c r="N53" s="22"/>
      <c r="O53" s="22"/>
      <c r="P53" s="14" t="str">
        <f t="shared" si="1"/>
        <v/>
      </c>
      <c r="Q53" s="14" t="str">
        <f t="shared" si="2"/>
        <v/>
      </c>
      <c r="R53" s="14" t="str">
        <f t="shared" si="3"/>
        <v/>
      </c>
      <c r="S53" s="7"/>
      <c r="T53" s="11"/>
      <c r="U53" s="11"/>
      <c r="V53" s="7"/>
      <c r="W53" s="25"/>
      <c r="X53" s="22"/>
      <c r="Y53" s="28" t="str">
        <f t="shared" si="4"/>
        <v/>
      </c>
      <c r="Z53" s="19" t="str">
        <f t="shared" si="5"/>
        <v/>
      </c>
      <c r="AA53" s="14" t="str">
        <f>IF(ISBLANK(A53),"",IF(OR(A53&lt;'03 Configuración'!$B$7,A53&gt;'03 Configuración'!$B$8),"Fuera de rango",IF(OR(C53="",D53="",E53="",F53="",S53="",V53="",NOT(ISNUMBER(G53)),NOT(ISNUMBER(H53)),NOT(ISNUMBER(I53)),NOT(ISNUMBER(J53)),NOT(ISNUMBER(K53)),NOT(ISNUMBER(M53)),NOT(ISNUMBER(N53)),NOT(ISNUMBER(O53)),NOT(ISNUMBER(W53)),NOT(ISNUMBER(X53))),"Incompleto",IF(OR(I53&lt;H53,K53&lt;I53,O53&gt;N53,O53+X53&gt;N53,X53&gt;N53,M53&lt;=0,N53&lt;0,O53&lt;0,W53&lt;0,X53&lt;0),"Inconsistente","Válido"))))</f>
        <v/>
      </c>
      <c r="AB53" s="31" t="str">
        <f t="shared" si="6"/>
        <v/>
      </c>
    </row>
    <row r="54" spans="1:28">
      <c r="A54" s="9"/>
      <c r="B54" s="14" t="str">
        <f>IF(A54="","",IF(OR(A54&lt;'03 Configuración'!$B$7,A54&gt;'03 Configuración'!$B$8),"Fuera de rango","Semana "&amp;INT((A54-'03 Configuración'!$B$7)/7)+1))</f>
        <v/>
      </c>
      <c r="C54" s="7"/>
      <c r="D54" s="7"/>
      <c r="E54" s="7"/>
      <c r="F54" s="7"/>
      <c r="G54" s="58"/>
      <c r="H54" s="58"/>
      <c r="I54" s="58"/>
      <c r="J54" s="58"/>
      <c r="K54" s="58"/>
      <c r="L54" s="19" t="str">
        <f t="shared" si="0"/>
        <v/>
      </c>
      <c r="M54" s="22"/>
      <c r="N54" s="22"/>
      <c r="O54" s="22"/>
      <c r="P54" s="14" t="str">
        <f t="shared" si="1"/>
        <v/>
      </c>
      <c r="Q54" s="14" t="str">
        <f t="shared" si="2"/>
        <v/>
      </c>
      <c r="R54" s="14" t="str">
        <f t="shared" si="3"/>
        <v/>
      </c>
      <c r="S54" s="7"/>
      <c r="T54" s="11"/>
      <c r="U54" s="11"/>
      <c r="V54" s="7"/>
      <c r="W54" s="25"/>
      <c r="X54" s="22"/>
      <c r="Y54" s="28" t="str">
        <f t="shared" si="4"/>
        <v/>
      </c>
      <c r="Z54" s="19" t="str">
        <f t="shared" si="5"/>
        <v/>
      </c>
      <c r="AA54" s="14" t="str">
        <f>IF(ISBLANK(A54),"",IF(OR(A54&lt;'03 Configuración'!$B$7,A54&gt;'03 Configuración'!$B$8),"Fuera de rango",IF(OR(C54="",D54="",E54="",F54="",S54="",V54="",NOT(ISNUMBER(G54)),NOT(ISNUMBER(H54)),NOT(ISNUMBER(I54)),NOT(ISNUMBER(J54)),NOT(ISNUMBER(K54)),NOT(ISNUMBER(M54)),NOT(ISNUMBER(N54)),NOT(ISNUMBER(O54)),NOT(ISNUMBER(W54)),NOT(ISNUMBER(X54))),"Incompleto",IF(OR(I54&lt;H54,K54&lt;I54,O54&gt;N54,O54+X54&gt;N54,X54&gt;N54,M54&lt;=0,N54&lt;0,O54&lt;0,W54&lt;0,X54&lt;0),"Inconsistente","Válido"))))</f>
        <v/>
      </c>
      <c r="AB54" s="31" t="str">
        <f t="shared" si="6"/>
        <v/>
      </c>
    </row>
    <row r="55" spans="1:28">
      <c r="A55" s="9"/>
      <c r="B55" s="14" t="str">
        <f>IF(A55="","",IF(OR(A55&lt;'03 Configuración'!$B$7,A55&gt;'03 Configuración'!$B$8),"Fuera de rango","Semana "&amp;INT((A55-'03 Configuración'!$B$7)/7)+1))</f>
        <v/>
      </c>
      <c r="C55" s="7"/>
      <c r="D55" s="7"/>
      <c r="E55" s="7"/>
      <c r="F55" s="7"/>
      <c r="G55" s="58"/>
      <c r="H55" s="58"/>
      <c r="I55" s="58"/>
      <c r="J55" s="58"/>
      <c r="K55" s="58"/>
      <c r="L55" s="19" t="str">
        <f t="shared" si="0"/>
        <v/>
      </c>
      <c r="M55" s="22"/>
      <c r="N55" s="22"/>
      <c r="O55" s="22"/>
      <c r="P55" s="14" t="str">
        <f t="shared" si="1"/>
        <v/>
      </c>
      <c r="Q55" s="14" t="str">
        <f t="shared" si="2"/>
        <v/>
      </c>
      <c r="R55" s="14" t="str">
        <f t="shared" si="3"/>
        <v/>
      </c>
      <c r="S55" s="7"/>
      <c r="T55" s="11"/>
      <c r="U55" s="11"/>
      <c r="V55" s="7"/>
      <c r="W55" s="25"/>
      <c r="X55" s="22"/>
      <c r="Y55" s="28" t="str">
        <f t="shared" si="4"/>
        <v/>
      </c>
      <c r="Z55" s="19" t="str">
        <f t="shared" si="5"/>
        <v/>
      </c>
      <c r="AA55" s="14" t="str">
        <f>IF(ISBLANK(A55),"",IF(OR(A55&lt;'03 Configuración'!$B$7,A55&gt;'03 Configuración'!$B$8),"Fuera de rango",IF(OR(C55="",D55="",E55="",F55="",S55="",V55="",NOT(ISNUMBER(G55)),NOT(ISNUMBER(H55)),NOT(ISNUMBER(I55)),NOT(ISNUMBER(J55)),NOT(ISNUMBER(K55)),NOT(ISNUMBER(M55)),NOT(ISNUMBER(N55)),NOT(ISNUMBER(O55)),NOT(ISNUMBER(W55)),NOT(ISNUMBER(X55))),"Incompleto",IF(OR(I55&lt;H55,K55&lt;I55,O55&gt;N55,O55+X55&gt;N55,X55&gt;N55,M55&lt;=0,N55&lt;0,O55&lt;0,W55&lt;0,X55&lt;0),"Inconsistente","Válido"))))</f>
        <v/>
      </c>
      <c r="AB55" s="31" t="str">
        <f t="shared" si="6"/>
        <v/>
      </c>
    </row>
    <row r="56" spans="1:28">
      <c r="A56" s="9"/>
      <c r="B56" s="14" t="str">
        <f>IF(A56="","",IF(OR(A56&lt;'03 Configuración'!$B$7,A56&gt;'03 Configuración'!$B$8),"Fuera de rango","Semana "&amp;INT((A56-'03 Configuración'!$B$7)/7)+1))</f>
        <v/>
      </c>
      <c r="C56" s="7"/>
      <c r="D56" s="7"/>
      <c r="E56" s="7"/>
      <c r="F56" s="7"/>
      <c r="G56" s="58"/>
      <c r="H56" s="58"/>
      <c r="I56" s="58"/>
      <c r="J56" s="58"/>
      <c r="K56" s="58"/>
      <c r="L56" s="19" t="str">
        <f t="shared" si="0"/>
        <v/>
      </c>
      <c r="M56" s="22"/>
      <c r="N56" s="22"/>
      <c r="O56" s="22"/>
      <c r="P56" s="14" t="str">
        <f t="shared" si="1"/>
        <v/>
      </c>
      <c r="Q56" s="14" t="str">
        <f t="shared" si="2"/>
        <v/>
      </c>
      <c r="R56" s="14" t="str">
        <f t="shared" si="3"/>
        <v/>
      </c>
      <c r="S56" s="7"/>
      <c r="T56" s="11"/>
      <c r="U56" s="11"/>
      <c r="V56" s="7"/>
      <c r="W56" s="25"/>
      <c r="X56" s="22"/>
      <c r="Y56" s="28" t="str">
        <f t="shared" si="4"/>
        <v/>
      </c>
      <c r="Z56" s="19" t="str">
        <f t="shared" si="5"/>
        <v/>
      </c>
      <c r="AA56" s="14" t="str">
        <f>IF(ISBLANK(A56),"",IF(OR(A56&lt;'03 Configuración'!$B$7,A56&gt;'03 Configuración'!$B$8),"Fuera de rango",IF(OR(C56="",D56="",E56="",F56="",S56="",V56="",NOT(ISNUMBER(G56)),NOT(ISNUMBER(H56)),NOT(ISNUMBER(I56)),NOT(ISNUMBER(J56)),NOT(ISNUMBER(K56)),NOT(ISNUMBER(M56)),NOT(ISNUMBER(N56)),NOT(ISNUMBER(O56)),NOT(ISNUMBER(W56)),NOT(ISNUMBER(X56))),"Incompleto",IF(OR(I56&lt;H56,K56&lt;I56,O56&gt;N56,O56+X56&gt;N56,X56&gt;N56,M56&lt;=0,N56&lt;0,O56&lt;0,W56&lt;0,X56&lt;0),"Inconsistente","Válido"))))</f>
        <v/>
      </c>
      <c r="AB56" s="31" t="str">
        <f t="shared" si="6"/>
        <v/>
      </c>
    </row>
    <row r="57" spans="1:28">
      <c r="A57" s="9"/>
      <c r="B57" s="14" t="str">
        <f>IF(A57="","",IF(OR(A57&lt;'03 Configuración'!$B$7,A57&gt;'03 Configuración'!$B$8),"Fuera de rango","Semana "&amp;INT((A57-'03 Configuración'!$B$7)/7)+1))</f>
        <v/>
      </c>
      <c r="C57" s="7"/>
      <c r="D57" s="7"/>
      <c r="E57" s="7"/>
      <c r="F57" s="7"/>
      <c r="G57" s="58"/>
      <c r="H57" s="58"/>
      <c r="I57" s="58"/>
      <c r="J57" s="58"/>
      <c r="K57" s="58"/>
      <c r="L57" s="19" t="str">
        <f t="shared" si="0"/>
        <v/>
      </c>
      <c r="M57" s="22"/>
      <c r="N57" s="22"/>
      <c r="O57" s="22"/>
      <c r="P57" s="14" t="str">
        <f t="shared" si="1"/>
        <v/>
      </c>
      <c r="Q57" s="14" t="str">
        <f t="shared" si="2"/>
        <v/>
      </c>
      <c r="R57" s="14" t="str">
        <f t="shared" si="3"/>
        <v/>
      </c>
      <c r="S57" s="7"/>
      <c r="T57" s="11"/>
      <c r="U57" s="11"/>
      <c r="V57" s="7"/>
      <c r="W57" s="25"/>
      <c r="X57" s="22"/>
      <c r="Y57" s="28" t="str">
        <f t="shared" si="4"/>
        <v/>
      </c>
      <c r="Z57" s="19" t="str">
        <f t="shared" si="5"/>
        <v/>
      </c>
      <c r="AA57" s="14" t="str">
        <f>IF(ISBLANK(A57),"",IF(OR(A57&lt;'03 Configuración'!$B$7,A57&gt;'03 Configuración'!$B$8),"Fuera de rango",IF(OR(C57="",D57="",E57="",F57="",S57="",V57="",NOT(ISNUMBER(G57)),NOT(ISNUMBER(H57)),NOT(ISNUMBER(I57)),NOT(ISNUMBER(J57)),NOT(ISNUMBER(K57)),NOT(ISNUMBER(M57)),NOT(ISNUMBER(N57)),NOT(ISNUMBER(O57)),NOT(ISNUMBER(W57)),NOT(ISNUMBER(X57))),"Incompleto",IF(OR(I57&lt;H57,K57&lt;I57,O57&gt;N57,O57+X57&gt;N57,X57&gt;N57,M57&lt;=0,N57&lt;0,O57&lt;0,W57&lt;0,X57&lt;0),"Inconsistente","Válido"))))</f>
        <v/>
      </c>
      <c r="AB57" s="31" t="str">
        <f t="shared" si="6"/>
        <v/>
      </c>
    </row>
    <row r="58" spans="1:28">
      <c r="A58" s="9"/>
      <c r="B58" s="14" t="str">
        <f>IF(A58="","",IF(OR(A58&lt;'03 Configuración'!$B$7,A58&gt;'03 Configuración'!$B$8),"Fuera de rango","Semana "&amp;INT((A58-'03 Configuración'!$B$7)/7)+1))</f>
        <v/>
      </c>
      <c r="C58" s="7"/>
      <c r="D58" s="7"/>
      <c r="E58" s="7"/>
      <c r="F58" s="7"/>
      <c r="G58" s="58"/>
      <c r="H58" s="58"/>
      <c r="I58" s="58"/>
      <c r="J58" s="58"/>
      <c r="K58" s="58"/>
      <c r="L58" s="19" t="str">
        <f t="shared" si="0"/>
        <v/>
      </c>
      <c r="M58" s="22"/>
      <c r="N58" s="22"/>
      <c r="O58" s="22"/>
      <c r="P58" s="14" t="str">
        <f t="shared" si="1"/>
        <v/>
      </c>
      <c r="Q58" s="14" t="str">
        <f t="shared" si="2"/>
        <v/>
      </c>
      <c r="R58" s="14" t="str">
        <f t="shared" si="3"/>
        <v/>
      </c>
      <c r="S58" s="7"/>
      <c r="T58" s="11"/>
      <c r="U58" s="11"/>
      <c r="V58" s="7"/>
      <c r="W58" s="25"/>
      <c r="X58" s="22"/>
      <c r="Y58" s="28" t="str">
        <f t="shared" si="4"/>
        <v/>
      </c>
      <c r="Z58" s="19" t="str">
        <f t="shared" si="5"/>
        <v/>
      </c>
      <c r="AA58" s="14" t="str">
        <f>IF(ISBLANK(A58),"",IF(OR(A58&lt;'03 Configuración'!$B$7,A58&gt;'03 Configuración'!$B$8),"Fuera de rango",IF(OR(C58="",D58="",E58="",F58="",S58="",V58="",NOT(ISNUMBER(G58)),NOT(ISNUMBER(H58)),NOT(ISNUMBER(I58)),NOT(ISNUMBER(J58)),NOT(ISNUMBER(K58)),NOT(ISNUMBER(M58)),NOT(ISNUMBER(N58)),NOT(ISNUMBER(O58)),NOT(ISNUMBER(W58)),NOT(ISNUMBER(X58))),"Incompleto",IF(OR(I58&lt;H58,K58&lt;I58,O58&gt;N58,O58+X58&gt;N58,X58&gt;N58,M58&lt;=0,N58&lt;0,O58&lt;0,W58&lt;0,X58&lt;0),"Inconsistente","Válido"))))</f>
        <v/>
      </c>
      <c r="AB58" s="31" t="str">
        <f t="shared" si="6"/>
        <v/>
      </c>
    </row>
    <row r="59" spans="1:28">
      <c r="A59" s="9"/>
      <c r="B59" s="14" t="str">
        <f>IF(A59="","",IF(OR(A59&lt;'03 Configuración'!$B$7,A59&gt;'03 Configuración'!$B$8),"Fuera de rango","Semana "&amp;INT((A59-'03 Configuración'!$B$7)/7)+1))</f>
        <v/>
      </c>
      <c r="C59" s="7"/>
      <c r="D59" s="7"/>
      <c r="E59" s="7"/>
      <c r="F59" s="7"/>
      <c r="G59" s="58"/>
      <c r="H59" s="58"/>
      <c r="I59" s="58"/>
      <c r="J59" s="58"/>
      <c r="K59" s="58"/>
      <c r="L59" s="19" t="str">
        <f t="shared" si="0"/>
        <v/>
      </c>
      <c r="M59" s="22"/>
      <c r="N59" s="22"/>
      <c r="O59" s="22"/>
      <c r="P59" s="14" t="str">
        <f t="shared" si="1"/>
        <v/>
      </c>
      <c r="Q59" s="14" t="str">
        <f t="shared" si="2"/>
        <v/>
      </c>
      <c r="R59" s="14" t="str">
        <f t="shared" si="3"/>
        <v/>
      </c>
      <c r="S59" s="7"/>
      <c r="T59" s="11"/>
      <c r="U59" s="11"/>
      <c r="V59" s="7"/>
      <c r="W59" s="25"/>
      <c r="X59" s="22"/>
      <c r="Y59" s="28" t="str">
        <f t="shared" si="4"/>
        <v/>
      </c>
      <c r="Z59" s="19" t="str">
        <f t="shared" si="5"/>
        <v/>
      </c>
      <c r="AA59" s="14" t="str">
        <f>IF(ISBLANK(A59),"",IF(OR(A59&lt;'03 Configuración'!$B$7,A59&gt;'03 Configuración'!$B$8),"Fuera de rango",IF(OR(C59="",D59="",E59="",F59="",S59="",V59="",NOT(ISNUMBER(G59)),NOT(ISNUMBER(H59)),NOT(ISNUMBER(I59)),NOT(ISNUMBER(J59)),NOT(ISNUMBER(K59)),NOT(ISNUMBER(M59)),NOT(ISNUMBER(N59)),NOT(ISNUMBER(O59)),NOT(ISNUMBER(W59)),NOT(ISNUMBER(X59))),"Incompleto",IF(OR(I59&lt;H59,K59&lt;I59,O59&gt;N59,O59+X59&gt;N59,X59&gt;N59,M59&lt;=0,N59&lt;0,O59&lt;0,W59&lt;0,X59&lt;0),"Inconsistente","Válido"))))</f>
        <v/>
      </c>
      <c r="AB59" s="31" t="str">
        <f t="shared" si="6"/>
        <v/>
      </c>
    </row>
    <row r="60" spans="1:28">
      <c r="A60" s="9"/>
      <c r="B60" s="14" t="str">
        <f>IF(A60="","",IF(OR(A60&lt;'03 Configuración'!$B$7,A60&gt;'03 Configuración'!$B$8),"Fuera de rango","Semana "&amp;INT((A60-'03 Configuración'!$B$7)/7)+1))</f>
        <v/>
      </c>
      <c r="C60" s="7"/>
      <c r="D60" s="7"/>
      <c r="E60" s="7"/>
      <c r="F60" s="7"/>
      <c r="G60" s="58"/>
      <c r="H60" s="58"/>
      <c r="I60" s="58"/>
      <c r="J60" s="58"/>
      <c r="K60" s="58"/>
      <c r="L60" s="19" t="str">
        <f t="shared" si="0"/>
        <v/>
      </c>
      <c r="M60" s="22"/>
      <c r="N60" s="22"/>
      <c r="O60" s="22"/>
      <c r="P60" s="14" t="str">
        <f t="shared" si="1"/>
        <v/>
      </c>
      <c r="Q60" s="14" t="str">
        <f t="shared" si="2"/>
        <v/>
      </c>
      <c r="R60" s="14" t="str">
        <f t="shared" si="3"/>
        <v/>
      </c>
      <c r="S60" s="7"/>
      <c r="T60" s="11"/>
      <c r="U60" s="11"/>
      <c r="V60" s="7"/>
      <c r="W60" s="25"/>
      <c r="X60" s="22"/>
      <c r="Y60" s="28" t="str">
        <f t="shared" si="4"/>
        <v/>
      </c>
      <c r="Z60" s="19" t="str">
        <f t="shared" si="5"/>
        <v/>
      </c>
      <c r="AA60" s="14" t="str">
        <f>IF(ISBLANK(A60),"",IF(OR(A60&lt;'03 Configuración'!$B$7,A60&gt;'03 Configuración'!$B$8),"Fuera de rango",IF(OR(C60="",D60="",E60="",F60="",S60="",V60="",NOT(ISNUMBER(G60)),NOT(ISNUMBER(H60)),NOT(ISNUMBER(I60)),NOT(ISNUMBER(J60)),NOT(ISNUMBER(K60)),NOT(ISNUMBER(M60)),NOT(ISNUMBER(N60)),NOT(ISNUMBER(O60)),NOT(ISNUMBER(W60)),NOT(ISNUMBER(X60))),"Incompleto",IF(OR(I60&lt;H60,K60&lt;I60,O60&gt;N60,O60+X60&gt;N60,X60&gt;N60,M60&lt;=0,N60&lt;0,O60&lt;0,W60&lt;0,X60&lt;0),"Inconsistente","Válido"))))</f>
        <v/>
      </c>
      <c r="AB60" s="31" t="str">
        <f t="shared" si="6"/>
        <v/>
      </c>
    </row>
    <row r="61" spans="1:28">
      <c r="A61" s="9"/>
      <c r="B61" s="14" t="str">
        <f>IF(A61="","",IF(OR(A61&lt;'03 Configuración'!$B$7,A61&gt;'03 Configuración'!$B$8),"Fuera de rango","Semana "&amp;INT((A61-'03 Configuración'!$B$7)/7)+1))</f>
        <v/>
      </c>
      <c r="C61" s="7"/>
      <c r="D61" s="7"/>
      <c r="E61" s="7"/>
      <c r="F61" s="7"/>
      <c r="G61" s="58"/>
      <c r="H61" s="58"/>
      <c r="I61" s="58"/>
      <c r="J61" s="58"/>
      <c r="K61" s="58"/>
      <c r="L61" s="19" t="str">
        <f t="shared" si="0"/>
        <v/>
      </c>
      <c r="M61" s="22"/>
      <c r="N61" s="22"/>
      <c r="O61" s="22"/>
      <c r="P61" s="14" t="str">
        <f t="shared" si="1"/>
        <v/>
      </c>
      <c r="Q61" s="14" t="str">
        <f t="shared" si="2"/>
        <v/>
      </c>
      <c r="R61" s="14" t="str">
        <f t="shared" si="3"/>
        <v/>
      </c>
      <c r="S61" s="7"/>
      <c r="T61" s="11"/>
      <c r="U61" s="11"/>
      <c r="V61" s="7"/>
      <c r="W61" s="25"/>
      <c r="X61" s="22"/>
      <c r="Y61" s="28" t="str">
        <f t="shared" si="4"/>
        <v/>
      </c>
      <c r="Z61" s="19" t="str">
        <f t="shared" si="5"/>
        <v/>
      </c>
      <c r="AA61" s="14" t="str">
        <f>IF(ISBLANK(A61),"",IF(OR(A61&lt;'03 Configuración'!$B$7,A61&gt;'03 Configuración'!$B$8),"Fuera de rango",IF(OR(C61="",D61="",E61="",F61="",S61="",V61="",NOT(ISNUMBER(G61)),NOT(ISNUMBER(H61)),NOT(ISNUMBER(I61)),NOT(ISNUMBER(J61)),NOT(ISNUMBER(K61)),NOT(ISNUMBER(M61)),NOT(ISNUMBER(N61)),NOT(ISNUMBER(O61)),NOT(ISNUMBER(W61)),NOT(ISNUMBER(X61))),"Incompleto",IF(OR(I61&lt;H61,K61&lt;I61,O61&gt;N61,O61+X61&gt;N61,X61&gt;N61,M61&lt;=0,N61&lt;0,O61&lt;0,W61&lt;0,X61&lt;0),"Inconsistente","Válido"))))</f>
        <v/>
      </c>
      <c r="AB61" s="31" t="str">
        <f t="shared" si="6"/>
        <v/>
      </c>
    </row>
    <row r="62" spans="1:28">
      <c r="A62" s="9"/>
      <c r="B62" s="14" t="str">
        <f>IF(A62="","",IF(OR(A62&lt;'03 Configuración'!$B$7,A62&gt;'03 Configuración'!$B$8),"Fuera de rango","Semana "&amp;INT((A62-'03 Configuración'!$B$7)/7)+1))</f>
        <v/>
      </c>
      <c r="C62" s="7"/>
      <c r="D62" s="7"/>
      <c r="E62" s="7"/>
      <c r="F62" s="7"/>
      <c r="G62" s="58"/>
      <c r="H62" s="58"/>
      <c r="I62" s="58"/>
      <c r="J62" s="58"/>
      <c r="K62" s="58"/>
      <c r="L62" s="19" t="str">
        <f t="shared" si="0"/>
        <v/>
      </c>
      <c r="M62" s="22"/>
      <c r="N62" s="22"/>
      <c r="O62" s="22"/>
      <c r="P62" s="14" t="str">
        <f t="shared" si="1"/>
        <v/>
      </c>
      <c r="Q62" s="14" t="str">
        <f t="shared" si="2"/>
        <v/>
      </c>
      <c r="R62" s="14" t="str">
        <f t="shared" si="3"/>
        <v/>
      </c>
      <c r="S62" s="7"/>
      <c r="T62" s="11"/>
      <c r="U62" s="11"/>
      <c r="V62" s="7"/>
      <c r="W62" s="25"/>
      <c r="X62" s="22"/>
      <c r="Y62" s="28" t="str">
        <f t="shared" si="4"/>
        <v/>
      </c>
      <c r="Z62" s="19" t="str">
        <f t="shared" si="5"/>
        <v/>
      </c>
      <c r="AA62" s="14" t="str">
        <f>IF(ISBLANK(A62),"",IF(OR(A62&lt;'03 Configuración'!$B$7,A62&gt;'03 Configuración'!$B$8),"Fuera de rango",IF(OR(C62="",D62="",E62="",F62="",S62="",V62="",NOT(ISNUMBER(G62)),NOT(ISNUMBER(H62)),NOT(ISNUMBER(I62)),NOT(ISNUMBER(J62)),NOT(ISNUMBER(K62)),NOT(ISNUMBER(M62)),NOT(ISNUMBER(N62)),NOT(ISNUMBER(O62)),NOT(ISNUMBER(W62)),NOT(ISNUMBER(X62))),"Incompleto",IF(OR(I62&lt;H62,K62&lt;I62,O62&gt;N62,O62+X62&gt;N62,X62&gt;N62,M62&lt;=0,N62&lt;0,O62&lt;0,W62&lt;0,X62&lt;0),"Inconsistente","Válido"))))</f>
        <v/>
      </c>
      <c r="AB62" s="31" t="str">
        <f t="shared" si="6"/>
        <v/>
      </c>
    </row>
    <row r="63" spans="1:28">
      <c r="A63" s="9"/>
      <c r="B63" s="14" t="str">
        <f>IF(A63="","",IF(OR(A63&lt;'03 Configuración'!$B$7,A63&gt;'03 Configuración'!$B$8),"Fuera de rango","Semana "&amp;INT((A63-'03 Configuración'!$B$7)/7)+1))</f>
        <v/>
      </c>
      <c r="C63" s="7"/>
      <c r="D63" s="7"/>
      <c r="E63" s="7"/>
      <c r="F63" s="7"/>
      <c r="G63" s="58"/>
      <c r="H63" s="58"/>
      <c r="I63" s="58"/>
      <c r="J63" s="58"/>
      <c r="K63" s="58"/>
      <c r="L63" s="19" t="str">
        <f t="shared" si="0"/>
        <v/>
      </c>
      <c r="M63" s="22"/>
      <c r="N63" s="22"/>
      <c r="O63" s="22"/>
      <c r="P63" s="14" t="str">
        <f t="shared" si="1"/>
        <v/>
      </c>
      <c r="Q63" s="14" t="str">
        <f t="shared" si="2"/>
        <v/>
      </c>
      <c r="R63" s="14" t="str">
        <f t="shared" si="3"/>
        <v/>
      </c>
      <c r="S63" s="7"/>
      <c r="T63" s="11"/>
      <c r="U63" s="11"/>
      <c r="V63" s="7"/>
      <c r="W63" s="25"/>
      <c r="X63" s="22"/>
      <c r="Y63" s="28" t="str">
        <f t="shared" si="4"/>
        <v/>
      </c>
      <c r="Z63" s="19" t="str">
        <f t="shared" si="5"/>
        <v/>
      </c>
      <c r="AA63" s="14" t="str">
        <f>IF(ISBLANK(A63),"",IF(OR(A63&lt;'03 Configuración'!$B$7,A63&gt;'03 Configuración'!$B$8),"Fuera de rango",IF(OR(C63="",D63="",E63="",F63="",S63="",V63="",NOT(ISNUMBER(G63)),NOT(ISNUMBER(H63)),NOT(ISNUMBER(I63)),NOT(ISNUMBER(J63)),NOT(ISNUMBER(K63)),NOT(ISNUMBER(M63)),NOT(ISNUMBER(N63)),NOT(ISNUMBER(O63)),NOT(ISNUMBER(W63)),NOT(ISNUMBER(X63))),"Incompleto",IF(OR(I63&lt;H63,K63&lt;I63,O63&gt;N63,O63+X63&gt;N63,X63&gt;N63,M63&lt;=0,N63&lt;0,O63&lt;0,W63&lt;0,X63&lt;0),"Inconsistente","Válido"))))</f>
        <v/>
      </c>
      <c r="AB63" s="31" t="str">
        <f t="shared" si="6"/>
        <v/>
      </c>
    </row>
    <row r="64" spans="1:28">
      <c r="A64" s="9"/>
      <c r="B64" s="14" t="str">
        <f>IF(A64="","",IF(OR(A64&lt;'03 Configuración'!$B$7,A64&gt;'03 Configuración'!$B$8),"Fuera de rango","Semana "&amp;INT((A64-'03 Configuración'!$B$7)/7)+1))</f>
        <v/>
      </c>
      <c r="C64" s="7"/>
      <c r="D64" s="7"/>
      <c r="E64" s="7"/>
      <c r="F64" s="7"/>
      <c r="G64" s="58"/>
      <c r="H64" s="58"/>
      <c r="I64" s="58"/>
      <c r="J64" s="58"/>
      <c r="K64" s="58"/>
      <c r="L64" s="19" t="str">
        <f t="shared" si="0"/>
        <v/>
      </c>
      <c r="M64" s="22"/>
      <c r="N64" s="22"/>
      <c r="O64" s="22"/>
      <c r="P64" s="14" t="str">
        <f t="shared" si="1"/>
        <v/>
      </c>
      <c r="Q64" s="14" t="str">
        <f t="shared" si="2"/>
        <v/>
      </c>
      <c r="R64" s="14" t="str">
        <f t="shared" si="3"/>
        <v/>
      </c>
      <c r="S64" s="7"/>
      <c r="T64" s="11"/>
      <c r="U64" s="11"/>
      <c r="V64" s="7"/>
      <c r="W64" s="25"/>
      <c r="X64" s="22"/>
      <c r="Y64" s="28" t="str">
        <f t="shared" si="4"/>
        <v/>
      </c>
      <c r="Z64" s="19" t="str">
        <f t="shared" si="5"/>
        <v/>
      </c>
      <c r="AA64" s="14" t="str">
        <f>IF(ISBLANK(A64),"",IF(OR(A64&lt;'03 Configuración'!$B$7,A64&gt;'03 Configuración'!$B$8),"Fuera de rango",IF(OR(C64="",D64="",E64="",F64="",S64="",V64="",NOT(ISNUMBER(G64)),NOT(ISNUMBER(H64)),NOT(ISNUMBER(I64)),NOT(ISNUMBER(J64)),NOT(ISNUMBER(K64)),NOT(ISNUMBER(M64)),NOT(ISNUMBER(N64)),NOT(ISNUMBER(O64)),NOT(ISNUMBER(W64)),NOT(ISNUMBER(X64))),"Incompleto",IF(OR(I64&lt;H64,K64&lt;I64,O64&gt;N64,O64+X64&gt;N64,X64&gt;N64,M64&lt;=0,N64&lt;0,O64&lt;0,W64&lt;0,X64&lt;0),"Inconsistente","Válido"))))</f>
        <v/>
      </c>
      <c r="AB64" s="31" t="str">
        <f t="shared" si="6"/>
        <v/>
      </c>
    </row>
    <row r="65" spans="1:28">
      <c r="A65" s="9"/>
      <c r="B65" s="14" t="str">
        <f>IF(A65="","",IF(OR(A65&lt;'03 Configuración'!$B$7,A65&gt;'03 Configuración'!$B$8),"Fuera de rango","Semana "&amp;INT((A65-'03 Configuración'!$B$7)/7)+1))</f>
        <v/>
      </c>
      <c r="C65" s="7"/>
      <c r="D65" s="7"/>
      <c r="E65" s="7"/>
      <c r="F65" s="7"/>
      <c r="G65" s="58"/>
      <c r="H65" s="58"/>
      <c r="I65" s="58"/>
      <c r="J65" s="58"/>
      <c r="K65" s="58"/>
      <c r="L65" s="19" t="str">
        <f t="shared" si="0"/>
        <v/>
      </c>
      <c r="M65" s="22"/>
      <c r="N65" s="22"/>
      <c r="O65" s="22"/>
      <c r="P65" s="14" t="str">
        <f t="shared" si="1"/>
        <v/>
      </c>
      <c r="Q65" s="14" t="str">
        <f t="shared" si="2"/>
        <v/>
      </c>
      <c r="R65" s="14" t="str">
        <f t="shared" si="3"/>
        <v/>
      </c>
      <c r="S65" s="7"/>
      <c r="T65" s="11"/>
      <c r="U65" s="11"/>
      <c r="V65" s="7"/>
      <c r="W65" s="25"/>
      <c r="X65" s="22"/>
      <c r="Y65" s="28" t="str">
        <f t="shared" si="4"/>
        <v/>
      </c>
      <c r="Z65" s="19" t="str">
        <f t="shared" si="5"/>
        <v/>
      </c>
      <c r="AA65" s="14" t="str">
        <f>IF(ISBLANK(A65),"",IF(OR(A65&lt;'03 Configuración'!$B$7,A65&gt;'03 Configuración'!$B$8),"Fuera de rango",IF(OR(C65="",D65="",E65="",F65="",S65="",V65="",NOT(ISNUMBER(G65)),NOT(ISNUMBER(H65)),NOT(ISNUMBER(I65)),NOT(ISNUMBER(J65)),NOT(ISNUMBER(K65)),NOT(ISNUMBER(M65)),NOT(ISNUMBER(N65)),NOT(ISNUMBER(O65)),NOT(ISNUMBER(W65)),NOT(ISNUMBER(X65))),"Incompleto",IF(OR(I65&lt;H65,K65&lt;I65,O65&gt;N65,O65+X65&gt;N65,X65&gt;N65,M65&lt;=0,N65&lt;0,O65&lt;0,W65&lt;0,X65&lt;0),"Inconsistente","Válido"))))</f>
        <v/>
      </c>
      <c r="AB65" s="31" t="str">
        <f t="shared" si="6"/>
        <v/>
      </c>
    </row>
    <row r="66" spans="1:28">
      <c r="A66" s="9"/>
      <c r="B66" s="14" t="str">
        <f>IF(A66="","",IF(OR(A66&lt;'03 Configuración'!$B$7,A66&gt;'03 Configuración'!$B$8),"Fuera de rango","Semana "&amp;INT((A66-'03 Configuración'!$B$7)/7)+1))</f>
        <v/>
      </c>
      <c r="C66" s="7"/>
      <c r="D66" s="7"/>
      <c r="E66" s="7"/>
      <c r="F66" s="7"/>
      <c r="G66" s="58"/>
      <c r="H66" s="58"/>
      <c r="I66" s="58"/>
      <c r="J66" s="58"/>
      <c r="K66" s="58"/>
      <c r="L66" s="19" t="str">
        <f t="shared" si="0"/>
        <v/>
      </c>
      <c r="M66" s="22"/>
      <c r="N66" s="22"/>
      <c r="O66" s="22"/>
      <c r="P66" s="14" t="str">
        <f t="shared" si="1"/>
        <v/>
      </c>
      <c r="Q66" s="14" t="str">
        <f t="shared" si="2"/>
        <v/>
      </c>
      <c r="R66" s="14" t="str">
        <f t="shared" si="3"/>
        <v/>
      </c>
      <c r="S66" s="7"/>
      <c r="T66" s="11"/>
      <c r="U66" s="11"/>
      <c r="V66" s="7"/>
      <c r="W66" s="25"/>
      <c r="X66" s="22"/>
      <c r="Y66" s="28" t="str">
        <f t="shared" si="4"/>
        <v/>
      </c>
      <c r="Z66" s="19" t="str">
        <f t="shared" si="5"/>
        <v/>
      </c>
      <c r="AA66" s="14" t="str">
        <f>IF(ISBLANK(A66),"",IF(OR(A66&lt;'03 Configuración'!$B$7,A66&gt;'03 Configuración'!$B$8),"Fuera de rango",IF(OR(C66="",D66="",E66="",F66="",S66="",V66="",NOT(ISNUMBER(G66)),NOT(ISNUMBER(H66)),NOT(ISNUMBER(I66)),NOT(ISNUMBER(J66)),NOT(ISNUMBER(K66)),NOT(ISNUMBER(M66)),NOT(ISNUMBER(N66)),NOT(ISNUMBER(O66)),NOT(ISNUMBER(W66)),NOT(ISNUMBER(X66))),"Incompleto",IF(OR(I66&lt;H66,K66&lt;I66,O66&gt;N66,O66+X66&gt;N66,X66&gt;N66,M66&lt;=0,N66&lt;0,O66&lt;0,W66&lt;0,X66&lt;0),"Inconsistente","Válido"))))</f>
        <v/>
      </c>
      <c r="AB66" s="31" t="str">
        <f t="shared" si="6"/>
        <v/>
      </c>
    </row>
    <row r="67" spans="1:28">
      <c r="A67" s="9"/>
      <c r="B67" s="14" t="str">
        <f>IF(A67="","",IF(OR(A67&lt;'03 Configuración'!$B$7,A67&gt;'03 Configuración'!$B$8),"Fuera de rango","Semana "&amp;INT((A67-'03 Configuración'!$B$7)/7)+1))</f>
        <v/>
      </c>
      <c r="C67" s="7"/>
      <c r="D67" s="7"/>
      <c r="E67" s="7"/>
      <c r="F67" s="7"/>
      <c r="G67" s="58"/>
      <c r="H67" s="58"/>
      <c r="I67" s="58"/>
      <c r="J67" s="58"/>
      <c r="K67" s="58"/>
      <c r="L67" s="19" t="str">
        <f t="shared" si="0"/>
        <v/>
      </c>
      <c r="M67" s="22"/>
      <c r="N67" s="22"/>
      <c r="O67" s="22"/>
      <c r="P67" s="14" t="str">
        <f t="shared" si="1"/>
        <v/>
      </c>
      <c r="Q67" s="14" t="str">
        <f t="shared" si="2"/>
        <v/>
      </c>
      <c r="R67" s="14" t="str">
        <f t="shared" si="3"/>
        <v/>
      </c>
      <c r="S67" s="7"/>
      <c r="T67" s="11"/>
      <c r="U67" s="11"/>
      <c r="V67" s="7"/>
      <c r="W67" s="25"/>
      <c r="X67" s="22"/>
      <c r="Y67" s="28" t="str">
        <f t="shared" si="4"/>
        <v/>
      </c>
      <c r="Z67" s="19" t="str">
        <f t="shared" si="5"/>
        <v/>
      </c>
      <c r="AA67" s="14" t="str">
        <f>IF(ISBLANK(A67),"",IF(OR(A67&lt;'03 Configuración'!$B$7,A67&gt;'03 Configuración'!$B$8),"Fuera de rango",IF(OR(C67="",D67="",E67="",F67="",S67="",V67="",NOT(ISNUMBER(G67)),NOT(ISNUMBER(H67)),NOT(ISNUMBER(I67)),NOT(ISNUMBER(J67)),NOT(ISNUMBER(K67)),NOT(ISNUMBER(M67)),NOT(ISNUMBER(N67)),NOT(ISNUMBER(O67)),NOT(ISNUMBER(W67)),NOT(ISNUMBER(X67))),"Incompleto",IF(OR(I67&lt;H67,K67&lt;I67,O67&gt;N67,O67+X67&gt;N67,X67&gt;N67,M67&lt;=0,N67&lt;0,O67&lt;0,W67&lt;0,X67&lt;0),"Inconsistente","Válido"))))</f>
        <v/>
      </c>
      <c r="AB67" s="31" t="str">
        <f t="shared" si="6"/>
        <v/>
      </c>
    </row>
    <row r="68" spans="1:28">
      <c r="A68" s="9"/>
      <c r="B68" s="14" t="str">
        <f>IF(A68="","",IF(OR(A68&lt;'03 Configuración'!$B$7,A68&gt;'03 Configuración'!$B$8),"Fuera de rango","Semana "&amp;INT((A68-'03 Configuración'!$B$7)/7)+1))</f>
        <v/>
      </c>
      <c r="C68" s="7"/>
      <c r="D68" s="7"/>
      <c r="E68" s="7"/>
      <c r="F68" s="7"/>
      <c r="G68" s="58"/>
      <c r="H68" s="58"/>
      <c r="I68" s="58"/>
      <c r="J68" s="58"/>
      <c r="K68" s="58"/>
      <c r="L68" s="19" t="str">
        <f t="shared" si="0"/>
        <v/>
      </c>
      <c r="M68" s="22"/>
      <c r="N68" s="22"/>
      <c r="O68" s="22"/>
      <c r="P68" s="14" t="str">
        <f t="shared" si="1"/>
        <v/>
      </c>
      <c r="Q68" s="14" t="str">
        <f t="shared" si="2"/>
        <v/>
      </c>
      <c r="R68" s="14" t="str">
        <f t="shared" si="3"/>
        <v/>
      </c>
      <c r="S68" s="7"/>
      <c r="T68" s="11"/>
      <c r="U68" s="11"/>
      <c r="V68" s="7"/>
      <c r="W68" s="25"/>
      <c r="X68" s="22"/>
      <c r="Y68" s="28" t="str">
        <f t="shared" si="4"/>
        <v/>
      </c>
      <c r="Z68" s="19" t="str">
        <f t="shared" si="5"/>
        <v/>
      </c>
      <c r="AA68" s="14" t="str">
        <f>IF(ISBLANK(A68),"",IF(OR(A68&lt;'03 Configuración'!$B$7,A68&gt;'03 Configuración'!$B$8),"Fuera de rango",IF(OR(C68="",D68="",E68="",F68="",S68="",V68="",NOT(ISNUMBER(G68)),NOT(ISNUMBER(H68)),NOT(ISNUMBER(I68)),NOT(ISNUMBER(J68)),NOT(ISNUMBER(K68)),NOT(ISNUMBER(M68)),NOT(ISNUMBER(N68)),NOT(ISNUMBER(O68)),NOT(ISNUMBER(W68)),NOT(ISNUMBER(X68))),"Incompleto",IF(OR(I68&lt;H68,K68&lt;I68,O68&gt;N68,O68+X68&gt;N68,X68&gt;N68,M68&lt;=0,N68&lt;0,O68&lt;0,W68&lt;0,X68&lt;0),"Inconsistente","Válido"))))</f>
        <v/>
      </c>
      <c r="AB68" s="31" t="str">
        <f t="shared" si="6"/>
        <v/>
      </c>
    </row>
    <row r="69" spans="1:28">
      <c r="A69" s="9"/>
      <c r="B69" s="14" t="str">
        <f>IF(A69="","",IF(OR(A69&lt;'03 Configuración'!$B$7,A69&gt;'03 Configuración'!$B$8),"Fuera de rango","Semana "&amp;INT((A69-'03 Configuración'!$B$7)/7)+1))</f>
        <v/>
      </c>
      <c r="C69" s="7"/>
      <c r="D69" s="7"/>
      <c r="E69" s="7"/>
      <c r="F69" s="7"/>
      <c r="G69" s="58"/>
      <c r="H69" s="58"/>
      <c r="I69" s="58"/>
      <c r="J69" s="58"/>
      <c r="K69" s="58"/>
      <c r="L69" s="19" t="str">
        <f t="shared" si="0"/>
        <v/>
      </c>
      <c r="M69" s="22"/>
      <c r="N69" s="22"/>
      <c r="O69" s="22"/>
      <c r="P69" s="14" t="str">
        <f t="shared" si="1"/>
        <v/>
      </c>
      <c r="Q69" s="14" t="str">
        <f t="shared" si="2"/>
        <v/>
      </c>
      <c r="R69" s="14" t="str">
        <f t="shared" si="3"/>
        <v/>
      </c>
      <c r="S69" s="7"/>
      <c r="T69" s="11"/>
      <c r="U69" s="11"/>
      <c r="V69" s="7"/>
      <c r="W69" s="25"/>
      <c r="X69" s="22"/>
      <c r="Y69" s="28" t="str">
        <f t="shared" si="4"/>
        <v/>
      </c>
      <c r="Z69" s="19" t="str">
        <f t="shared" si="5"/>
        <v/>
      </c>
      <c r="AA69" s="14" t="str">
        <f>IF(ISBLANK(A69),"",IF(OR(A69&lt;'03 Configuración'!$B$7,A69&gt;'03 Configuración'!$B$8),"Fuera de rango",IF(OR(C69="",D69="",E69="",F69="",S69="",V69="",NOT(ISNUMBER(G69)),NOT(ISNUMBER(H69)),NOT(ISNUMBER(I69)),NOT(ISNUMBER(J69)),NOT(ISNUMBER(K69)),NOT(ISNUMBER(M69)),NOT(ISNUMBER(N69)),NOT(ISNUMBER(O69)),NOT(ISNUMBER(W69)),NOT(ISNUMBER(X69))),"Incompleto",IF(OR(I69&lt;H69,K69&lt;I69,O69&gt;N69,O69+X69&gt;N69,X69&gt;N69,M69&lt;=0,N69&lt;0,O69&lt;0,W69&lt;0,X69&lt;0),"Inconsistente","Válido"))))</f>
        <v/>
      </c>
      <c r="AB69" s="31" t="str">
        <f t="shared" si="6"/>
        <v/>
      </c>
    </row>
    <row r="70" spans="1:28">
      <c r="A70" s="9"/>
      <c r="B70" s="14" t="str">
        <f>IF(A70="","",IF(OR(A70&lt;'03 Configuración'!$B$7,A70&gt;'03 Configuración'!$B$8),"Fuera de rango","Semana "&amp;INT((A70-'03 Configuración'!$B$7)/7)+1))</f>
        <v/>
      </c>
      <c r="C70" s="7"/>
      <c r="D70" s="7"/>
      <c r="E70" s="7"/>
      <c r="F70" s="7"/>
      <c r="G70" s="58"/>
      <c r="H70" s="58"/>
      <c r="I70" s="58"/>
      <c r="J70" s="58"/>
      <c r="K70" s="58"/>
      <c r="L70" s="19" t="str">
        <f t="shared" si="0"/>
        <v/>
      </c>
      <c r="M70" s="22"/>
      <c r="N70" s="22"/>
      <c r="O70" s="22"/>
      <c r="P70" s="14" t="str">
        <f t="shared" si="1"/>
        <v/>
      </c>
      <c r="Q70" s="14" t="str">
        <f t="shared" si="2"/>
        <v/>
      </c>
      <c r="R70" s="14" t="str">
        <f t="shared" si="3"/>
        <v/>
      </c>
      <c r="S70" s="7"/>
      <c r="T70" s="11"/>
      <c r="U70" s="11"/>
      <c r="V70" s="7"/>
      <c r="W70" s="25"/>
      <c r="X70" s="22"/>
      <c r="Y70" s="28" t="str">
        <f t="shared" si="4"/>
        <v/>
      </c>
      <c r="Z70" s="19" t="str">
        <f t="shared" si="5"/>
        <v/>
      </c>
      <c r="AA70" s="14" t="str">
        <f>IF(ISBLANK(A70),"",IF(OR(A70&lt;'03 Configuración'!$B$7,A70&gt;'03 Configuración'!$B$8),"Fuera de rango",IF(OR(C70="",D70="",E70="",F70="",S70="",V70="",NOT(ISNUMBER(G70)),NOT(ISNUMBER(H70)),NOT(ISNUMBER(I70)),NOT(ISNUMBER(J70)),NOT(ISNUMBER(K70)),NOT(ISNUMBER(M70)),NOT(ISNUMBER(N70)),NOT(ISNUMBER(O70)),NOT(ISNUMBER(W70)),NOT(ISNUMBER(X70))),"Incompleto",IF(OR(I70&lt;H70,K70&lt;I70,O70&gt;N70,O70+X70&gt;N70,X70&gt;N70,M70&lt;=0,N70&lt;0,O70&lt;0,W70&lt;0,X70&lt;0),"Inconsistente","Válido"))))</f>
        <v/>
      </c>
      <c r="AB70" s="31" t="str">
        <f t="shared" si="6"/>
        <v/>
      </c>
    </row>
    <row r="71" spans="1:28">
      <c r="A71" s="9"/>
      <c r="B71" s="14" t="str">
        <f>IF(A71="","",IF(OR(A71&lt;'03 Configuración'!$B$7,A71&gt;'03 Configuración'!$B$8),"Fuera de rango","Semana "&amp;INT((A71-'03 Configuración'!$B$7)/7)+1))</f>
        <v/>
      </c>
      <c r="C71" s="7"/>
      <c r="D71" s="7"/>
      <c r="E71" s="7"/>
      <c r="F71" s="7"/>
      <c r="G71" s="58"/>
      <c r="H71" s="58"/>
      <c r="I71" s="58"/>
      <c r="J71" s="58"/>
      <c r="K71" s="58"/>
      <c r="L71" s="19" t="str">
        <f t="shared" ref="L71:L134" si="7">IF(AA71&lt;&gt;"Válido","",ROUND((K71-H71)*24,2))</f>
        <v/>
      </c>
      <c r="M71" s="22"/>
      <c r="N71" s="22"/>
      <c r="O71" s="22"/>
      <c r="P71" s="14" t="str">
        <f t="shared" ref="P71:P134" si="8">IF(AA71&lt;&gt;"Válido","",IF(O71&gt;=M71,"Sí","No"))</f>
        <v/>
      </c>
      <c r="Q71" s="14" t="str">
        <f t="shared" ref="Q71:Q134" si="9">IF(AA71&lt;&gt;"Válido","",IF(K71&lt;=J71,"Sí","No"))</f>
        <v/>
      </c>
      <c r="R71" s="14" t="str">
        <f t="shared" ref="R71:R134" si="10">IF(AA71&lt;&gt;"Válido","",IF(S71="Sin incidencia","No","Sí"))</f>
        <v/>
      </c>
      <c r="S71" s="7"/>
      <c r="T71" s="11"/>
      <c r="U71" s="11"/>
      <c r="V71" s="7"/>
      <c r="W71" s="25"/>
      <c r="X71" s="22"/>
      <c r="Y71" s="28" t="str">
        <f t="shared" ref="Y71:Y134" si="11">IF(OR(AA71&lt;&gt;"Válido",N71=0),"",ROUND(X71/N71,4))</f>
        <v/>
      </c>
      <c r="Z71" s="19" t="str">
        <f t="shared" ref="Z71:Z134" si="12">IF(AA71&lt;&gt;"Válido","",ROUND((I71-H71)*24,2))</f>
        <v/>
      </c>
      <c r="AA71" s="14" t="str">
        <f>IF(ISBLANK(A71),"",IF(OR(A71&lt;'03 Configuración'!$B$7,A71&gt;'03 Configuración'!$B$8),"Fuera de rango",IF(OR(C71="",D71="",E71="",F71="",S71="",V71="",NOT(ISNUMBER(G71)),NOT(ISNUMBER(H71)),NOT(ISNUMBER(I71)),NOT(ISNUMBER(J71)),NOT(ISNUMBER(K71)),NOT(ISNUMBER(M71)),NOT(ISNUMBER(N71)),NOT(ISNUMBER(O71)),NOT(ISNUMBER(W71)),NOT(ISNUMBER(X71))),"Incompleto",IF(OR(I71&lt;H71,K71&lt;I71,O71&gt;N71,O71+X71&gt;N71,X71&gt;N71,M71&lt;=0,N71&lt;0,O71&lt;0,W71&lt;0,X71&lt;0),"Inconsistente","Válido"))))</f>
        <v/>
      </c>
      <c r="AB71" s="31" t="str">
        <f t="shared" ref="AB71:AB134" si="13">IF(AA71="","",IF(AA71="Válido","Listo para analizar",IF(AA71="Fuera de rango","Fecha fuera del periodo configurado",IF(AA71="Incompleto","Completa los datos obligatorios",IF(O71+X71&gt;N71,"Despacho y almacenamiento superan las unidades recibidas",IF(OR(I71&lt;H71,K71&lt;I71),"Revisa la secuencia de horas",IF(M71&lt;=0,"Las unidades esperadas deben ser mayores que cero","Revisa cantidades, horas o costos")))))))</f>
        <v/>
      </c>
    </row>
    <row r="72" spans="1:28">
      <c r="A72" s="9"/>
      <c r="B72" s="14" t="str">
        <f>IF(A72="","",IF(OR(A72&lt;'03 Configuración'!$B$7,A72&gt;'03 Configuración'!$B$8),"Fuera de rango","Semana "&amp;INT((A72-'03 Configuración'!$B$7)/7)+1))</f>
        <v/>
      </c>
      <c r="C72" s="7"/>
      <c r="D72" s="7"/>
      <c r="E72" s="7"/>
      <c r="F72" s="7"/>
      <c r="G72" s="58"/>
      <c r="H72" s="58"/>
      <c r="I72" s="58"/>
      <c r="J72" s="58"/>
      <c r="K72" s="58"/>
      <c r="L72" s="19" t="str">
        <f t="shared" si="7"/>
        <v/>
      </c>
      <c r="M72" s="22"/>
      <c r="N72" s="22"/>
      <c r="O72" s="22"/>
      <c r="P72" s="14" t="str">
        <f t="shared" si="8"/>
        <v/>
      </c>
      <c r="Q72" s="14" t="str">
        <f t="shared" si="9"/>
        <v/>
      </c>
      <c r="R72" s="14" t="str">
        <f t="shared" si="10"/>
        <v/>
      </c>
      <c r="S72" s="7"/>
      <c r="T72" s="11"/>
      <c r="U72" s="11"/>
      <c r="V72" s="7"/>
      <c r="W72" s="25"/>
      <c r="X72" s="22"/>
      <c r="Y72" s="28" t="str">
        <f t="shared" si="11"/>
        <v/>
      </c>
      <c r="Z72" s="19" t="str">
        <f t="shared" si="12"/>
        <v/>
      </c>
      <c r="AA72" s="14" t="str">
        <f>IF(ISBLANK(A72),"",IF(OR(A72&lt;'03 Configuración'!$B$7,A72&gt;'03 Configuración'!$B$8),"Fuera de rango",IF(OR(C72="",D72="",E72="",F72="",S72="",V72="",NOT(ISNUMBER(G72)),NOT(ISNUMBER(H72)),NOT(ISNUMBER(I72)),NOT(ISNUMBER(J72)),NOT(ISNUMBER(K72)),NOT(ISNUMBER(M72)),NOT(ISNUMBER(N72)),NOT(ISNUMBER(O72)),NOT(ISNUMBER(W72)),NOT(ISNUMBER(X72))),"Incompleto",IF(OR(I72&lt;H72,K72&lt;I72,O72&gt;N72,O72+X72&gt;N72,X72&gt;N72,M72&lt;=0,N72&lt;0,O72&lt;0,W72&lt;0,X72&lt;0),"Inconsistente","Válido"))))</f>
        <v/>
      </c>
      <c r="AB72" s="31" t="str">
        <f t="shared" si="13"/>
        <v/>
      </c>
    </row>
    <row r="73" spans="1:28">
      <c r="A73" s="9"/>
      <c r="B73" s="14" t="str">
        <f>IF(A73="","",IF(OR(A73&lt;'03 Configuración'!$B$7,A73&gt;'03 Configuración'!$B$8),"Fuera de rango","Semana "&amp;INT((A73-'03 Configuración'!$B$7)/7)+1))</f>
        <v/>
      </c>
      <c r="C73" s="7"/>
      <c r="D73" s="7"/>
      <c r="E73" s="7"/>
      <c r="F73" s="7"/>
      <c r="G73" s="58"/>
      <c r="H73" s="58"/>
      <c r="I73" s="58"/>
      <c r="J73" s="58"/>
      <c r="K73" s="58"/>
      <c r="L73" s="19" t="str">
        <f t="shared" si="7"/>
        <v/>
      </c>
      <c r="M73" s="22"/>
      <c r="N73" s="22"/>
      <c r="O73" s="22"/>
      <c r="P73" s="14" t="str">
        <f t="shared" si="8"/>
        <v/>
      </c>
      <c r="Q73" s="14" t="str">
        <f t="shared" si="9"/>
        <v/>
      </c>
      <c r="R73" s="14" t="str">
        <f t="shared" si="10"/>
        <v/>
      </c>
      <c r="S73" s="7"/>
      <c r="T73" s="11"/>
      <c r="U73" s="11"/>
      <c r="V73" s="7"/>
      <c r="W73" s="25"/>
      <c r="X73" s="22"/>
      <c r="Y73" s="28" t="str">
        <f t="shared" si="11"/>
        <v/>
      </c>
      <c r="Z73" s="19" t="str">
        <f t="shared" si="12"/>
        <v/>
      </c>
      <c r="AA73" s="14" t="str">
        <f>IF(ISBLANK(A73),"",IF(OR(A73&lt;'03 Configuración'!$B$7,A73&gt;'03 Configuración'!$B$8),"Fuera de rango",IF(OR(C73="",D73="",E73="",F73="",S73="",V73="",NOT(ISNUMBER(G73)),NOT(ISNUMBER(H73)),NOT(ISNUMBER(I73)),NOT(ISNUMBER(J73)),NOT(ISNUMBER(K73)),NOT(ISNUMBER(M73)),NOT(ISNUMBER(N73)),NOT(ISNUMBER(O73)),NOT(ISNUMBER(W73)),NOT(ISNUMBER(X73))),"Incompleto",IF(OR(I73&lt;H73,K73&lt;I73,O73&gt;N73,O73+X73&gt;N73,X73&gt;N73,M73&lt;=0,N73&lt;0,O73&lt;0,W73&lt;0,X73&lt;0),"Inconsistente","Válido"))))</f>
        <v/>
      </c>
      <c r="AB73" s="31" t="str">
        <f t="shared" si="13"/>
        <v/>
      </c>
    </row>
    <row r="74" spans="1:28">
      <c r="A74" s="9"/>
      <c r="B74" s="14" t="str">
        <f>IF(A74="","",IF(OR(A74&lt;'03 Configuración'!$B$7,A74&gt;'03 Configuración'!$B$8),"Fuera de rango","Semana "&amp;INT((A74-'03 Configuración'!$B$7)/7)+1))</f>
        <v/>
      </c>
      <c r="C74" s="7"/>
      <c r="D74" s="7"/>
      <c r="E74" s="7"/>
      <c r="F74" s="7"/>
      <c r="G74" s="58"/>
      <c r="H74" s="58"/>
      <c r="I74" s="58"/>
      <c r="J74" s="58"/>
      <c r="K74" s="58"/>
      <c r="L74" s="19" t="str">
        <f t="shared" si="7"/>
        <v/>
      </c>
      <c r="M74" s="22"/>
      <c r="N74" s="22"/>
      <c r="O74" s="22"/>
      <c r="P74" s="14" t="str">
        <f t="shared" si="8"/>
        <v/>
      </c>
      <c r="Q74" s="14" t="str">
        <f t="shared" si="9"/>
        <v/>
      </c>
      <c r="R74" s="14" t="str">
        <f t="shared" si="10"/>
        <v/>
      </c>
      <c r="S74" s="7"/>
      <c r="T74" s="11"/>
      <c r="U74" s="11"/>
      <c r="V74" s="7"/>
      <c r="W74" s="25"/>
      <c r="X74" s="22"/>
      <c r="Y74" s="28" t="str">
        <f t="shared" si="11"/>
        <v/>
      </c>
      <c r="Z74" s="19" t="str">
        <f t="shared" si="12"/>
        <v/>
      </c>
      <c r="AA74" s="14" t="str">
        <f>IF(ISBLANK(A74),"",IF(OR(A74&lt;'03 Configuración'!$B$7,A74&gt;'03 Configuración'!$B$8),"Fuera de rango",IF(OR(C74="",D74="",E74="",F74="",S74="",V74="",NOT(ISNUMBER(G74)),NOT(ISNUMBER(H74)),NOT(ISNUMBER(I74)),NOT(ISNUMBER(J74)),NOT(ISNUMBER(K74)),NOT(ISNUMBER(M74)),NOT(ISNUMBER(N74)),NOT(ISNUMBER(O74)),NOT(ISNUMBER(W74)),NOT(ISNUMBER(X74))),"Incompleto",IF(OR(I74&lt;H74,K74&lt;I74,O74&gt;N74,O74+X74&gt;N74,X74&gt;N74,M74&lt;=0,N74&lt;0,O74&lt;0,W74&lt;0,X74&lt;0),"Inconsistente","Válido"))))</f>
        <v/>
      </c>
      <c r="AB74" s="31" t="str">
        <f t="shared" si="13"/>
        <v/>
      </c>
    </row>
    <row r="75" spans="1:28">
      <c r="A75" s="9"/>
      <c r="B75" s="14" t="str">
        <f>IF(A75="","",IF(OR(A75&lt;'03 Configuración'!$B$7,A75&gt;'03 Configuración'!$B$8),"Fuera de rango","Semana "&amp;INT((A75-'03 Configuración'!$B$7)/7)+1))</f>
        <v/>
      </c>
      <c r="C75" s="7"/>
      <c r="D75" s="7"/>
      <c r="E75" s="7"/>
      <c r="F75" s="7"/>
      <c r="G75" s="58"/>
      <c r="H75" s="58"/>
      <c r="I75" s="58"/>
      <c r="J75" s="58"/>
      <c r="K75" s="58"/>
      <c r="L75" s="19" t="str">
        <f t="shared" si="7"/>
        <v/>
      </c>
      <c r="M75" s="22"/>
      <c r="N75" s="22"/>
      <c r="O75" s="22"/>
      <c r="P75" s="14" t="str">
        <f t="shared" si="8"/>
        <v/>
      </c>
      <c r="Q75" s="14" t="str">
        <f t="shared" si="9"/>
        <v/>
      </c>
      <c r="R75" s="14" t="str">
        <f t="shared" si="10"/>
        <v/>
      </c>
      <c r="S75" s="7"/>
      <c r="T75" s="11"/>
      <c r="U75" s="11"/>
      <c r="V75" s="7"/>
      <c r="W75" s="25"/>
      <c r="X75" s="22"/>
      <c r="Y75" s="28" t="str">
        <f t="shared" si="11"/>
        <v/>
      </c>
      <c r="Z75" s="19" t="str">
        <f t="shared" si="12"/>
        <v/>
      </c>
      <c r="AA75" s="14" t="str">
        <f>IF(ISBLANK(A75),"",IF(OR(A75&lt;'03 Configuración'!$B$7,A75&gt;'03 Configuración'!$B$8),"Fuera de rango",IF(OR(C75="",D75="",E75="",F75="",S75="",V75="",NOT(ISNUMBER(G75)),NOT(ISNUMBER(H75)),NOT(ISNUMBER(I75)),NOT(ISNUMBER(J75)),NOT(ISNUMBER(K75)),NOT(ISNUMBER(M75)),NOT(ISNUMBER(N75)),NOT(ISNUMBER(O75)),NOT(ISNUMBER(W75)),NOT(ISNUMBER(X75))),"Incompleto",IF(OR(I75&lt;H75,K75&lt;I75,O75&gt;N75,O75+X75&gt;N75,X75&gt;N75,M75&lt;=0,N75&lt;0,O75&lt;0,W75&lt;0,X75&lt;0),"Inconsistente","Válido"))))</f>
        <v/>
      </c>
      <c r="AB75" s="31" t="str">
        <f t="shared" si="13"/>
        <v/>
      </c>
    </row>
    <row r="76" spans="1:28">
      <c r="A76" s="9"/>
      <c r="B76" s="14" t="str">
        <f>IF(A76="","",IF(OR(A76&lt;'03 Configuración'!$B$7,A76&gt;'03 Configuración'!$B$8),"Fuera de rango","Semana "&amp;INT((A76-'03 Configuración'!$B$7)/7)+1))</f>
        <v/>
      </c>
      <c r="C76" s="7"/>
      <c r="D76" s="7"/>
      <c r="E76" s="7"/>
      <c r="F76" s="7"/>
      <c r="G76" s="58"/>
      <c r="H76" s="58"/>
      <c r="I76" s="58"/>
      <c r="J76" s="58"/>
      <c r="K76" s="58"/>
      <c r="L76" s="19" t="str">
        <f t="shared" si="7"/>
        <v/>
      </c>
      <c r="M76" s="22"/>
      <c r="N76" s="22"/>
      <c r="O76" s="22"/>
      <c r="P76" s="14" t="str">
        <f t="shared" si="8"/>
        <v/>
      </c>
      <c r="Q76" s="14" t="str">
        <f t="shared" si="9"/>
        <v/>
      </c>
      <c r="R76" s="14" t="str">
        <f t="shared" si="10"/>
        <v/>
      </c>
      <c r="S76" s="7"/>
      <c r="T76" s="11"/>
      <c r="U76" s="11"/>
      <c r="V76" s="7"/>
      <c r="W76" s="25"/>
      <c r="X76" s="22"/>
      <c r="Y76" s="28" t="str">
        <f t="shared" si="11"/>
        <v/>
      </c>
      <c r="Z76" s="19" t="str">
        <f t="shared" si="12"/>
        <v/>
      </c>
      <c r="AA76" s="14" t="str">
        <f>IF(ISBLANK(A76),"",IF(OR(A76&lt;'03 Configuración'!$B$7,A76&gt;'03 Configuración'!$B$8),"Fuera de rango",IF(OR(C76="",D76="",E76="",F76="",S76="",V76="",NOT(ISNUMBER(G76)),NOT(ISNUMBER(H76)),NOT(ISNUMBER(I76)),NOT(ISNUMBER(J76)),NOT(ISNUMBER(K76)),NOT(ISNUMBER(M76)),NOT(ISNUMBER(N76)),NOT(ISNUMBER(O76)),NOT(ISNUMBER(W76)),NOT(ISNUMBER(X76))),"Incompleto",IF(OR(I76&lt;H76,K76&lt;I76,O76&gt;N76,O76+X76&gt;N76,X76&gt;N76,M76&lt;=0,N76&lt;0,O76&lt;0,W76&lt;0,X76&lt;0),"Inconsistente","Válido"))))</f>
        <v/>
      </c>
      <c r="AB76" s="31" t="str">
        <f t="shared" si="13"/>
        <v/>
      </c>
    </row>
    <row r="77" spans="1:28">
      <c r="A77" s="9"/>
      <c r="B77" s="14" t="str">
        <f>IF(A77="","",IF(OR(A77&lt;'03 Configuración'!$B$7,A77&gt;'03 Configuración'!$B$8),"Fuera de rango","Semana "&amp;INT((A77-'03 Configuración'!$B$7)/7)+1))</f>
        <v/>
      </c>
      <c r="C77" s="7"/>
      <c r="D77" s="7"/>
      <c r="E77" s="7"/>
      <c r="F77" s="7"/>
      <c r="G77" s="58"/>
      <c r="H77" s="58"/>
      <c r="I77" s="58"/>
      <c r="J77" s="58"/>
      <c r="K77" s="58"/>
      <c r="L77" s="19" t="str">
        <f t="shared" si="7"/>
        <v/>
      </c>
      <c r="M77" s="22"/>
      <c r="N77" s="22"/>
      <c r="O77" s="22"/>
      <c r="P77" s="14" t="str">
        <f t="shared" si="8"/>
        <v/>
      </c>
      <c r="Q77" s="14" t="str">
        <f t="shared" si="9"/>
        <v/>
      </c>
      <c r="R77" s="14" t="str">
        <f t="shared" si="10"/>
        <v/>
      </c>
      <c r="S77" s="7"/>
      <c r="T77" s="11"/>
      <c r="U77" s="11"/>
      <c r="V77" s="7"/>
      <c r="W77" s="25"/>
      <c r="X77" s="22"/>
      <c r="Y77" s="28" t="str">
        <f t="shared" si="11"/>
        <v/>
      </c>
      <c r="Z77" s="19" t="str">
        <f t="shared" si="12"/>
        <v/>
      </c>
      <c r="AA77" s="14" t="str">
        <f>IF(ISBLANK(A77),"",IF(OR(A77&lt;'03 Configuración'!$B$7,A77&gt;'03 Configuración'!$B$8),"Fuera de rango",IF(OR(C77="",D77="",E77="",F77="",S77="",V77="",NOT(ISNUMBER(G77)),NOT(ISNUMBER(H77)),NOT(ISNUMBER(I77)),NOT(ISNUMBER(J77)),NOT(ISNUMBER(K77)),NOT(ISNUMBER(M77)),NOT(ISNUMBER(N77)),NOT(ISNUMBER(O77)),NOT(ISNUMBER(W77)),NOT(ISNUMBER(X77))),"Incompleto",IF(OR(I77&lt;H77,K77&lt;I77,O77&gt;N77,O77+X77&gt;N77,X77&gt;N77,M77&lt;=0,N77&lt;0,O77&lt;0,W77&lt;0,X77&lt;0),"Inconsistente","Válido"))))</f>
        <v/>
      </c>
      <c r="AB77" s="31" t="str">
        <f t="shared" si="13"/>
        <v/>
      </c>
    </row>
    <row r="78" spans="1:28">
      <c r="A78" s="9"/>
      <c r="B78" s="14" t="str">
        <f>IF(A78="","",IF(OR(A78&lt;'03 Configuración'!$B$7,A78&gt;'03 Configuración'!$B$8),"Fuera de rango","Semana "&amp;INT((A78-'03 Configuración'!$B$7)/7)+1))</f>
        <v/>
      </c>
      <c r="C78" s="7"/>
      <c r="D78" s="7"/>
      <c r="E78" s="7"/>
      <c r="F78" s="7"/>
      <c r="G78" s="58"/>
      <c r="H78" s="58"/>
      <c r="I78" s="58"/>
      <c r="J78" s="58"/>
      <c r="K78" s="58"/>
      <c r="L78" s="19" t="str">
        <f t="shared" si="7"/>
        <v/>
      </c>
      <c r="M78" s="22"/>
      <c r="N78" s="22"/>
      <c r="O78" s="22"/>
      <c r="P78" s="14" t="str">
        <f t="shared" si="8"/>
        <v/>
      </c>
      <c r="Q78" s="14" t="str">
        <f t="shared" si="9"/>
        <v/>
      </c>
      <c r="R78" s="14" t="str">
        <f t="shared" si="10"/>
        <v/>
      </c>
      <c r="S78" s="7"/>
      <c r="T78" s="11"/>
      <c r="U78" s="11"/>
      <c r="V78" s="7"/>
      <c r="W78" s="25"/>
      <c r="X78" s="22"/>
      <c r="Y78" s="28" t="str">
        <f t="shared" si="11"/>
        <v/>
      </c>
      <c r="Z78" s="19" t="str">
        <f t="shared" si="12"/>
        <v/>
      </c>
      <c r="AA78" s="14" t="str">
        <f>IF(ISBLANK(A78),"",IF(OR(A78&lt;'03 Configuración'!$B$7,A78&gt;'03 Configuración'!$B$8),"Fuera de rango",IF(OR(C78="",D78="",E78="",F78="",S78="",V78="",NOT(ISNUMBER(G78)),NOT(ISNUMBER(H78)),NOT(ISNUMBER(I78)),NOT(ISNUMBER(J78)),NOT(ISNUMBER(K78)),NOT(ISNUMBER(M78)),NOT(ISNUMBER(N78)),NOT(ISNUMBER(O78)),NOT(ISNUMBER(W78)),NOT(ISNUMBER(X78))),"Incompleto",IF(OR(I78&lt;H78,K78&lt;I78,O78&gt;N78,O78+X78&gt;N78,X78&gt;N78,M78&lt;=0,N78&lt;0,O78&lt;0,W78&lt;0,X78&lt;0),"Inconsistente","Válido"))))</f>
        <v/>
      </c>
      <c r="AB78" s="31" t="str">
        <f t="shared" si="13"/>
        <v/>
      </c>
    </row>
    <row r="79" spans="1:28">
      <c r="A79" s="9"/>
      <c r="B79" s="14" t="str">
        <f>IF(A79="","",IF(OR(A79&lt;'03 Configuración'!$B$7,A79&gt;'03 Configuración'!$B$8),"Fuera de rango","Semana "&amp;INT((A79-'03 Configuración'!$B$7)/7)+1))</f>
        <v/>
      </c>
      <c r="C79" s="7"/>
      <c r="D79" s="7"/>
      <c r="E79" s="7"/>
      <c r="F79" s="7"/>
      <c r="G79" s="58"/>
      <c r="H79" s="58"/>
      <c r="I79" s="58"/>
      <c r="J79" s="58"/>
      <c r="K79" s="58"/>
      <c r="L79" s="19" t="str">
        <f t="shared" si="7"/>
        <v/>
      </c>
      <c r="M79" s="22"/>
      <c r="N79" s="22"/>
      <c r="O79" s="22"/>
      <c r="P79" s="14" t="str">
        <f t="shared" si="8"/>
        <v/>
      </c>
      <c r="Q79" s="14" t="str">
        <f t="shared" si="9"/>
        <v/>
      </c>
      <c r="R79" s="14" t="str">
        <f t="shared" si="10"/>
        <v/>
      </c>
      <c r="S79" s="7"/>
      <c r="T79" s="11"/>
      <c r="U79" s="11"/>
      <c r="V79" s="7"/>
      <c r="W79" s="25"/>
      <c r="X79" s="22"/>
      <c r="Y79" s="28" t="str">
        <f t="shared" si="11"/>
        <v/>
      </c>
      <c r="Z79" s="19" t="str">
        <f t="shared" si="12"/>
        <v/>
      </c>
      <c r="AA79" s="14" t="str">
        <f>IF(ISBLANK(A79),"",IF(OR(A79&lt;'03 Configuración'!$B$7,A79&gt;'03 Configuración'!$B$8),"Fuera de rango",IF(OR(C79="",D79="",E79="",F79="",S79="",V79="",NOT(ISNUMBER(G79)),NOT(ISNUMBER(H79)),NOT(ISNUMBER(I79)),NOT(ISNUMBER(J79)),NOT(ISNUMBER(K79)),NOT(ISNUMBER(M79)),NOT(ISNUMBER(N79)),NOT(ISNUMBER(O79)),NOT(ISNUMBER(W79)),NOT(ISNUMBER(X79))),"Incompleto",IF(OR(I79&lt;H79,K79&lt;I79,O79&gt;N79,O79+X79&gt;N79,X79&gt;N79,M79&lt;=0,N79&lt;0,O79&lt;0,W79&lt;0,X79&lt;0),"Inconsistente","Válido"))))</f>
        <v/>
      </c>
      <c r="AB79" s="31" t="str">
        <f t="shared" si="13"/>
        <v/>
      </c>
    </row>
    <row r="80" spans="1:28">
      <c r="A80" s="9"/>
      <c r="B80" s="14" t="str">
        <f>IF(A80="","",IF(OR(A80&lt;'03 Configuración'!$B$7,A80&gt;'03 Configuración'!$B$8),"Fuera de rango","Semana "&amp;INT((A80-'03 Configuración'!$B$7)/7)+1))</f>
        <v/>
      </c>
      <c r="C80" s="7"/>
      <c r="D80" s="7"/>
      <c r="E80" s="7"/>
      <c r="F80" s="7"/>
      <c r="G80" s="58"/>
      <c r="H80" s="58"/>
      <c r="I80" s="58"/>
      <c r="J80" s="58"/>
      <c r="K80" s="58"/>
      <c r="L80" s="19" t="str">
        <f t="shared" si="7"/>
        <v/>
      </c>
      <c r="M80" s="22"/>
      <c r="N80" s="22"/>
      <c r="O80" s="22"/>
      <c r="P80" s="14" t="str">
        <f t="shared" si="8"/>
        <v/>
      </c>
      <c r="Q80" s="14" t="str">
        <f t="shared" si="9"/>
        <v/>
      </c>
      <c r="R80" s="14" t="str">
        <f t="shared" si="10"/>
        <v/>
      </c>
      <c r="S80" s="7"/>
      <c r="T80" s="11"/>
      <c r="U80" s="11"/>
      <c r="V80" s="7"/>
      <c r="W80" s="25"/>
      <c r="X80" s="22"/>
      <c r="Y80" s="28" t="str">
        <f t="shared" si="11"/>
        <v/>
      </c>
      <c r="Z80" s="19" t="str">
        <f t="shared" si="12"/>
        <v/>
      </c>
      <c r="AA80" s="14" t="str">
        <f>IF(ISBLANK(A80),"",IF(OR(A80&lt;'03 Configuración'!$B$7,A80&gt;'03 Configuración'!$B$8),"Fuera de rango",IF(OR(C80="",D80="",E80="",F80="",S80="",V80="",NOT(ISNUMBER(G80)),NOT(ISNUMBER(H80)),NOT(ISNUMBER(I80)),NOT(ISNUMBER(J80)),NOT(ISNUMBER(K80)),NOT(ISNUMBER(M80)),NOT(ISNUMBER(N80)),NOT(ISNUMBER(O80)),NOT(ISNUMBER(W80)),NOT(ISNUMBER(X80))),"Incompleto",IF(OR(I80&lt;H80,K80&lt;I80,O80&gt;N80,O80+X80&gt;N80,X80&gt;N80,M80&lt;=0,N80&lt;0,O80&lt;0,W80&lt;0,X80&lt;0),"Inconsistente","Válido"))))</f>
        <v/>
      </c>
      <c r="AB80" s="31" t="str">
        <f t="shared" si="13"/>
        <v/>
      </c>
    </row>
    <row r="81" spans="1:28">
      <c r="A81" s="9"/>
      <c r="B81" s="14" t="str">
        <f>IF(A81="","",IF(OR(A81&lt;'03 Configuración'!$B$7,A81&gt;'03 Configuración'!$B$8),"Fuera de rango","Semana "&amp;INT((A81-'03 Configuración'!$B$7)/7)+1))</f>
        <v/>
      </c>
      <c r="C81" s="7"/>
      <c r="D81" s="7"/>
      <c r="E81" s="7"/>
      <c r="F81" s="7"/>
      <c r="G81" s="58"/>
      <c r="H81" s="58"/>
      <c r="I81" s="58"/>
      <c r="J81" s="58"/>
      <c r="K81" s="58"/>
      <c r="L81" s="19" t="str">
        <f t="shared" si="7"/>
        <v/>
      </c>
      <c r="M81" s="22"/>
      <c r="N81" s="22"/>
      <c r="O81" s="22"/>
      <c r="P81" s="14" t="str">
        <f t="shared" si="8"/>
        <v/>
      </c>
      <c r="Q81" s="14" t="str">
        <f t="shared" si="9"/>
        <v/>
      </c>
      <c r="R81" s="14" t="str">
        <f t="shared" si="10"/>
        <v/>
      </c>
      <c r="S81" s="7"/>
      <c r="T81" s="11"/>
      <c r="U81" s="11"/>
      <c r="V81" s="7"/>
      <c r="W81" s="25"/>
      <c r="X81" s="22"/>
      <c r="Y81" s="28" t="str">
        <f t="shared" si="11"/>
        <v/>
      </c>
      <c r="Z81" s="19" t="str">
        <f t="shared" si="12"/>
        <v/>
      </c>
      <c r="AA81" s="14" t="str">
        <f>IF(ISBLANK(A81),"",IF(OR(A81&lt;'03 Configuración'!$B$7,A81&gt;'03 Configuración'!$B$8),"Fuera de rango",IF(OR(C81="",D81="",E81="",F81="",S81="",V81="",NOT(ISNUMBER(G81)),NOT(ISNUMBER(H81)),NOT(ISNUMBER(I81)),NOT(ISNUMBER(J81)),NOT(ISNUMBER(K81)),NOT(ISNUMBER(M81)),NOT(ISNUMBER(N81)),NOT(ISNUMBER(O81)),NOT(ISNUMBER(W81)),NOT(ISNUMBER(X81))),"Incompleto",IF(OR(I81&lt;H81,K81&lt;I81,O81&gt;N81,O81+X81&gt;N81,X81&gt;N81,M81&lt;=0,N81&lt;0,O81&lt;0,W81&lt;0,X81&lt;0),"Inconsistente","Válido"))))</f>
        <v/>
      </c>
      <c r="AB81" s="31" t="str">
        <f t="shared" si="13"/>
        <v/>
      </c>
    </row>
    <row r="82" spans="1:28">
      <c r="A82" s="9"/>
      <c r="B82" s="14" t="str">
        <f>IF(A82="","",IF(OR(A82&lt;'03 Configuración'!$B$7,A82&gt;'03 Configuración'!$B$8),"Fuera de rango","Semana "&amp;INT((A82-'03 Configuración'!$B$7)/7)+1))</f>
        <v/>
      </c>
      <c r="C82" s="7"/>
      <c r="D82" s="7"/>
      <c r="E82" s="7"/>
      <c r="F82" s="7"/>
      <c r="G82" s="58"/>
      <c r="H82" s="58"/>
      <c r="I82" s="58"/>
      <c r="J82" s="58"/>
      <c r="K82" s="58"/>
      <c r="L82" s="19" t="str">
        <f t="shared" si="7"/>
        <v/>
      </c>
      <c r="M82" s="22"/>
      <c r="N82" s="22"/>
      <c r="O82" s="22"/>
      <c r="P82" s="14" t="str">
        <f t="shared" si="8"/>
        <v/>
      </c>
      <c r="Q82" s="14" t="str">
        <f t="shared" si="9"/>
        <v/>
      </c>
      <c r="R82" s="14" t="str">
        <f t="shared" si="10"/>
        <v/>
      </c>
      <c r="S82" s="7"/>
      <c r="T82" s="11"/>
      <c r="U82" s="11"/>
      <c r="V82" s="7"/>
      <c r="W82" s="25"/>
      <c r="X82" s="22"/>
      <c r="Y82" s="28" t="str">
        <f t="shared" si="11"/>
        <v/>
      </c>
      <c r="Z82" s="19" t="str">
        <f t="shared" si="12"/>
        <v/>
      </c>
      <c r="AA82" s="14" t="str">
        <f>IF(ISBLANK(A82),"",IF(OR(A82&lt;'03 Configuración'!$B$7,A82&gt;'03 Configuración'!$B$8),"Fuera de rango",IF(OR(C82="",D82="",E82="",F82="",S82="",V82="",NOT(ISNUMBER(G82)),NOT(ISNUMBER(H82)),NOT(ISNUMBER(I82)),NOT(ISNUMBER(J82)),NOT(ISNUMBER(K82)),NOT(ISNUMBER(M82)),NOT(ISNUMBER(N82)),NOT(ISNUMBER(O82)),NOT(ISNUMBER(W82)),NOT(ISNUMBER(X82))),"Incompleto",IF(OR(I82&lt;H82,K82&lt;I82,O82&gt;N82,O82+X82&gt;N82,X82&gt;N82,M82&lt;=0,N82&lt;0,O82&lt;0,W82&lt;0,X82&lt;0),"Inconsistente","Válido"))))</f>
        <v/>
      </c>
      <c r="AB82" s="31" t="str">
        <f t="shared" si="13"/>
        <v/>
      </c>
    </row>
    <row r="83" spans="1:28">
      <c r="A83" s="9"/>
      <c r="B83" s="14" t="str">
        <f>IF(A83="","",IF(OR(A83&lt;'03 Configuración'!$B$7,A83&gt;'03 Configuración'!$B$8),"Fuera de rango","Semana "&amp;INT((A83-'03 Configuración'!$B$7)/7)+1))</f>
        <v/>
      </c>
      <c r="C83" s="7"/>
      <c r="D83" s="7"/>
      <c r="E83" s="7"/>
      <c r="F83" s="7"/>
      <c r="G83" s="58"/>
      <c r="H83" s="58"/>
      <c r="I83" s="58"/>
      <c r="J83" s="58"/>
      <c r="K83" s="58"/>
      <c r="L83" s="19" t="str">
        <f t="shared" si="7"/>
        <v/>
      </c>
      <c r="M83" s="22"/>
      <c r="N83" s="22"/>
      <c r="O83" s="22"/>
      <c r="P83" s="14" t="str">
        <f t="shared" si="8"/>
        <v/>
      </c>
      <c r="Q83" s="14" t="str">
        <f t="shared" si="9"/>
        <v/>
      </c>
      <c r="R83" s="14" t="str">
        <f t="shared" si="10"/>
        <v/>
      </c>
      <c r="S83" s="7"/>
      <c r="T83" s="11"/>
      <c r="U83" s="11"/>
      <c r="V83" s="7"/>
      <c r="W83" s="25"/>
      <c r="X83" s="22"/>
      <c r="Y83" s="28" t="str">
        <f t="shared" si="11"/>
        <v/>
      </c>
      <c r="Z83" s="19" t="str">
        <f t="shared" si="12"/>
        <v/>
      </c>
      <c r="AA83" s="14" t="str">
        <f>IF(ISBLANK(A83),"",IF(OR(A83&lt;'03 Configuración'!$B$7,A83&gt;'03 Configuración'!$B$8),"Fuera de rango",IF(OR(C83="",D83="",E83="",F83="",S83="",V83="",NOT(ISNUMBER(G83)),NOT(ISNUMBER(H83)),NOT(ISNUMBER(I83)),NOT(ISNUMBER(J83)),NOT(ISNUMBER(K83)),NOT(ISNUMBER(M83)),NOT(ISNUMBER(N83)),NOT(ISNUMBER(O83)),NOT(ISNUMBER(W83)),NOT(ISNUMBER(X83))),"Incompleto",IF(OR(I83&lt;H83,K83&lt;I83,O83&gt;N83,O83+X83&gt;N83,X83&gt;N83,M83&lt;=0,N83&lt;0,O83&lt;0,W83&lt;0,X83&lt;0),"Inconsistente","Válido"))))</f>
        <v/>
      </c>
      <c r="AB83" s="31" t="str">
        <f t="shared" si="13"/>
        <v/>
      </c>
    </row>
    <row r="84" spans="1:28">
      <c r="A84" s="9"/>
      <c r="B84" s="14" t="str">
        <f>IF(A84="","",IF(OR(A84&lt;'03 Configuración'!$B$7,A84&gt;'03 Configuración'!$B$8),"Fuera de rango","Semana "&amp;INT((A84-'03 Configuración'!$B$7)/7)+1))</f>
        <v/>
      </c>
      <c r="C84" s="7"/>
      <c r="D84" s="7"/>
      <c r="E84" s="7"/>
      <c r="F84" s="7"/>
      <c r="G84" s="58"/>
      <c r="H84" s="58"/>
      <c r="I84" s="58"/>
      <c r="J84" s="58"/>
      <c r="K84" s="58"/>
      <c r="L84" s="19" t="str">
        <f t="shared" si="7"/>
        <v/>
      </c>
      <c r="M84" s="22"/>
      <c r="N84" s="22"/>
      <c r="O84" s="22"/>
      <c r="P84" s="14" t="str">
        <f t="shared" si="8"/>
        <v/>
      </c>
      <c r="Q84" s="14" t="str">
        <f t="shared" si="9"/>
        <v/>
      </c>
      <c r="R84" s="14" t="str">
        <f t="shared" si="10"/>
        <v/>
      </c>
      <c r="S84" s="7"/>
      <c r="T84" s="11"/>
      <c r="U84" s="11"/>
      <c r="V84" s="7"/>
      <c r="W84" s="25"/>
      <c r="X84" s="22"/>
      <c r="Y84" s="28" t="str">
        <f t="shared" si="11"/>
        <v/>
      </c>
      <c r="Z84" s="19" t="str">
        <f t="shared" si="12"/>
        <v/>
      </c>
      <c r="AA84" s="14" t="str">
        <f>IF(ISBLANK(A84),"",IF(OR(A84&lt;'03 Configuración'!$B$7,A84&gt;'03 Configuración'!$B$8),"Fuera de rango",IF(OR(C84="",D84="",E84="",F84="",S84="",V84="",NOT(ISNUMBER(G84)),NOT(ISNUMBER(H84)),NOT(ISNUMBER(I84)),NOT(ISNUMBER(J84)),NOT(ISNUMBER(K84)),NOT(ISNUMBER(M84)),NOT(ISNUMBER(N84)),NOT(ISNUMBER(O84)),NOT(ISNUMBER(W84)),NOT(ISNUMBER(X84))),"Incompleto",IF(OR(I84&lt;H84,K84&lt;I84,O84&gt;N84,O84+X84&gt;N84,X84&gt;N84,M84&lt;=0,N84&lt;0,O84&lt;0,W84&lt;0,X84&lt;0),"Inconsistente","Válido"))))</f>
        <v/>
      </c>
      <c r="AB84" s="31" t="str">
        <f t="shared" si="13"/>
        <v/>
      </c>
    </row>
    <row r="85" spans="1:28">
      <c r="A85" s="9"/>
      <c r="B85" s="14" t="str">
        <f>IF(A85="","",IF(OR(A85&lt;'03 Configuración'!$B$7,A85&gt;'03 Configuración'!$B$8),"Fuera de rango","Semana "&amp;INT((A85-'03 Configuración'!$B$7)/7)+1))</f>
        <v/>
      </c>
      <c r="C85" s="7"/>
      <c r="D85" s="7"/>
      <c r="E85" s="7"/>
      <c r="F85" s="7"/>
      <c r="G85" s="58"/>
      <c r="H85" s="58"/>
      <c r="I85" s="58"/>
      <c r="J85" s="58"/>
      <c r="K85" s="58"/>
      <c r="L85" s="19" t="str">
        <f t="shared" si="7"/>
        <v/>
      </c>
      <c r="M85" s="22"/>
      <c r="N85" s="22"/>
      <c r="O85" s="22"/>
      <c r="P85" s="14" t="str">
        <f t="shared" si="8"/>
        <v/>
      </c>
      <c r="Q85" s="14" t="str">
        <f t="shared" si="9"/>
        <v/>
      </c>
      <c r="R85" s="14" t="str">
        <f t="shared" si="10"/>
        <v/>
      </c>
      <c r="S85" s="7"/>
      <c r="T85" s="11"/>
      <c r="U85" s="11"/>
      <c r="V85" s="7"/>
      <c r="W85" s="25"/>
      <c r="X85" s="22"/>
      <c r="Y85" s="28" t="str">
        <f t="shared" si="11"/>
        <v/>
      </c>
      <c r="Z85" s="19" t="str">
        <f t="shared" si="12"/>
        <v/>
      </c>
      <c r="AA85" s="14" t="str">
        <f>IF(ISBLANK(A85),"",IF(OR(A85&lt;'03 Configuración'!$B$7,A85&gt;'03 Configuración'!$B$8),"Fuera de rango",IF(OR(C85="",D85="",E85="",F85="",S85="",V85="",NOT(ISNUMBER(G85)),NOT(ISNUMBER(H85)),NOT(ISNUMBER(I85)),NOT(ISNUMBER(J85)),NOT(ISNUMBER(K85)),NOT(ISNUMBER(M85)),NOT(ISNUMBER(N85)),NOT(ISNUMBER(O85)),NOT(ISNUMBER(W85)),NOT(ISNUMBER(X85))),"Incompleto",IF(OR(I85&lt;H85,K85&lt;I85,O85&gt;N85,O85+X85&gt;N85,X85&gt;N85,M85&lt;=0,N85&lt;0,O85&lt;0,W85&lt;0,X85&lt;0),"Inconsistente","Válido"))))</f>
        <v/>
      </c>
      <c r="AB85" s="31" t="str">
        <f t="shared" si="13"/>
        <v/>
      </c>
    </row>
    <row r="86" spans="1:28">
      <c r="A86" s="9"/>
      <c r="B86" s="14" t="str">
        <f>IF(A86="","",IF(OR(A86&lt;'03 Configuración'!$B$7,A86&gt;'03 Configuración'!$B$8),"Fuera de rango","Semana "&amp;INT((A86-'03 Configuración'!$B$7)/7)+1))</f>
        <v/>
      </c>
      <c r="C86" s="7"/>
      <c r="D86" s="7"/>
      <c r="E86" s="7"/>
      <c r="F86" s="7"/>
      <c r="G86" s="58"/>
      <c r="H86" s="58"/>
      <c r="I86" s="58"/>
      <c r="J86" s="58"/>
      <c r="K86" s="58"/>
      <c r="L86" s="19" t="str">
        <f t="shared" si="7"/>
        <v/>
      </c>
      <c r="M86" s="22"/>
      <c r="N86" s="22"/>
      <c r="O86" s="22"/>
      <c r="P86" s="14" t="str">
        <f t="shared" si="8"/>
        <v/>
      </c>
      <c r="Q86" s="14" t="str">
        <f t="shared" si="9"/>
        <v/>
      </c>
      <c r="R86" s="14" t="str">
        <f t="shared" si="10"/>
        <v/>
      </c>
      <c r="S86" s="7"/>
      <c r="T86" s="11"/>
      <c r="U86" s="11"/>
      <c r="V86" s="7"/>
      <c r="W86" s="25"/>
      <c r="X86" s="22"/>
      <c r="Y86" s="28" t="str">
        <f t="shared" si="11"/>
        <v/>
      </c>
      <c r="Z86" s="19" t="str">
        <f t="shared" si="12"/>
        <v/>
      </c>
      <c r="AA86" s="14" t="str">
        <f>IF(ISBLANK(A86),"",IF(OR(A86&lt;'03 Configuración'!$B$7,A86&gt;'03 Configuración'!$B$8),"Fuera de rango",IF(OR(C86="",D86="",E86="",F86="",S86="",V86="",NOT(ISNUMBER(G86)),NOT(ISNUMBER(H86)),NOT(ISNUMBER(I86)),NOT(ISNUMBER(J86)),NOT(ISNUMBER(K86)),NOT(ISNUMBER(M86)),NOT(ISNUMBER(N86)),NOT(ISNUMBER(O86)),NOT(ISNUMBER(W86)),NOT(ISNUMBER(X86))),"Incompleto",IF(OR(I86&lt;H86,K86&lt;I86,O86&gt;N86,O86+X86&gt;N86,X86&gt;N86,M86&lt;=0,N86&lt;0,O86&lt;0,W86&lt;0,X86&lt;0),"Inconsistente","Válido"))))</f>
        <v/>
      </c>
      <c r="AB86" s="31" t="str">
        <f t="shared" si="13"/>
        <v/>
      </c>
    </row>
    <row r="87" spans="1:28">
      <c r="A87" s="9"/>
      <c r="B87" s="14" t="str">
        <f>IF(A87="","",IF(OR(A87&lt;'03 Configuración'!$B$7,A87&gt;'03 Configuración'!$B$8),"Fuera de rango","Semana "&amp;INT((A87-'03 Configuración'!$B$7)/7)+1))</f>
        <v/>
      </c>
      <c r="C87" s="7"/>
      <c r="D87" s="7"/>
      <c r="E87" s="7"/>
      <c r="F87" s="7"/>
      <c r="G87" s="58"/>
      <c r="H87" s="58"/>
      <c r="I87" s="58"/>
      <c r="J87" s="58"/>
      <c r="K87" s="58"/>
      <c r="L87" s="19" t="str">
        <f t="shared" si="7"/>
        <v/>
      </c>
      <c r="M87" s="22"/>
      <c r="N87" s="22"/>
      <c r="O87" s="22"/>
      <c r="P87" s="14" t="str">
        <f t="shared" si="8"/>
        <v/>
      </c>
      <c r="Q87" s="14" t="str">
        <f t="shared" si="9"/>
        <v/>
      </c>
      <c r="R87" s="14" t="str">
        <f t="shared" si="10"/>
        <v/>
      </c>
      <c r="S87" s="7"/>
      <c r="T87" s="11"/>
      <c r="U87" s="11"/>
      <c r="V87" s="7"/>
      <c r="W87" s="25"/>
      <c r="X87" s="22"/>
      <c r="Y87" s="28" t="str">
        <f t="shared" si="11"/>
        <v/>
      </c>
      <c r="Z87" s="19" t="str">
        <f t="shared" si="12"/>
        <v/>
      </c>
      <c r="AA87" s="14" t="str">
        <f>IF(ISBLANK(A87),"",IF(OR(A87&lt;'03 Configuración'!$B$7,A87&gt;'03 Configuración'!$B$8),"Fuera de rango",IF(OR(C87="",D87="",E87="",F87="",S87="",V87="",NOT(ISNUMBER(G87)),NOT(ISNUMBER(H87)),NOT(ISNUMBER(I87)),NOT(ISNUMBER(J87)),NOT(ISNUMBER(K87)),NOT(ISNUMBER(M87)),NOT(ISNUMBER(N87)),NOT(ISNUMBER(O87)),NOT(ISNUMBER(W87)),NOT(ISNUMBER(X87))),"Incompleto",IF(OR(I87&lt;H87,K87&lt;I87,O87&gt;N87,O87+X87&gt;N87,X87&gt;N87,M87&lt;=0,N87&lt;0,O87&lt;0,W87&lt;0,X87&lt;0),"Inconsistente","Válido"))))</f>
        <v/>
      </c>
      <c r="AB87" s="31" t="str">
        <f t="shared" si="13"/>
        <v/>
      </c>
    </row>
    <row r="88" spans="1:28">
      <c r="A88" s="9"/>
      <c r="B88" s="14" t="str">
        <f>IF(A88="","",IF(OR(A88&lt;'03 Configuración'!$B$7,A88&gt;'03 Configuración'!$B$8),"Fuera de rango","Semana "&amp;INT((A88-'03 Configuración'!$B$7)/7)+1))</f>
        <v/>
      </c>
      <c r="C88" s="7"/>
      <c r="D88" s="7"/>
      <c r="E88" s="7"/>
      <c r="F88" s="7"/>
      <c r="G88" s="58"/>
      <c r="H88" s="58"/>
      <c r="I88" s="58"/>
      <c r="J88" s="58"/>
      <c r="K88" s="58"/>
      <c r="L88" s="19" t="str">
        <f t="shared" si="7"/>
        <v/>
      </c>
      <c r="M88" s="22"/>
      <c r="N88" s="22"/>
      <c r="O88" s="22"/>
      <c r="P88" s="14" t="str">
        <f t="shared" si="8"/>
        <v/>
      </c>
      <c r="Q88" s="14" t="str">
        <f t="shared" si="9"/>
        <v/>
      </c>
      <c r="R88" s="14" t="str">
        <f t="shared" si="10"/>
        <v/>
      </c>
      <c r="S88" s="7"/>
      <c r="T88" s="11"/>
      <c r="U88" s="11"/>
      <c r="V88" s="7"/>
      <c r="W88" s="25"/>
      <c r="X88" s="22"/>
      <c r="Y88" s="28" t="str">
        <f t="shared" si="11"/>
        <v/>
      </c>
      <c r="Z88" s="19" t="str">
        <f t="shared" si="12"/>
        <v/>
      </c>
      <c r="AA88" s="14" t="str">
        <f>IF(ISBLANK(A88),"",IF(OR(A88&lt;'03 Configuración'!$B$7,A88&gt;'03 Configuración'!$B$8),"Fuera de rango",IF(OR(C88="",D88="",E88="",F88="",S88="",V88="",NOT(ISNUMBER(G88)),NOT(ISNUMBER(H88)),NOT(ISNUMBER(I88)),NOT(ISNUMBER(J88)),NOT(ISNUMBER(K88)),NOT(ISNUMBER(M88)),NOT(ISNUMBER(N88)),NOT(ISNUMBER(O88)),NOT(ISNUMBER(W88)),NOT(ISNUMBER(X88))),"Incompleto",IF(OR(I88&lt;H88,K88&lt;I88,O88&gt;N88,O88+X88&gt;N88,X88&gt;N88,M88&lt;=0,N88&lt;0,O88&lt;0,W88&lt;0,X88&lt;0),"Inconsistente","Válido"))))</f>
        <v/>
      </c>
      <c r="AB88" s="31" t="str">
        <f t="shared" si="13"/>
        <v/>
      </c>
    </row>
    <row r="89" spans="1:28">
      <c r="A89" s="9"/>
      <c r="B89" s="14" t="str">
        <f>IF(A89="","",IF(OR(A89&lt;'03 Configuración'!$B$7,A89&gt;'03 Configuración'!$B$8),"Fuera de rango","Semana "&amp;INT((A89-'03 Configuración'!$B$7)/7)+1))</f>
        <v/>
      </c>
      <c r="C89" s="7"/>
      <c r="D89" s="7"/>
      <c r="E89" s="7"/>
      <c r="F89" s="7"/>
      <c r="G89" s="58"/>
      <c r="H89" s="58"/>
      <c r="I89" s="58"/>
      <c r="J89" s="58"/>
      <c r="K89" s="58"/>
      <c r="L89" s="19" t="str">
        <f t="shared" si="7"/>
        <v/>
      </c>
      <c r="M89" s="22"/>
      <c r="N89" s="22"/>
      <c r="O89" s="22"/>
      <c r="P89" s="14" t="str">
        <f t="shared" si="8"/>
        <v/>
      </c>
      <c r="Q89" s="14" t="str">
        <f t="shared" si="9"/>
        <v/>
      </c>
      <c r="R89" s="14" t="str">
        <f t="shared" si="10"/>
        <v/>
      </c>
      <c r="S89" s="7"/>
      <c r="T89" s="11"/>
      <c r="U89" s="11"/>
      <c r="V89" s="7"/>
      <c r="W89" s="25"/>
      <c r="X89" s="22"/>
      <c r="Y89" s="28" t="str">
        <f t="shared" si="11"/>
        <v/>
      </c>
      <c r="Z89" s="19" t="str">
        <f t="shared" si="12"/>
        <v/>
      </c>
      <c r="AA89" s="14" t="str">
        <f>IF(ISBLANK(A89),"",IF(OR(A89&lt;'03 Configuración'!$B$7,A89&gt;'03 Configuración'!$B$8),"Fuera de rango",IF(OR(C89="",D89="",E89="",F89="",S89="",V89="",NOT(ISNUMBER(G89)),NOT(ISNUMBER(H89)),NOT(ISNUMBER(I89)),NOT(ISNUMBER(J89)),NOT(ISNUMBER(K89)),NOT(ISNUMBER(M89)),NOT(ISNUMBER(N89)),NOT(ISNUMBER(O89)),NOT(ISNUMBER(W89)),NOT(ISNUMBER(X89))),"Incompleto",IF(OR(I89&lt;H89,K89&lt;I89,O89&gt;N89,O89+X89&gt;N89,X89&gt;N89,M89&lt;=0,N89&lt;0,O89&lt;0,W89&lt;0,X89&lt;0),"Inconsistente","Válido"))))</f>
        <v/>
      </c>
      <c r="AB89" s="31" t="str">
        <f t="shared" si="13"/>
        <v/>
      </c>
    </row>
    <row r="90" spans="1:28">
      <c r="A90" s="9"/>
      <c r="B90" s="14" t="str">
        <f>IF(A90="","",IF(OR(A90&lt;'03 Configuración'!$B$7,A90&gt;'03 Configuración'!$B$8),"Fuera de rango","Semana "&amp;INT((A90-'03 Configuración'!$B$7)/7)+1))</f>
        <v/>
      </c>
      <c r="C90" s="7"/>
      <c r="D90" s="7"/>
      <c r="E90" s="7"/>
      <c r="F90" s="7"/>
      <c r="G90" s="58"/>
      <c r="H90" s="58"/>
      <c r="I90" s="58"/>
      <c r="J90" s="58"/>
      <c r="K90" s="58"/>
      <c r="L90" s="19" t="str">
        <f t="shared" si="7"/>
        <v/>
      </c>
      <c r="M90" s="22"/>
      <c r="N90" s="22"/>
      <c r="O90" s="22"/>
      <c r="P90" s="14" t="str">
        <f t="shared" si="8"/>
        <v/>
      </c>
      <c r="Q90" s="14" t="str">
        <f t="shared" si="9"/>
        <v/>
      </c>
      <c r="R90" s="14" t="str">
        <f t="shared" si="10"/>
        <v/>
      </c>
      <c r="S90" s="7"/>
      <c r="T90" s="11"/>
      <c r="U90" s="11"/>
      <c r="V90" s="7"/>
      <c r="W90" s="25"/>
      <c r="X90" s="22"/>
      <c r="Y90" s="28" t="str">
        <f t="shared" si="11"/>
        <v/>
      </c>
      <c r="Z90" s="19" t="str">
        <f t="shared" si="12"/>
        <v/>
      </c>
      <c r="AA90" s="14" t="str">
        <f>IF(ISBLANK(A90),"",IF(OR(A90&lt;'03 Configuración'!$B$7,A90&gt;'03 Configuración'!$B$8),"Fuera de rango",IF(OR(C90="",D90="",E90="",F90="",S90="",V90="",NOT(ISNUMBER(G90)),NOT(ISNUMBER(H90)),NOT(ISNUMBER(I90)),NOT(ISNUMBER(J90)),NOT(ISNUMBER(K90)),NOT(ISNUMBER(M90)),NOT(ISNUMBER(N90)),NOT(ISNUMBER(O90)),NOT(ISNUMBER(W90)),NOT(ISNUMBER(X90))),"Incompleto",IF(OR(I90&lt;H90,K90&lt;I90,O90&gt;N90,O90+X90&gt;N90,X90&gt;N90,M90&lt;=0,N90&lt;0,O90&lt;0,W90&lt;0,X90&lt;0),"Inconsistente","Válido"))))</f>
        <v/>
      </c>
      <c r="AB90" s="31" t="str">
        <f t="shared" si="13"/>
        <v/>
      </c>
    </row>
    <row r="91" spans="1:28">
      <c r="A91" s="9"/>
      <c r="B91" s="14" t="str">
        <f>IF(A91="","",IF(OR(A91&lt;'03 Configuración'!$B$7,A91&gt;'03 Configuración'!$B$8),"Fuera de rango","Semana "&amp;INT((A91-'03 Configuración'!$B$7)/7)+1))</f>
        <v/>
      </c>
      <c r="C91" s="7"/>
      <c r="D91" s="7"/>
      <c r="E91" s="7"/>
      <c r="F91" s="7"/>
      <c r="G91" s="58"/>
      <c r="H91" s="58"/>
      <c r="I91" s="58"/>
      <c r="J91" s="58"/>
      <c r="K91" s="58"/>
      <c r="L91" s="19" t="str">
        <f t="shared" si="7"/>
        <v/>
      </c>
      <c r="M91" s="22"/>
      <c r="N91" s="22"/>
      <c r="O91" s="22"/>
      <c r="P91" s="14" t="str">
        <f t="shared" si="8"/>
        <v/>
      </c>
      <c r="Q91" s="14" t="str">
        <f t="shared" si="9"/>
        <v/>
      </c>
      <c r="R91" s="14" t="str">
        <f t="shared" si="10"/>
        <v/>
      </c>
      <c r="S91" s="7"/>
      <c r="T91" s="11"/>
      <c r="U91" s="11"/>
      <c r="V91" s="7"/>
      <c r="W91" s="25"/>
      <c r="X91" s="22"/>
      <c r="Y91" s="28" t="str">
        <f t="shared" si="11"/>
        <v/>
      </c>
      <c r="Z91" s="19" t="str">
        <f t="shared" si="12"/>
        <v/>
      </c>
      <c r="AA91" s="14" t="str">
        <f>IF(ISBLANK(A91),"",IF(OR(A91&lt;'03 Configuración'!$B$7,A91&gt;'03 Configuración'!$B$8),"Fuera de rango",IF(OR(C91="",D91="",E91="",F91="",S91="",V91="",NOT(ISNUMBER(G91)),NOT(ISNUMBER(H91)),NOT(ISNUMBER(I91)),NOT(ISNUMBER(J91)),NOT(ISNUMBER(K91)),NOT(ISNUMBER(M91)),NOT(ISNUMBER(N91)),NOT(ISNUMBER(O91)),NOT(ISNUMBER(W91)),NOT(ISNUMBER(X91))),"Incompleto",IF(OR(I91&lt;H91,K91&lt;I91,O91&gt;N91,O91+X91&gt;N91,X91&gt;N91,M91&lt;=0,N91&lt;0,O91&lt;0,W91&lt;0,X91&lt;0),"Inconsistente","Válido"))))</f>
        <v/>
      </c>
      <c r="AB91" s="31" t="str">
        <f t="shared" si="13"/>
        <v/>
      </c>
    </row>
    <row r="92" spans="1:28">
      <c r="A92" s="9"/>
      <c r="B92" s="14" t="str">
        <f>IF(A92="","",IF(OR(A92&lt;'03 Configuración'!$B$7,A92&gt;'03 Configuración'!$B$8),"Fuera de rango","Semana "&amp;INT((A92-'03 Configuración'!$B$7)/7)+1))</f>
        <v/>
      </c>
      <c r="C92" s="7"/>
      <c r="D92" s="7"/>
      <c r="E92" s="7"/>
      <c r="F92" s="7"/>
      <c r="G92" s="58"/>
      <c r="H92" s="58"/>
      <c r="I92" s="58"/>
      <c r="J92" s="58"/>
      <c r="K92" s="58"/>
      <c r="L92" s="19" t="str">
        <f t="shared" si="7"/>
        <v/>
      </c>
      <c r="M92" s="22"/>
      <c r="N92" s="22"/>
      <c r="O92" s="22"/>
      <c r="P92" s="14" t="str">
        <f t="shared" si="8"/>
        <v/>
      </c>
      <c r="Q92" s="14" t="str">
        <f t="shared" si="9"/>
        <v/>
      </c>
      <c r="R92" s="14" t="str">
        <f t="shared" si="10"/>
        <v/>
      </c>
      <c r="S92" s="7"/>
      <c r="T92" s="11"/>
      <c r="U92" s="11"/>
      <c r="V92" s="7"/>
      <c r="W92" s="25"/>
      <c r="X92" s="22"/>
      <c r="Y92" s="28" t="str">
        <f t="shared" si="11"/>
        <v/>
      </c>
      <c r="Z92" s="19" t="str">
        <f t="shared" si="12"/>
        <v/>
      </c>
      <c r="AA92" s="14" t="str">
        <f>IF(ISBLANK(A92),"",IF(OR(A92&lt;'03 Configuración'!$B$7,A92&gt;'03 Configuración'!$B$8),"Fuera de rango",IF(OR(C92="",D92="",E92="",F92="",S92="",V92="",NOT(ISNUMBER(G92)),NOT(ISNUMBER(H92)),NOT(ISNUMBER(I92)),NOT(ISNUMBER(J92)),NOT(ISNUMBER(K92)),NOT(ISNUMBER(M92)),NOT(ISNUMBER(N92)),NOT(ISNUMBER(O92)),NOT(ISNUMBER(W92)),NOT(ISNUMBER(X92))),"Incompleto",IF(OR(I92&lt;H92,K92&lt;I92,O92&gt;N92,O92+X92&gt;N92,X92&gt;N92,M92&lt;=0,N92&lt;0,O92&lt;0,W92&lt;0,X92&lt;0),"Inconsistente","Válido"))))</f>
        <v/>
      </c>
      <c r="AB92" s="31" t="str">
        <f t="shared" si="13"/>
        <v/>
      </c>
    </row>
    <row r="93" spans="1:28">
      <c r="A93" s="9"/>
      <c r="B93" s="14" t="str">
        <f>IF(A93="","",IF(OR(A93&lt;'03 Configuración'!$B$7,A93&gt;'03 Configuración'!$B$8),"Fuera de rango","Semana "&amp;INT((A93-'03 Configuración'!$B$7)/7)+1))</f>
        <v/>
      </c>
      <c r="C93" s="7"/>
      <c r="D93" s="7"/>
      <c r="E93" s="7"/>
      <c r="F93" s="7"/>
      <c r="G93" s="58"/>
      <c r="H93" s="58"/>
      <c r="I93" s="58"/>
      <c r="J93" s="58"/>
      <c r="K93" s="58"/>
      <c r="L93" s="19" t="str">
        <f t="shared" si="7"/>
        <v/>
      </c>
      <c r="M93" s="22"/>
      <c r="N93" s="22"/>
      <c r="O93" s="22"/>
      <c r="P93" s="14" t="str">
        <f t="shared" si="8"/>
        <v/>
      </c>
      <c r="Q93" s="14" t="str">
        <f t="shared" si="9"/>
        <v/>
      </c>
      <c r="R93" s="14" t="str">
        <f t="shared" si="10"/>
        <v/>
      </c>
      <c r="S93" s="7"/>
      <c r="T93" s="11"/>
      <c r="U93" s="11"/>
      <c r="V93" s="7"/>
      <c r="W93" s="25"/>
      <c r="X93" s="22"/>
      <c r="Y93" s="28" t="str">
        <f t="shared" si="11"/>
        <v/>
      </c>
      <c r="Z93" s="19" t="str">
        <f t="shared" si="12"/>
        <v/>
      </c>
      <c r="AA93" s="14" t="str">
        <f>IF(ISBLANK(A93),"",IF(OR(A93&lt;'03 Configuración'!$B$7,A93&gt;'03 Configuración'!$B$8),"Fuera de rango",IF(OR(C93="",D93="",E93="",F93="",S93="",V93="",NOT(ISNUMBER(G93)),NOT(ISNUMBER(H93)),NOT(ISNUMBER(I93)),NOT(ISNUMBER(J93)),NOT(ISNUMBER(K93)),NOT(ISNUMBER(M93)),NOT(ISNUMBER(N93)),NOT(ISNUMBER(O93)),NOT(ISNUMBER(W93)),NOT(ISNUMBER(X93))),"Incompleto",IF(OR(I93&lt;H93,K93&lt;I93,O93&gt;N93,O93+X93&gt;N93,X93&gt;N93,M93&lt;=0,N93&lt;0,O93&lt;0,W93&lt;0,X93&lt;0),"Inconsistente","Válido"))))</f>
        <v/>
      </c>
      <c r="AB93" s="31" t="str">
        <f t="shared" si="13"/>
        <v/>
      </c>
    </row>
    <row r="94" spans="1:28">
      <c r="A94" s="9"/>
      <c r="B94" s="14" t="str">
        <f>IF(A94="","",IF(OR(A94&lt;'03 Configuración'!$B$7,A94&gt;'03 Configuración'!$B$8),"Fuera de rango","Semana "&amp;INT((A94-'03 Configuración'!$B$7)/7)+1))</f>
        <v/>
      </c>
      <c r="C94" s="7"/>
      <c r="D94" s="7"/>
      <c r="E94" s="7"/>
      <c r="F94" s="7"/>
      <c r="G94" s="58"/>
      <c r="H94" s="58"/>
      <c r="I94" s="58"/>
      <c r="J94" s="58"/>
      <c r="K94" s="58"/>
      <c r="L94" s="19" t="str">
        <f t="shared" si="7"/>
        <v/>
      </c>
      <c r="M94" s="22"/>
      <c r="N94" s="22"/>
      <c r="O94" s="22"/>
      <c r="P94" s="14" t="str">
        <f t="shared" si="8"/>
        <v/>
      </c>
      <c r="Q94" s="14" t="str">
        <f t="shared" si="9"/>
        <v/>
      </c>
      <c r="R94" s="14" t="str">
        <f t="shared" si="10"/>
        <v/>
      </c>
      <c r="S94" s="7"/>
      <c r="T94" s="11"/>
      <c r="U94" s="11"/>
      <c r="V94" s="7"/>
      <c r="W94" s="25"/>
      <c r="X94" s="22"/>
      <c r="Y94" s="28" t="str">
        <f t="shared" si="11"/>
        <v/>
      </c>
      <c r="Z94" s="19" t="str">
        <f t="shared" si="12"/>
        <v/>
      </c>
      <c r="AA94" s="14" t="str">
        <f>IF(ISBLANK(A94),"",IF(OR(A94&lt;'03 Configuración'!$B$7,A94&gt;'03 Configuración'!$B$8),"Fuera de rango",IF(OR(C94="",D94="",E94="",F94="",S94="",V94="",NOT(ISNUMBER(G94)),NOT(ISNUMBER(H94)),NOT(ISNUMBER(I94)),NOT(ISNUMBER(J94)),NOT(ISNUMBER(K94)),NOT(ISNUMBER(M94)),NOT(ISNUMBER(N94)),NOT(ISNUMBER(O94)),NOT(ISNUMBER(W94)),NOT(ISNUMBER(X94))),"Incompleto",IF(OR(I94&lt;H94,K94&lt;I94,O94&gt;N94,O94+X94&gt;N94,X94&gt;N94,M94&lt;=0,N94&lt;0,O94&lt;0,W94&lt;0,X94&lt;0),"Inconsistente","Válido"))))</f>
        <v/>
      </c>
      <c r="AB94" s="31" t="str">
        <f t="shared" si="13"/>
        <v/>
      </c>
    </row>
    <row r="95" spans="1:28">
      <c r="A95" s="9"/>
      <c r="B95" s="14" t="str">
        <f>IF(A95="","",IF(OR(A95&lt;'03 Configuración'!$B$7,A95&gt;'03 Configuración'!$B$8),"Fuera de rango","Semana "&amp;INT((A95-'03 Configuración'!$B$7)/7)+1))</f>
        <v/>
      </c>
      <c r="C95" s="7"/>
      <c r="D95" s="7"/>
      <c r="E95" s="7"/>
      <c r="F95" s="7"/>
      <c r="G95" s="58"/>
      <c r="H95" s="58"/>
      <c r="I95" s="58"/>
      <c r="J95" s="58"/>
      <c r="K95" s="58"/>
      <c r="L95" s="19" t="str">
        <f t="shared" si="7"/>
        <v/>
      </c>
      <c r="M95" s="22"/>
      <c r="N95" s="22"/>
      <c r="O95" s="22"/>
      <c r="P95" s="14" t="str">
        <f t="shared" si="8"/>
        <v/>
      </c>
      <c r="Q95" s="14" t="str">
        <f t="shared" si="9"/>
        <v/>
      </c>
      <c r="R95" s="14" t="str">
        <f t="shared" si="10"/>
        <v/>
      </c>
      <c r="S95" s="7"/>
      <c r="T95" s="11"/>
      <c r="U95" s="11"/>
      <c r="V95" s="7"/>
      <c r="W95" s="25"/>
      <c r="X95" s="22"/>
      <c r="Y95" s="28" t="str">
        <f t="shared" si="11"/>
        <v/>
      </c>
      <c r="Z95" s="19" t="str">
        <f t="shared" si="12"/>
        <v/>
      </c>
      <c r="AA95" s="14" t="str">
        <f>IF(ISBLANK(A95),"",IF(OR(A95&lt;'03 Configuración'!$B$7,A95&gt;'03 Configuración'!$B$8),"Fuera de rango",IF(OR(C95="",D95="",E95="",F95="",S95="",V95="",NOT(ISNUMBER(G95)),NOT(ISNUMBER(H95)),NOT(ISNUMBER(I95)),NOT(ISNUMBER(J95)),NOT(ISNUMBER(K95)),NOT(ISNUMBER(M95)),NOT(ISNUMBER(N95)),NOT(ISNUMBER(O95)),NOT(ISNUMBER(W95)),NOT(ISNUMBER(X95))),"Incompleto",IF(OR(I95&lt;H95,K95&lt;I95,O95&gt;N95,O95+X95&gt;N95,X95&gt;N95,M95&lt;=0,N95&lt;0,O95&lt;0,W95&lt;0,X95&lt;0),"Inconsistente","Válido"))))</f>
        <v/>
      </c>
      <c r="AB95" s="31" t="str">
        <f t="shared" si="13"/>
        <v/>
      </c>
    </row>
    <row r="96" spans="1:28">
      <c r="A96" s="9"/>
      <c r="B96" s="14" t="str">
        <f>IF(A96="","",IF(OR(A96&lt;'03 Configuración'!$B$7,A96&gt;'03 Configuración'!$B$8),"Fuera de rango","Semana "&amp;INT((A96-'03 Configuración'!$B$7)/7)+1))</f>
        <v/>
      </c>
      <c r="C96" s="7"/>
      <c r="D96" s="7"/>
      <c r="E96" s="7"/>
      <c r="F96" s="7"/>
      <c r="G96" s="58"/>
      <c r="H96" s="58"/>
      <c r="I96" s="58"/>
      <c r="J96" s="58"/>
      <c r="K96" s="58"/>
      <c r="L96" s="19" t="str">
        <f t="shared" si="7"/>
        <v/>
      </c>
      <c r="M96" s="22"/>
      <c r="N96" s="22"/>
      <c r="O96" s="22"/>
      <c r="P96" s="14" t="str">
        <f t="shared" si="8"/>
        <v/>
      </c>
      <c r="Q96" s="14" t="str">
        <f t="shared" si="9"/>
        <v/>
      </c>
      <c r="R96" s="14" t="str">
        <f t="shared" si="10"/>
        <v/>
      </c>
      <c r="S96" s="7"/>
      <c r="T96" s="11"/>
      <c r="U96" s="11"/>
      <c r="V96" s="7"/>
      <c r="W96" s="25"/>
      <c r="X96" s="22"/>
      <c r="Y96" s="28" t="str">
        <f t="shared" si="11"/>
        <v/>
      </c>
      <c r="Z96" s="19" t="str">
        <f t="shared" si="12"/>
        <v/>
      </c>
      <c r="AA96" s="14" t="str">
        <f>IF(ISBLANK(A96),"",IF(OR(A96&lt;'03 Configuración'!$B$7,A96&gt;'03 Configuración'!$B$8),"Fuera de rango",IF(OR(C96="",D96="",E96="",F96="",S96="",V96="",NOT(ISNUMBER(G96)),NOT(ISNUMBER(H96)),NOT(ISNUMBER(I96)),NOT(ISNUMBER(J96)),NOT(ISNUMBER(K96)),NOT(ISNUMBER(M96)),NOT(ISNUMBER(N96)),NOT(ISNUMBER(O96)),NOT(ISNUMBER(W96)),NOT(ISNUMBER(X96))),"Incompleto",IF(OR(I96&lt;H96,K96&lt;I96,O96&gt;N96,O96+X96&gt;N96,X96&gt;N96,M96&lt;=0,N96&lt;0,O96&lt;0,W96&lt;0,X96&lt;0),"Inconsistente","Válido"))))</f>
        <v/>
      </c>
      <c r="AB96" s="31" t="str">
        <f t="shared" si="13"/>
        <v/>
      </c>
    </row>
    <row r="97" spans="1:28">
      <c r="A97" s="9"/>
      <c r="B97" s="14" t="str">
        <f>IF(A97="","",IF(OR(A97&lt;'03 Configuración'!$B$7,A97&gt;'03 Configuración'!$B$8),"Fuera de rango","Semana "&amp;INT((A97-'03 Configuración'!$B$7)/7)+1))</f>
        <v/>
      </c>
      <c r="C97" s="7"/>
      <c r="D97" s="7"/>
      <c r="E97" s="7"/>
      <c r="F97" s="7"/>
      <c r="G97" s="58"/>
      <c r="H97" s="58"/>
      <c r="I97" s="58"/>
      <c r="J97" s="58"/>
      <c r="K97" s="58"/>
      <c r="L97" s="19" t="str">
        <f t="shared" si="7"/>
        <v/>
      </c>
      <c r="M97" s="22"/>
      <c r="N97" s="22"/>
      <c r="O97" s="22"/>
      <c r="P97" s="14" t="str">
        <f t="shared" si="8"/>
        <v/>
      </c>
      <c r="Q97" s="14" t="str">
        <f t="shared" si="9"/>
        <v/>
      </c>
      <c r="R97" s="14" t="str">
        <f t="shared" si="10"/>
        <v/>
      </c>
      <c r="S97" s="7"/>
      <c r="T97" s="11"/>
      <c r="U97" s="11"/>
      <c r="V97" s="7"/>
      <c r="W97" s="25"/>
      <c r="X97" s="22"/>
      <c r="Y97" s="28" t="str">
        <f t="shared" si="11"/>
        <v/>
      </c>
      <c r="Z97" s="19" t="str">
        <f t="shared" si="12"/>
        <v/>
      </c>
      <c r="AA97" s="14" t="str">
        <f>IF(ISBLANK(A97),"",IF(OR(A97&lt;'03 Configuración'!$B$7,A97&gt;'03 Configuración'!$B$8),"Fuera de rango",IF(OR(C97="",D97="",E97="",F97="",S97="",V97="",NOT(ISNUMBER(G97)),NOT(ISNUMBER(H97)),NOT(ISNUMBER(I97)),NOT(ISNUMBER(J97)),NOT(ISNUMBER(K97)),NOT(ISNUMBER(M97)),NOT(ISNUMBER(N97)),NOT(ISNUMBER(O97)),NOT(ISNUMBER(W97)),NOT(ISNUMBER(X97))),"Incompleto",IF(OR(I97&lt;H97,K97&lt;I97,O97&gt;N97,O97+X97&gt;N97,X97&gt;N97,M97&lt;=0,N97&lt;0,O97&lt;0,W97&lt;0,X97&lt;0),"Inconsistente","Válido"))))</f>
        <v/>
      </c>
      <c r="AB97" s="31" t="str">
        <f t="shared" si="13"/>
        <v/>
      </c>
    </row>
    <row r="98" spans="1:28">
      <c r="A98" s="9"/>
      <c r="B98" s="14" t="str">
        <f>IF(A98="","",IF(OR(A98&lt;'03 Configuración'!$B$7,A98&gt;'03 Configuración'!$B$8),"Fuera de rango","Semana "&amp;INT((A98-'03 Configuración'!$B$7)/7)+1))</f>
        <v/>
      </c>
      <c r="C98" s="7"/>
      <c r="D98" s="7"/>
      <c r="E98" s="7"/>
      <c r="F98" s="7"/>
      <c r="G98" s="58"/>
      <c r="H98" s="58"/>
      <c r="I98" s="58"/>
      <c r="J98" s="58"/>
      <c r="K98" s="58"/>
      <c r="L98" s="19" t="str">
        <f t="shared" si="7"/>
        <v/>
      </c>
      <c r="M98" s="22"/>
      <c r="N98" s="22"/>
      <c r="O98" s="22"/>
      <c r="P98" s="14" t="str">
        <f t="shared" si="8"/>
        <v/>
      </c>
      <c r="Q98" s="14" t="str">
        <f t="shared" si="9"/>
        <v/>
      </c>
      <c r="R98" s="14" t="str">
        <f t="shared" si="10"/>
        <v/>
      </c>
      <c r="S98" s="7"/>
      <c r="T98" s="11"/>
      <c r="U98" s="11"/>
      <c r="V98" s="7"/>
      <c r="W98" s="25"/>
      <c r="X98" s="22"/>
      <c r="Y98" s="28" t="str">
        <f t="shared" si="11"/>
        <v/>
      </c>
      <c r="Z98" s="19" t="str">
        <f t="shared" si="12"/>
        <v/>
      </c>
      <c r="AA98" s="14" t="str">
        <f>IF(ISBLANK(A98),"",IF(OR(A98&lt;'03 Configuración'!$B$7,A98&gt;'03 Configuración'!$B$8),"Fuera de rango",IF(OR(C98="",D98="",E98="",F98="",S98="",V98="",NOT(ISNUMBER(G98)),NOT(ISNUMBER(H98)),NOT(ISNUMBER(I98)),NOT(ISNUMBER(J98)),NOT(ISNUMBER(K98)),NOT(ISNUMBER(M98)),NOT(ISNUMBER(N98)),NOT(ISNUMBER(O98)),NOT(ISNUMBER(W98)),NOT(ISNUMBER(X98))),"Incompleto",IF(OR(I98&lt;H98,K98&lt;I98,O98&gt;N98,O98+X98&gt;N98,X98&gt;N98,M98&lt;=0,N98&lt;0,O98&lt;0,W98&lt;0,X98&lt;0),"Inconsistente","Válido"))))</f>
        <v/>
      </c>
      <c r="AB98" s="31" t="str">
        <f t="shared" si="13"/>
        <v/>
      </c>
    </row>
    <row r="99" spans="1:28">
      <c r="A99" s="9"/>
      <c r="B99" s="14" t="str">
        <f>IF(A99="","",IF(OR(A99&lt;'03 Configuración'!$B$7,A99&gt;'03 Configuración'!$B$8),"Fuera de rango","Semana "&amp;INT((A99-'03 Configuración'!$B$7)/7)+1))</f>
        <v/>
      </c>
      <c r="C99" s="7"/>
      <c r="D99" s="7"/>
      <c r="E99" s="7"/>
      <c r="F99" s="7"/>
      <c r="G99" s="58"/>
      <c r="H99" s="58"/>
      <c r="I99" s="58"/>
      <c r="J99" s="58"/>
      <c r="K99" s="58"/>
      <c r="L99" s="19" t="str">
        <f t="shared" si="7"/>
        <v/>
      </c>
      <c r="M99" s="22"/>
      <c r="N99" s="22"/>
      <c r="O99" s="22"/>
      <c r="P99" s="14" t="str">
        <f t="shared" si="8"/>
        <v/>
      </c>
      <c r="Q99" s="14" t="str">
        <f t="shared" si="9"/>
        <v/>
      </c>
      <c r="R99" s="14" t="str">
        <f t="shared" si="10"/>
        <v/>
      </c>
      <c r="S99" s="7"/>
      <c r="T99" s="11"/>
      <c r="U99" s="11"/>
      <c r="V99" s="7"/>
      <c r="W99" s="25"/>
      <c r="X99" s="22"/>
      <c r="Y99" s="28" t="str">
        <f t="shared" si="11"/>
        <v/>
      </c>
      <c r="Z99" s="19" t="str">
        <f t="shared" si="12"/>
        <v/>
      </c>
      <c r="AA99" s="14" t="str">
        <f>IF(ISBLANK(A99),"",IF(OR(A99&lt;'03 Configuración'!$B$7,A99&gt;'03 Configuración'!$B$8),"Fuera de rango",IF(OR(C99="",D99="",E99="",F99="",S99="",V99="",NOT(ISNUMBER(G99)),NOT(ISNUMBER(H99)),NOT(ISNUMBER(I99)),NOT(ISNUMBER(J99)),NOT(ISNUMBER(K99)),NOT(ISNUMBER(M99)),NOT(ISNUMBER(N99)),NOT(ISNUMBER(O99)),NOT(ISNUMBER(W99)),NOT(ISNUMBER(X99))),"Incompleto",IF(OR(I99&lt;H99,K99&lt;I99,O99&gt;N99,O99+X99&gt;N99,X99&gt;N99,M99&lt;=0,N99&lt;0,O99&lt;0,W99&lt;0,X99&lt;0),"Inconsistente","Válido"))))</f>
        <v/>
      </c>
      <c r="AB99" s="31" t="str">
        <f t="shared" si="13"/>
        <v/>
      </c>
    </row>
    <row r="100" spans="1:28">
      <c r="A100" s="9"/>
      <c r="B100" s="14" t="str">
        <f>IF(A100="","",IF(OR(A100&lt;'03 Configuración'!$B$7,A100&gt;'03 Configuración'!$B$8),"Fuera de rango","Semana "&amp;INT((A100-'03 Configuración'!$B$7)/7)+1))</f>
        <v/>
      </c>
      <c r="C100" s="7"/>
      <c r="D100" s="7"/>
      <c r="E100" s="7"/>
      <c r="F100" s="7"/>
      <c r="G100" s="58"/>
      <c r="H100" s="58"/>
      <c r="I100" s="58"/>
      <c r="J100" s="58"/>
      <c r="K100" s="58"/>
      <c r="L100" s="19" t="str">
        <f t="shared" si="7"/>
        <v/>
      </c>
      <c r="M100" s="22"/>
      <c r="N100" s="22"/>
      <c r="O100" s="22"/>
      <c r="P100" s="14" t="str">
        <f t="shared" si="8"/>
        <v/>
      </c>
      <c r="Q100" s="14" t="str">
        <f t="shared" si="9"/>
        <v/>
      </c>
      <c r="R100" s="14" t="str">
        <f t="shared" si="10"/>
        <v/>
      </c>
      <c r="S100" s="7"/>
      <c r="T100" s="11"/>
      <c r="U100" s="11"/>
      <c r="V100" s="7"/>
      <c r="W100" s="25"/>
      <c r="X100" s="22"/>
      <c r="Y100" s="28" t="str">
        <f t="shared" si="11"/>
        <v/>
      </c>
      <c r="Z100" s="19" t="str">
        <f t="shared" si="12"/>
        <v/>
      </c>
      <c r="AA100" s="14" t="str">
        <f>IF(ISBLANK(A100),"",IF(OR(A100&lt;'03 Configuración'!$B$7,A100&gt;'03 Configuración'!$B$8),"Fuera de rango",IF(OR(C100="",D100="",E100="",F100="",S100="",V100="",NOT(ISNUMBER(G100)),NOT(ISNUMBER(H100)),NOT(ISNUMBER(I100)),NOT(ISNUMBER(J100)),NOT(ISNUMBER(K100)),NOT(ISNUMBER(M100)),NOT(ISNUMBER(N100)),NOT(ISNUMBER(O100)),NOT(ISNUMBER(W100)),NOT(ISNUMBER(X100))),"Incompleto",IF(OR(I100&lt;H100,K100&lt;I100,O100&gt;N100,O100+X100&gt;N100,X100&gt;N100,M100&lt;=0,N100&lt;0,O100&lt;0,W100&lt;0,X100&lt;0),"Inconsistente","Válido"))))</f>
        <v/>
      </c>
      <c r="AB100" s="31" t="str">
        <f t="shared" si="13"/>
        <v/>
      </c>
    </row>
    <row r="101" spans="1:28">
      <c r="A101" s="9"/>
      <c r="B101" s="14" t="str">
        <f>IF(A101="","",IF(OR(A101&lt;'03 Configuración'!$B$7,A101&gt;'03 Configuración'!$B$8),"Fuera de rango","Semana "&amp;INT((A101-'03 Configuración'!$B$7)/7)+1))</f>
        <v/>
      </c>
      <c r="C101" s="7"/>
      <c r="D101" s="7"/>
      <c r="E101" s="7"/>
      <c r="F101" s="7"/>
      <c r="G101" s="58"/>
      <c r="H101" s="58"/>
      <c r="I101" s="58"/>
      <c r="J101" s="58"/>
      <c r="K101" s="58"/>
      <c r="L101" s="19" t="str">
        <f t="shared" si="7"/>
        <v/>
      </c>
      <c r="M101" s="22"/>
      <c r="N101" s="22"/>
      <c r="O101" s="22"/>
      <c r="P101" s="14" t="str">
        <f t="shared" si="8"/>
        <v/>
      </c>
      <c r="Q101" s="14" t="str">
        <f t="shared" si="9"/>
        <v/>
      </c>
      <c r="R101" s="14" t="str">
        <f t="shared" si="10"/>
        <v/>
      </c>
      <c r="S101" s="7"/>
      <c r="T101" s="11"/>
      <c r="U101" s="11"/>
      <c r="V101" s="7"/>
      <c r="W101" s="25"/>
      <c r="X101" s="22"/>
      <c r="Y101" s="28" t="str">
        <f t="shared" si="11"/>
        <v/>
      </c>
      <c r="Z101" s="19" t="str">
        <f t="shared" si="12"/>
        <v/>
      </c>
      <c r="AA101" s="14" t="str">
        <f>IF(ISBLANK(A101),"",IF(OR(A101&lt;'03 Configuración'!$B$7,A101&gt;'03 Configuración'!$B$8),"Fuera de rango",IF(OR(C101="",D101="",E101="",F101="",S101="",V101="",NOT(ISNUMBER(G101)),NOT(ISNUMBER(H101)),NOT(ISNUMBER(I101)),NOT(ISNUMBER(J101)),NOT(ISNUMBER(K101)),NOT(ISNUMBER(M101)),NOT(ISNUMBER(N101)),NOT(ISNUMBER(O101)),NOT(ISNUMBER(W101)),NOT(ISNUMBER(X101))),"Incompleto",IF(OR(I101&lt;H101,K101&lt;I101,O101&gt;N101,O101+X101&gt;N101,X101&gt;N101,M101&lt;=0,N101&lt;0,O101&lt;0,W101&lt;0,X101&lt;0),"Inconsistente","Válido"))))</f>
        <v/>
      </c>
      <c r="AB101" s="31" t="str">
        <f t="shared" si="13"/>
        <v/>
      </c>
    </row>
    <row r="102" spans="1:28">
      <c r="A102" s="9"/>
      <c r="B102" s="14" t="str">
        <f>IF(A102="","",IF(OR(A102&lt;'03 Configuración'!$B$7,A102&gt;'03 Configuración'!$B$8),"Fuera de rango","Semana "&amp;INT((A102-'03 Configuración'!$B$7)/7)+1))</f>
        <v/>
      </c>
      <c r="C102" s="7"/>
      <c r="D102" s="7"/>
      <c r="E102" s="7"/>
      <c r="F102" s="7"/>
      <c r="G102" s="58"/>
      <c r="H102" s="58"/>
      <c r="I102" s="58"/>
      <c r="J102" s="58"/>
      <c r="K102" s="58"/>
      <c r="L102" s="19" t="str">
        <f t="shared" si="7"/>
        <v/>
      </c>
      <c r="M102" s="22"/>
      <c r="N102" s="22"/>
      <c r="O102" s="22"/>
      <c r="P102" s="14" t="str">
        <f t="shared" si="8"/>
        <v/>
      </c>
      <c r="Q102" s="14" t="str">
        <f t="shared" si="9"/>
        <v/>
      </c>
      <c r="R102" s="14" t="str">
        <f t="shared" si="10"/>
        <v/>
      </c>
      <c r="S102" s="7"/>
      <c r="T102" s="11"/>
      <c r="U102" s="11"/>
      <c r="V102" s="7"/>
      <c r="W102" s="25"/>
      <c r="X102" s="22"/>
      <c r="Y102" s="28" t="str">
        <f t="shared" si="11"/>
        <v/>
      </c>
      <c r="Z102" s="19" t="str">
        <f t="shared" si="12"/>
        <v/>
      </c>
      <c r="AA102" s="14" t="str">
        <f>IF(ISBLANK(A102),"",IF(OR(A102&lt;'03 Configuración'!$B$7,A102&gt;'03 Configuración'!$B$8),"Fuera de rango",IF(OR(C102="",D102="",E102="",F102="",S102="",V102="",NOT(ISNUMBER(G102)),NOT(ISNUMBER(H102)),NOT(ISNUMBER(I102)),NOT(ISNUMBER(J102)),NOT(ISNUMBER(K102)),NOT(ISNUMBER(M102)),NOT(ISNUMBER(N102)),NOT(ISNUMBER(O102)),NOT(ISNUMBER(W102)),NOT(ISNUMBER(X102))),"Incompleto",IF(OR(I102&lt;H102,K102&lt;I102,O102&gt;N102,O102+X102&gt;N102,X102&gt;N102,M102&lt;=0,N102&lt;0,O102&lt;0,W102&lt;0,X102&lt;0),"Inconsistente","Válido"))))</f>
        <v/>
      </c>
      <c r="AB102" s="31" t="str">
        <f t="shared" si="13"/>
        <v/>
      </c>
    </row>
    <row r="103" spans="1:28">
      <c r="A103" s="9"/>
      <c r="B103" s="14" t="str">
        <f>IF(A103="","",IF(OR(A103&lt;'03 Configuración'!$B$7,A103&gt;'03 Configuración'!$B$8),"Fuera de rango","Semana "&amp;INT((A103-'03 Configuración'!$B$7)/7)+1))</f>
        <v/>
      </c>
      <c r="C103" s="7"/>
      <c r="D103" s="7"/>
      <c r="E103" s="7"/>
      <c r="F103" s="7"/>
      <c r="G103" s="58"/>
      <c r="H103" s="58"/>
      <c r="I103" s="58"/>
      <c r="J103" s="58"/>
      <c r="K103" s="58"/>
      <c r="L103" s="19" t="str">
        <f t="shared" si="7"/>
        <v/>
      </c>
      <c r="M103" s="22"/>
      <c r="N103" s="22"/>
      <c r="O103" s="22"/>
      <c r="P103" s="14" t="str">
        <f t="shared" si="8"/>
        <v/>
      </c>
      <c r="Q103" s="14" t="str">
        <f t="shared" si="9"/>
        <v/>
      </c>
      <c r="R103" s="14" t="str">
        <f t="shared" si="10"/>
        <v/>
      </c>
      <c r="S103" s="7"/>
      <c r="T103" s="11"/>
      <c r="U103" s="11"/>
      <c r="V103" s="7"/>
      <c r="W103" s="25"/>
      <c r="X103" s="22"/>
      <c r="Y103" s="28" t="str">
        <f t="shared" si="11"/>
        <v/>
      </c>
      <c r="Z103" s="19" t="str">
        <f t="shared" si="12"/>
        <v/>
      </c>
      <c r="AA103" s="14" t="str">
        <f>IF(ISBLANK(A103),"",IF(OR(A103&lt;'03 Configuración'!$B$7,A103&gt;'03 Configuración'!$B$8),"Fuera de rango",IF(OR(C103="",D103="",E103="",F103="",S103="",V103="",NOT(ISNUMBER(G103)),NOT(ISNUMBER(H103)),NOT(ISNUMBER(I103)),NOT(ISNUMBER(J103)),NOT(ISNUMBER(K103)),NOT(ISNUMBER(M103)),NOT(ISNUMBER(N103)),NOT(ISNUMBER(O103)),NOT(ISNUMBER(W103)),NOT(ISNUMBER(X103))),"Incompleto",IF(OR(I103&lt;H103,K103&lt;I103,O103&gt;N103,O103+X103&gt;N103,X103&gt;N103,M103&lt;=0,N103&lt;0,O103&lt;0,W103&lt;0,X103&lt;0),"Inconsistente","Válido"))))</f>
        <v/>
      </c>
      <c r="AB103" s="31" t="str">
        <f t="shared" si="13"/>
        <v/>
      </c>
    </row>
    <row r="104" spans="1:28">
      <c r="A104" s="9"/>
      <c r="B104" s="14" t="str">
        <f>IF(A104="","",IF(OR(A104&lt;'03 Configuración'!$B$7,A104&gt;'03 Configuración'!$B$8),"Fuera de rango","Semana "&amp;INT((A104-'03 Configuración'!$B$7)/7)+1))</f>
        <v/>
      </c>
      <c r="C104" s="7"/>
      <c r="D104" s="7"/>
      <c r="E104" s="7"/>
      <c r="F104" s="7"/>
      <c r="G104" s="58"/>
      <c r="H104" s="58"/>
      <c r="I104" s="58"/>
      <c r="J104" s="58"/>
      <c r="K104" s="58"/>
      <c r="L104" s="19" t="str">
        <f t="shared" si="7"/>
        <v/>
      </c>
      <c r="M104" s="22"/>
      <c r="N104" s="22"/>
      <c r="O104" s="22"/>
      <c r="P104" s="14" t="str">
        <f t="shared" si="8"/>
        <v/>
      </c>
      <c r="Q104" s="14" t="str">
        <f t="shared" si="9"/>
        <v/>
      </c>
      <c r="R104" s="14" t="str">
        <f t="shared" si="10"/>
        <v/>
      </c>
      <c r="S104" s="7"/>
      <c r="T104" s="11"/>
      <c r="U104" s="11"/>
      <c r="V104" s="7"/>
      <c r="W104" s="25"/>
      <c r="X104" s="22"/>
      <c r="Y104" s="28" t="str">
        <f t="shared" si="11"/>
        <v/>
      </c>
      <c r="Z104" s="19" t="str">
        <f t="shared" si="12"/>
        <v/>
      </c>
      <c r="AA104" s="14" t="str">
        <f>IF(ISBLANK(A104),"",IF(OR(A104&lt;'03 Configuración'!$B$7,A104&gt;'03 Configuración'!$B$8),"Fuera de rango",IF(OR(C104="",D104="",E104="",F104="",S104="",V104="",NOT(ISNUMBER(G104)),NOT(ISNUMBER(H104)),NOT(ISNUMBER(I104)),NOT(ISNUMBER(J104)),NOT(ISNUMBER(K104)),NOT(ISNUMBER(M104)),NOT(ISNUMBER(N104)),NOT(ISNUMBER(O104)),NOT(ISNUMBER(W104)),NOT(ISNUMBER(X104))),"Incompleto",IF(OR(I104&lt;H104,K104&lt;I104,O104&gt;N104,O104+X104&gt;N104,X104&gt;N104,M104&lt;=0,N104&lt;0,O104&lt;0,W104&lt;0,X104&lt;0),"Inconsistente","Válido"))))</f>
        <v/>
      </c>
      <c r="AB104" s="31" t="str">
        <f t="shared" si="13"/>
        <v/>
      </c>
    </row>
    <row r="105" spans="1:28">
      <c r="A105" s="9"/>
      <c r="B105" s="14" t="str">
        <f>IF(A105="","",IF(OR(A105&lt;'03 Configuración'!$B$7,A105&gt;'03 Configuración'!$B$8),"Fuera de rango","Semana "&amp;INT((A105-'03 Configuración'!$B$7)/7)+1))</f>
        <v/>
      </c>
      <c r="C105" s="7"/>
      <c r="D105" s="7"/>
      <c r="E105" s="7"/>
      <c r="F105" s="7"/>
      <c r="G105" s="58"/>
      <c r="H105" s="58"/>
      <c r="I105" s="58"/>
      <c r="J105" s="58"/>
      <c r="K105" s="58"/>
      <c r="L105" s="19" t="str">
        <f t="shared" si="7"/>
        <v/>
      </c>
      <c r="M105" s="22"/>
      <c r="N105" s="22"/>
      <c r="O105" s="22"/>
      <c r="P105" s="14" t="str">
        <f t="shared" si="8"/>
        <v/>
      </c>
      <c r="Q105" s="14" t="str">
        <f t="shared" si="9"/>
        <v/>
      </c>
      <c r="R105" s="14" t="str">
        <f t="shared" si="10"/>
        <v/>
      </c>
      <c r="S105" s="7"/>
      <c r="T105" s="11"/>
      <c r="U105" s="11"/>
      <c r="V105" s="7"/>
      <c r="W105" s="25"/>
      <c r="X105" s="22"/>
      <c r="Y105" s="28" t="str">
        <f t="shared" si="11"/>
        <v/>
      </c>
      <c r="Z105" s="19" t="str">
        <f t="shared" si="12"/>
        <v/>
      </c>
      <c r="AA105" s="14" t="str">
        <f>IF(ISBLANK(A105),"",IF(OR(A105&lt;'03 Configuración'!$B$7,A105&gt;'03 Configuración'!$B$8),"Fuera de rango",IF(OR(C105="",D105="",E105="",F105="",S105="",V105="",NOT(ISNUMBER(G105)),NOT(ISNUMBER(H105)),NOT(ISNUMBER(I105)),NOT(ISNUMBER(J105)),NOT(ISNUMBER(K105)),NOT(ISNUMBER(M105)),NOT(ISNUMBER(N105)),NOT(ISNUMBER(O105)),NOT(ISNUMBER(W105)),NOT(ISNUMBER(X105))),"Incompleto",IF(OR(I105&lt;H105,K105&lt;I105,O105&gt;N105,O105+X105&gt;N105,X105&gt;N105,M105&lt;=0,N105&lt;0,O105&lt;0,W105&lt;0,X105&lt;0),"Inconsistente","Válido"))))</f>
        <v/>
      </c>
      <c r="AB105" s="31" t="str">
        <f t="shared" si="13"/>
        <v/>
      </c>
    </row>
    <row r="106" spans="1:28">
      <c r="A106" s="9"/>
      <c r="B106" s="14" t="str">
        <f>IF(A106="","",IF(OR(A106&lt;'03 Configuración'!$B$7,A106&gt;'03 Configuración'!$B$8),"Fuera de rango","Semana "&amp;INT((A106-'03 Configuración'!$B$7)/7)+1))</f>
        <v/>
      </c>
      <c r="C106" s="7"/>
      <c r="D106" s="7"/>
      <c r="E106" s="7"/>
      <c r="F106" s="7"/>
      <c r="G106" s="58"/>
      <c r="H106" s="58"/>
      <c r="I106" s="58"/>
      <c r="J106" s="58"/>
      <c r="K106" s="58"/>
      <c r="L106" s="19" t="str">
        <f t="shared" si="7"/>
        <v/>
      </c>
      <c r="M106" s="22"/>
      <c r="N106" s="22"/>
      <c r="O106" s="22"/>
      <c r="P106" s="14" t="str">
        <f t="shared" si="8"/>
        <v/>
      </c>
      <c r="Q106" s="14" t="str">
        <f t="shared" si="9"/>
        <v/>
      </c>
      <c r="R106" s="14" t="str">
        <f t="shared" si="10"/>
        <v/>
      </c>
      <c r="S106" s="7"/>
      <c r="T106" s="11"/>
      <c r="U106" s="11"/>
      <c r="V106" s="7"/>
      <c r="W106" s="25"/>
      <c r="X106" s="22"/>
      <c r="Y106" s="28" t="str">
        <f t="shared" si="11"/>
        <v/>
      </c>
      <c r="Z106" s="19" t="str">
        <f t="shared" si="12"/>
        <v/>
      </c>
      <c r="AA106" s="14" t="str">
        <f>IF(ISBLANK(A106),"",IF(OR(A106&lt;'03 Configuración'!$B$7,A106&gt;'03 Configuración'!$B$8),"Fuera de rango",IF(OR(C106="",D106="",E106="",F106="",S106="",V106="",NOT(ISNUMBER(G106)),NOT(ISNUMBER(H106)),NOT(ISNUMBER(I106)),NOT(ISNUMBER(J106)),NOT(ISNUMBER(K106)),NOT(ISNUMBER(M106)),NOT(ISNUMBER(N106)),NOT(ISNUMBER(O106)),NOT(ISNUMBER(W106)),NOT(ISNUMBER(X106))),"Incompleto",IF(OR(I106&lt;H106,K106&lt;I106,O106&gt;N106,O106+X106&gt;N106,X106&gt;N106,M106&lt;=0,N106&lt;0,O106&lt;0,W106&lt;0,X106&lt;0),"Inconsistente","Válido"))))</f>
        <v/>
      </c>
      <c r="AB106" s="31" t="str">
        <f t="shared" si="13"/>
        <v/>
      </c>
    </row>
    <row r="107" spans="1:28">
      <c r="A107" s="9"/>
      <c r="B107" s="14" t="str">
        <f>IF(A107="","",IF(OR(A107&lt;'03 Configuración'!$B$7,A107&gt;'03 Configuración'!$B$8),"Fuera de rango","Semana "&amp;INT((A107-'03 Configuración'!$B$7)/7)+1))</f>
        <v/>
      </c>
      <c r="C107" s="7"/>
      <c r="D107" s="7"/>
      <c r="E107" s="7"/>
      <c r="F107" s="7"/>
      <c r="G107" s="58"/>
      <c r="H107" s="58"/>
      <c r="I107" s="58"/>
      <c r="J107" s="58"/>
      <c r="K107" s="58"/>
      <c r="L107" s="19" t="str">
        <f t="shared" si="7"/>
        <v/>
      </c>
      <c r="M107" s="22"/>
      <c r="N107" s="22"/>
      <c r="O107" s="22"/>
      <c r="P107" s="14" t="str">
        <f t="shared" si="8"/>
        <v/>
      </c>
      <c r="Q107" s="14" t="str">
        <f t="shared" si="9"/>
        <v/>
      </c>
      <c r="R107" s="14" t="str">
        <f t="shared" si="10"/>
        <v/>
      </c>
      <c r="S107" s="7"/>
      <c r="T107" s="11"/>
      <c r="U107" s="11"/>
      <c r="V107" s="7"/>
      <c r="W107" s="25"/>
      <c r="X107" s="22"/>
      <c r="Y107" s="28" t="str">
        <f t="shared" si="11"/>
        <v/>
      </c>
      <c r="Z107" s="19" t="str">
        <f t="shared" si="12"/>
        <v/>
      </c>
      <c r="AA107" s="14" t="str">
        <f>IF(ISBLANK(A107),"",IF(OR(A107&lt;'03 Configuración'!$B$7,A107&gt;'03 Configuración'!$B$8),"Fuera de rango",IF(OR(C107="",D107="",E107="",F107="",S107="",V107="",NOT(ISNUMBER(G107)),NOT(ISNUMBER(H107)),NOT(ISNUMBER(I107)),NOT(ISNUMBER(J107)),NOT(ISNUMBER(K107)),NOT(ISNUMBER(M107)),NOT(ISNUMBER(N107)),NOT(ISNUMBER(O107)),NOT(ISNUMBER(W107)),NOT(ISNUMBER(X107))),"Incompleto",IF(OR(I107&lt;H107,K107&lt;I107,O107&gt;N107,O107+X107&gt;N107,X107&gt;N107,M107&lt;=0,N107&lt;0,O107&lt;0,W107&lt;0,X107&lt;0),"Inconsistente","Válido"))))</f>
        <v/>
      </c>
      <c r="AB107" s="31" t="str">
        <f t="shared" si="13"/>
        <v/>
      </c>
    </row>
    <row r="108" spans="1:28">
      <c r="A108" s="9"/>
      <c r="B108" s="14" t="str">
        <f>IF(A108="","",IF(OR(A108&lt;'03 Configuración'!$B$7,A108&gt;'03 Configuración'!$B$8),"Fuera de rango","Semana "&amp;INT((A108-'03 Configuración'!$B$7)/7)+1))</f>
        <v/>
      </c>
      <c r="C108" s="7"/>
      <c r="D108" s="7"/>
      <c r="E108" s="7"/>
      <c r="F108" s="7"/>
      <c r="G108" s="58"/>
      <c r="H108" s="58"/>
      <c r="I108" s="58"/>
      <c r="J108" s="58"/>
      <c r="K108" s="58"/>
      <c r="L108" s="19" t="str">
        <f t="shared" si="7"/>
        <v/>
      </c>
      <c r="M108" s="22"/>
      <c r="N108" s="22"/>
      <c r="O108" s="22"/>
      <c r="P108" s="14" t="str">
        <f t="shared" si="8"/>
        <v/>
      </c>
      <c r="Q108" s="14" t="str">
        <f t="shared" si="9"/>
        <v/>
      </c>
      <c r="R108" s="14" t="str">
        <f t="shared" si="10"/>
        <v/>
      </c>
      <c r="S108" s="7"/>
      <c r="T108" s="11"/>
      <c r="U108" s="11"/>
      <c r="V108" s="7"/>
      <c r="W108" s="25"/>
      <c r="X108" s="22"/>
      <c r="Y108" s="28" t="str">
        <f t="shared" si="11"/>
        <v/>
      </c>
      <c r="Z108" s="19" t="str">
        <f t="shared" si="12"/>
        <v/>
      </c>
      <c r="AA108" s="14" t="str">
        <f>IF(ISBLANK(A108),"",IF(OR(A108&lt;'03 Configuración'!$B$7,A108&gt;'03 Configuración'!$B$8),"Fuera de rango",IF(OR(C108="",D108="",E108="",F108="",S108="",V108="",NOT(ISNUMBER(G108)),NOT(ISNUMBER(H108)),NOT(ISNUMBER(I108)),NOT(ISNUMBER(J108)),NOT(ISNUMBER(K108)),NOT(ISNUMBER(M108)),NOT(ISNUMBER(N108)),NOT(ISNUMBER(O108)),NOT(ISNUMBER(W108)),NOT(ISNUMBER(X108))),"Incompleto",IF(OR(I108&lt;H108,K108&lt;I108,O108&gt;N108,O108+X108&gt;N108,X108&gt;N108,M108&lt;=0,N108&lt;0,O108&lt;0,W108&lt;0,X108&lt;0),"Inconsistente","Válido"))))</f>
        <v/>
      </c>
      <c r="AB108" s="31" t="str">
        <f t="shared" si="13"/>
        <v/>
      </c>
    </row>
    <row r="109" spans="1:28">
      <c r="A109" s="9"/>
      <c r="B109" s="14" t="str">
        <f>IF(A109="","",IF(OR(A109&lt;'03 Configuración'!$B$7,A109&gt;'03 Configuración'!$B$8),"Fuera de rango","Semana "&amp;INT((A109-'03 Configuración'!$B$7)/7)+1))</f>
        <v/>
      </c>
      <c r="C109" s="7"/>
      <c r="D109" s="7"/>
      <c r="E109" s="7"/>
      <c r="F109" s="7"/>
      <c r="G109" s="58"/>
      <c r="H109" s="58"/>
      <c r="I109" s="58"/>
      <c r="J109" s="58"/>
      <c r="K109" s="58"/>
      <c r="L109" s="19" t="str">
        <f t="shared" si="7"/>
        <v/>
      </c>
      <c r="M109" s="22"/>
      <c r="N109" s="22"/>
      <c r="O109" s="22"/>
      <c r="P109" s="14" t="str">
        <f t="shared" si="8"/>
        <v/>
      </c>
      <c r="Q109" s="14" t="str">
        <f t="shared" si="9"/>
        <v/>
      </c>
      <c r="R109" s="14" t="str">
        <f t="shared" si="10"/>
        <v/>
      </c>
      <c r="S109" s="7"/>
      <c r="T109" s="11"/>
      <c r="U109" s="11"/>
      <c r="V109" s="7"/>
      <c r="W109" s="25"/>
      <c r="X109" s="22"/>
      <c r="Y109" s="28" t="str">
        <f t="shared" si="11"/>
        <v/>
      </c>
      <c r="Z109" s="19" t="str">
        <f t="shared" si="12"/>
        <v/>
      </c>
      <c r="AA109" s="14" t="str">
        <f>IF(ISBLANK(A109),"",IF(OR(A109&lt;'03 Configuración'!$B$7,A109&gt;'03 Configuración'!$B$8),"Fuera de rango",IF(OR(C109="",D109="",E109="",F109="",S109="",V109="",NOT(ISNUMBER(G109)),NOT(ISNUMBER(H109)),NOT(ISNUMBER(I109)),NOT(ISNUMBER(J109)),NOT(ISNUMBER(K109)),NOT(ISNUMBER(M109)),NOT(ISNUMBER(N109)),NOT(ISNUMBER(O109)),NOT(ISNUMBER(W109)),NOT(ISNUMBER(X109))),"Incompleto",IF(OR(I109&lt;H109,K109&lt;I109,O109&gt;N109,O109+X109&gt;N109,X109&gt;N109,M109&lt;=0,N109&lt;0,O109&lt;0,W109&lt;0,X109&lt;0),"Inconsistente","Válido"))))</f>
        <v/>
      </c>
      <c r="AB109" s="31" t="str">
        <f t="shared" si="13"/>
        <v/>
      </c>
    </row>
    <row r="110" spans="1:28">
      <c r="A110" s="9"/>
      <c r="B110" s="14" t="str">
        <f>IF(A110="","",IF(OR(A110&lt;'03 Configuración'!$B$7,A110&gt;'03 Configuración'!$B$8),"Fuera de rango","Semana "&amp;INT((A110-'03 Configuración'!$B$7)/7)+1))</f>
        <v/>
      </c>
      <c r="C110" s="7"/>
      <c r="D110" s="7"/>
      <c r="E110" s="7"/>
      <c r="F110" s="7"/>
      <c r="G110" s="58"/>
      <c r="H110" s="58"/>
      <c r="I110" s="58"/>
      <c r="J110" s="58"/>
      <c r="K110" s="58"/>
      <c r="L110" s="19" t="str">
        <f t="shared" si="7"/>
        <v/>
      </c>
      <c r="M110" s="22"/>
      <c r="N110" s="22"/>
      <c r="O110" s="22"/>
      <c r="P110" s="14" t="str">
        <f t="shared" si="8"/>
        <v/>
      </c>
      <c r="Q110" s="14" t="str">
        <f t="shared" si="9"/>
        <v/>
      </c>
      <c r="R110" s="14" t="str">
        <f t="shared" si="10"/>
        <v/>
      </c>
      <c r="S110" s="7"/>
      <c r="T110" s="11"/>
      <c r="U110" s="11"/>
      <c r="V110" s="7"/>
      <c r="W110" s="25"/>
      <c r="X110" s="22"/>
      <c r="Y110" s="28" t="str">
        <f t="shared" si="11"/>
        <v/>
      </c>
      <c r="Z110" s="19" t="str">
        <f t="shared" si="12"/>
        <v/>
      </c>
      <c r="AA110" s="14" t="str">
        <f>IF(ISBLANK(A110),"",IF(OR(A110&lt;'03 Configuración'!$B$7,A110&gt;'03 Configuración'!$B$8),"Fuera de rango",IF(OR(C110="",D110="",E110="",F110="",S110="",V110="",NOT(ISNUMBER(G110)),NOT(ISNUMBER(H110)),NOT(ISNUMBER(I110)),NOT(ISNUMBER(J110)),NOT(ISNUMBER(K110)),NOT(ISNUMBER(M110)),NOT(ISNUMBER(N110)),NOT(ISNUMBER(O110)),NOT(ISNUMBER(W110)),NOT(ISNUMBER(X110))),"Incompleto",IF(OR(I110&lt;H110,K110&lt;I110,O110&gt;N110,O110+X110&gt;N110,X110&gt;N110,M110&lt;=0,N110&lt;0,O110&lt;0,W110&lt;0,X110&lt;0),"Inconsistente","Válido"))))</f>
        <v/>
      </c>
      <c r="AB110" s="31" t="str">
        <f t="shared" si="13"/>
        <v/>
      </c>
    </row>
    <row r="111" spans="1:28">
      <c r="A111" s="9"/>
      <c r="B111" s="14" t="str">
        <f>IF(A111="","",IF(OR(A111&lt;'03 Configuración'!$B$7,A111&gt;'03 Configuración'!$B$8),"Fuera de rango","Semana "&amp;INT((A111-'03 Configuración'!$B$7)/7)+1))</f>
        <v/>
      </c>
      <c r="C111" s="7"/>
      <c r="D111" s="7"/>
      <c r="E111" s="7"/>
      <c r="F111" s="7"/>
      <c r="G111" s="58"/>
      <c r="H111" s="58"/>
      <c r="I111" s="58"/>
      <c r="J111" s="58"/>
      <c r="K111" s="58"/>
      <c r="L111" s="19" t="str">
        <f t="shared" si="7"/>
        <v/>
      </c>
      <c r="M111" s="22"/>
      <c r="N111" s="22"/>
      <c r="O111" s="22"/>
      <c r="P111" s="14" t="str">
        <f t="shared" si="8"/>
        <v/>
      </c>
      <c r="Q111" s="14" t="str">
        <f t="shared" si="9"/>
        <v/>
      </c>
      <c r="R111" s="14" t="str">
        <f t="shared" si="10"/>
        <v/>
      </c>
      <c r="S111" s="7"/>
      <c r="T111" s="11"/>
      <c r="U111" s="11"/>
      <c r="V111" s="7"/>
      <c r="W111" s="25"/>
      <c r="X111" s="22"/>
      <c r="Y111" s="28" t="str">
        <f t="shared" si="11"/>
        <v/>
      </c>
      <c r="Z111" s="19" t="str">
        <f t="shared" si="12"/>
        <v/>
      </c>
      <c r="AA111" s="14" t="str">
        <f>IF(ISBLANK(A111),"",IF(OR(A111&lt;'03 Configuración'!$B$7,A111&gt;'03 Configuración'!$B$8),"Fuera de rango",IF(OR(C111="",D111="",E111="",F111="",S111="",V111="",NOT(ISNUMBER(G111)),NOT(ISNUMBER(H111)),NOT(ISNUMBER(I111)),NOT(ISNUMBER(J111)),NOT(ISNUMBER(K111)),NOT(ISNUMBER(M111)),NOT(ISNUMBER(N111)),NOT(ISNUMBER(O111)),NOT(ISNUMBER(W111)),NOT(ISNUMBER(X111))),"Incompleto",IF(OR(I111&lt;H111,K111&lt;I111,O111&gt;N111,O111+X111&gt;N111,X111&gt;N111,M111&lt;=0,N111&lt;0,O111&lt;0,W111&lt;0,X111&lt;0),"Inconsistente","Válido"))))</f>
        <v/>
      </c>
      <c r="AB111" s="31" t="str">
        <f t="shared" si="13"/>
        <v/>
      </c>
    </row>
    <row r="112" spans="1:28">
      <c r="A112" s="9"/>
      <c r="B112" s="14" t="str">
        <f>IF(A112="","",IF(OR(A112&lt;'03 Configuración'!$B$7,A112&gt;'03 Configuración'!$B$8),"Fuera de rango","Semana "&amp;INT((A112-'03 Configuración'!$B$7)/7)+1))</f>
        <v/>
      </c>
      <c r="C112" s="7"/>
      <c r="D112" s="7"/>
      <c r="E112" s="7"/>
      <c r="F112" s="7"/>
      <c r="G112" s="58"/>
      <c r="H112" s="58"/>
      <c r="I112" s="58"/>
      <c r="J112" s="58"/>
      <c r="K112" s="58"/>
      <c r="L112" s="19" t="str">
        <f t="shared" si="7"/>
        <v/>
      </c>
      <c r="M112" s="22"/>
      <c r="N112" s="22"/>
      <c r="O112" s="22"/>
      <c r="P112" s="14" t="str">
        <f t="shared" si="8"/>
        <v/>
      </c>
      <c r="Q112" s="14" t="str">
        <f t="shared" si="9"/>
        <v/>
      </c>
      <c r="R112" s="14" t="str">
        <f t="shared" si="10"/>
        <v/>
      </c>
      <c r="S112" s="7"/>
      <c r="T112" s="11"/>
      <c r="U112" s="11"/>
      <c r="V112" s="7"/>
      <c r="W112" s="25"/>
      <c r="X112" s="22"/>
      <c r="Y112" s="28" t="str">
        <f t="shared" si="11"/>
        <v/>
      </c>
      <c r="Z112" s="19" t="str">
        <f t="shared" si="12"/>
        <v/>
      </c>
      <c r="AA112" s="14" t="str">
        <f>IF(ISBLANK(A112),"",IF(OR(A112&lt;'03 Configuración'!$B$7,A112&gt;'03 Configuración'!$B$8),"Fuera de rango",IF(OR(C112="",D112="",E112="",F112="",S112="",V112="",NOT(ISNUMBER(G112)),NOT(ISNUMBER(H112)),NOT(ISNUMBER(I112)),NOT(ISNUMBER(J112)),NOT(ISNUMBER(K112)),NOT(ISNUMBER(M112)),NOT(ISNUMBER(N112)),NOT(ISNUMBER(O112)),NOT(ISNUMBER(W112)),NOT(ISNUMBER(X112))),"Incompleto",IF(OR(I112&lt;H112,K112&lt;I112,O112&gt;N112,O112+X112&gt;N112,X112&gt;N112,M112&lt;=0,N112&lt;0,O112&lt;0,W112&lt;0,X112&lt;0),"Inconsistente","Válido"))))</f>
        <v/>
      </c>
      <c r="AB112" s="31" t="str">
        <f t="shared" si="13"/>
        <v/>
      </c>
    </row>
    <row r="113" spans="1:28">
      <c r="A113" s="9"/>
      <c r="B113" s="14" t="str">
        <f>IF(A113="","",IF(OR(A113&lt;'03 Configuración'!$B$7,A113&gt;'03 Configuración'!$B$8),"Fuera de rango","Semana "&amp;INT((A113-'03 Configuración'!$B$7)/7)+1))</f>
        <v/>
      </c>
      <c r="C113" s="7"/>
      <c r="D113" s="7"/>
      <c r="E113" s="7"/>
      <c r="F113" s="7"/>
      <c r="G113" s="58"/>
      <c r="H113" s="58"/>
      <c r="I113" s="58"/>
      <c r="J113" s="58"/>
      <c r="K113" s="58"/>
      <c r="L113" s="19" t="str">
        <f t="shared" si="7"/>
        <v/>
      </c>
      <c r="M113" s="22"/>
      <c r="N113" s="22"/>
      <c r="O113" s="22"/>
      <c r="P113" s="14" t="str">
        <f t="shared" si="8"/>
        <v/>
      </c>
      <c r="Q113" s="14" t="str">
        <f t="shared" si="9"/>
        <v/>
      </c>
      <c r="R113" s="14" t="str">
        <f t="shared" si="10"/>
        <v/>
      </c>
      <c r="S113" s="7"/>
      <c r="T113" s="11"/>
      <c r="U113" s="11"/>
      <c r="V113" s="7"/>
      <c r="W113" s="25"/>
      <c r="X113" s="22"/>
      <c r="Y113" s="28" t="str">
        <f t="shared" si="11"/>
        <v/>
      </c>
      <c r="Z113" s="19" t="str">
        <f t="shared" si="12"/>
        <v/>
      </c>
      <c r="AA113" s="14" t="str">
        <f>IF(ISBLANK(A113),"",IF(OR(A113&lt;'03 Configuración'!$B$7,A113&gt;'03 Configuración'!$B$8),"Fuera de rango",IF(OR(C113="",D113="",E113="",F113="",S113="",V113="",NOT(ISNUMBER(G113)),NOT(ISNUMBER(H113)),NOT(ISNUMBER(I113)),NOT(ISNUMBER(J113)),NOT(ISNUMBER(K113)),NOT(ISNUMBER(M113)),NOT(ISNUMBER(N113)),NOT(ISNUMBER(O113)),NOT(ISNUMBER(W113)),NOT(ISNUMBER(X113))),"Incompleto",IF(OR(I113&lt;H113,K113&lt;I113,O113&gt;N113,O113+X113&gt;N113,X113&gt;N113,M113&lt;=0,N113&lt;0,O113&lt;0,W113&lt;0,X113&lt;0),"Inconsistente","Válido"))))</f>
        <v/>
      </c>
      <c r="AB113" s="31" t="str">
        <f t="shared" si="13"/>
        <v/>
      </c>
    </row>
    <row r="114" spans="1:28">
      <c r="A114" s="9"/>
      <c r="B114" s="14" t="str">
        <f>IF(A114="","",IF(OR(A114&lt;'03 Configuración'!$B$7,A114&gt;'03 Configuración'!$B$8),"Fuera de rango","Semana "&amp;INT((A114-'03 Configuración'!$B$7)/7)+1))</f>
        <v/>
      </c>
      <c r="C114" s="7"/>
      <c r="D114" s="7"/>
      <c r="E114" s="7"/>
      <c r="F114" s="7"/>
      <c r="G114" s="58"/>
      <c r="H114" s="58"/>
      <c r="I114" s="58"/>
      <c r="J114" s="58"/>
      <c r="K114" s="58"/>
      <c r="L114" s="19" t="str">
        <f t="shared" si="7"/>
        <v/>
      </c>
      <c r="M114" s="22"/>
      <c r="N114" s="22"/>
      <c r="O114" s="22"/>
      <c r="P114" s="14" t="str">
        <f t="shared" si="8"/>
        <v/>
      </c>
      <c r="Q114" s="14" t="str">
        <f t="shared" si="9"/>
        <v/>
      </c>
      <c r="R114" s="14" t="str">
        <f t="shared" si="10"/>
        <v/>
      </c>
      <c r="S114" s="7"/>
      <c r="T114" s="11"/>
      <c r="U114" s="11"/>
      <c r="V114" s="7"/>
      <c r="W114" s="25"/>
      <c r="X114" s="22"/>
      <c r="Y114" s="28" t="str">
        <f t="shared" si="11"/>
        <v/>
      </c>
      <c r="Z114" s="19" t="str">
        <f t="shared" si="12"/>
        <v/>
      </c>
      <c r="AA114" s="14" t="str">
        <f>IF(ISBLANK(A114),"",IF(OR(A114&lt;'03 Configuración'!$B$7,A114&gt;'03 Configuración'!$B$8),"Fuera de rango",IF(OR(C114="",D114="",E114="",F114="",S114="",V114="",NOT(ISNUMBER(G114)),NOT(ISNUMBER(H114)),NOT(ISNUMBER(I114)),NOT(ISNUMBER(J114)),NOT(ISNUMBER(K114)),NOT(ISNUMBER(M114)),NOT(ISNUMBER(N114)),NOT(ISNUMBER(O114)),NOT(ISNUMBER(W114)),NOT(ISNUMBER(X114))),"Incompleto",IF(OR(I114&lt;H114,K114&lt;I114,O114&gt;N114,O114+X114&gt;N114,X114&gt;N114,M114&lt;=0,N114&lt;0,O114&lt;0,W114&lt;0,X114&lt;0),"Inconsistente","Válido"))))</f>
        <v/>
      </c>
      <c r="AB114" s="31" t="str">
        <f t="shared" si="13"/>
        <v/>
      </c>
    </row>
    <row r="115" spans="1:28">
      <c r="A115" s="9"/>
      <c r="B115" s="14" t="str">
        <f>IF(A115="","",IF(OR(A115&lt;'03 Configuración'!$B$7,A115&gt;'03 Configuración'!$B$8),"Fuera de rango","Semana "&amp;INT((A115-'03 Configuración'!$B$7)/7)+1))</f>
        <v/>
      </c>
      <c r="C115" s="7"/>
      <c r="D115" s="7"/>
      <c r="E115" s="7"/>
      <c r="F115" s="7"/>
      <c r="G115" s="58"/>
      <c r="H115" s="58"/>
      <c r="I115" s="58"/>
      <c r="J115" s="58"/>
      <c r="K115" s="58"/>
      <c r="L115" s="19" t="str">
        <f t="shared" si="7"/>
        <v/>
      </c>
      <c r="M115" s="22"/>
      <c r="N115" s="22"/>
      <c r="O115" s="22"/>
      <c r="P115" s="14" t="str">
        <f t="shared" si="8"/>
        <v/>
      </c>
      <c r="Q115" s="14" t="str">
        <f t="shared" si="9"/>
        <v/>
      </c>
      <c r="R115" s="14" t="str">
        <f t="shared" si="10"/>
        <v/>
      </c>
      <c r="S115" s="7"/>
      <c r="T115" s="11"/>
      <c r="U115" s="11"/>
      <c r="V115" s="7"/>
      <c r="W115" s="25"/>
      <c r="X115" s="22"/>
      <c r="Y115" s="28" t="str">
        <f t="shared" si="11"/>
        <v/>
      </c>
      <c r="Z115" s="19" t="str">
        <f t="shared" si="12"/>
        <v/>
      </c>
      <c r="AA115" s="14" t="str">
        <f>IF(ISBLANK(A115),"",IF(OR(A115&lt;'03 Configuración'!$B$7,A115&gt;'03 Configuración'!$B$8),"Fuera de rango",IF(OR(C115="",D115="",E115="",F115="",S115="",V115="",NOT(ISNUMBER(G115)),NOT(ISNUMBER(H115)),NOT(ISNUMBER(I115)),NOT(ISNUMBER(J115)),NOT(ISNUMBER(K115)),NOT(ISNUMBER(M115)),NOT(ISNUMBER(N115)),NOT(ISNUMBER(O115)),NOT(ISNUMBER(W115)),NOT(ISNUMBER(X115))),"Incompleto",IF(OR(I115&lt;H115,K115&lt;I115,O115&gt;N115,O115+X115&gt;N115,X115&gt;N115,M115&lt;=0,N115&lt;0,O115&lt;0,W115&lt;0,X115&lt;0),"Inconsistente","Válido"))))</f>
        <v/>
      </c>
      <c r="AB115" s="31" t="str">
        <f t="shared" si="13"/>
        <v/>
      </c>
    </row>
    <row r="116" spans="1:28">
      <c r="A116" s="9"/>
      <c r="B116" s="14" t="str">
        <f>IF(A116="","",IF(OR(A116&lt;'03 Configuración'!$B$7,A116&gt;'03 Configuración'!$B$8),"Fuera de rango","Semana "&amp;INT((A116-'03 Configuración'!$B$7)/7)+1))</f>
        <v/>
      </c>
      <c r="C116" s="7"/>
      <c r="D116" s="7"/>
      <c r="E116" s="7"/>
      <c r="F116" s="7"/>
      <c r="G116" s="58"/>
      <c r="H116" s="58"/>
      <c r="I116" s="58"/>
      <c r="J116" s="58"/>
      <c r="K116" s="58"/>
      <c r="L116" s="19" t="str">
        <f t="shared" si="7"/>
        <v/>
      </c>
      <c r="M116" s="22"/>
      <c r="N116" s="22"/>
      <c r="O116" s="22"/>
      <c r="P116" s="14" t="str">
        <f t="shared" si="8"/>
        <v/>
      </c>
      <c r="Q116" s="14" t="str">
        <f t="shared" si="9"/>
        <v/>
      </c>
      <c r="R116" s="14" t="str">
        <f t="shared" si="10"/>
        <v/>
      </c>
      <c r="S116" s="7"/>
      <c r="T116" s="11"/>
      <c r="U116" s="11"/>
      <c r="V116" s="7"/>
      <c r="W116" s="25"/>
      <c r="X116" s="22"/>
      <c r="Y116" s="28" t="str">
        <f t="shared" si="11"/>
        <v/>
      </c>
      <c r="Z116" s="19" t="str">
        <f t="shared" si="12"/>
        <v/>
      </c>
      <c r="AA116" s="14" t="str">
        <f>IF(ISBLANK(A116),"",IF(OR(A116&lt;'03 Configuración'!$B$7,A116&gt;'03 Configuración'!$B$8),"Fuera de rango",IF(OR(C116="",D116="",E116="",F116="",S116="",V116="",NOT(ISNUMBER(G116)),NOT(ISNUMBER(H116)),NOT(ISNUMBER(I116)),NOT(ISNUMBER(J116)),NOT(ISNUMBER(K116)),NOT(ISNUMBER(M116)),NOT(ISNUMBER(N116)),NOT(ISNUMBER(O116)),NOT(ISNUMBER(W116)),NOT(ISNUMBER(X116))),"Incompleto",IF(OR(I116&lt;H116,K116&lt;I116,O116&gt;N116,O116+X116&gt;N116,X116&gt;N116,M116&lt;=0,N116&lt;0,O116&lt;0,W116&lt;0,X116&lt;0),"Inconsistente","Válido"))))</f>
        <v/>
      </c>
      <c r="AB116" s="31" t="str">
        <f t="shared" si="13"/>
        <v/>
      </c>
    </row>
    <row r="117" spans="1:28">
      <c r="A117" s="9"/>
      <c r="B117" s="14" t="str">
        <f>IF(A117="","",IF(OR(A117&lt;'03 Configuración'!$B$7,A117&gt;'03 Configuración'!$B$8),"Fuera de rango","Semana "&amp;INT((A117-'03 Configuración'!$B$7)/7)+1))</f>
        <v/>
      </c>
      <c r="C117" s="7"/>
      <c r="D117" s="7"/>
      <c r="E117" s="7"/>
      <c r="F117" s="7"/>
      <c r="G117" s="58"/>
      <c r="H117" s="58"/>
      <c r="I117" s="58"/>
      <c r="J117" s="58"/>
      <c r="K117" s="58"/>
      <c r="L117" s="19" t="str">
        <f t="shared" si="7"/>
        <v/>
      </c>
      <c r="M117" s="22"/>
      <c r="N117" s="22"/>
      <c r="O117" s="22"/>
      <c r="P117" s="14" t="str">
        <f t="shared" si="8"/>
        <v/>
      </c>
      <c r="Q117" s="14" t="str">
        <f t="shared" si="9"/>
        <v/>
      </c>
      <c r="R117" s="14" t="str">
        <f t="shared" si="10"/>
        <v/>
      </c>
      <c r="S117" s="7"/>
      <c r="T117" s="11"/>
      <c r="U117" s="11"/>
      <c r="V117" s="7"/>
      <c r="W117" s="25"/>
      <c r="X117" s="22"/>
      <c r="Y117" s="28" t="str">
        <f t="shared" si="11"/>
        <v/>
      </c>
      <c r="Z117" s="19" t="str">
        <f t="shared" si="12"/>
        <v/>
      </c>
      <c r="AA117" s="14" t="str">
        <f>IF(ISBLANK(A117),"",IF(OR(A117&lt;'03 Configuración'!$B$7,A117&gt;'03 Configuración'!$B$8),"Fuera de rango",IF(OR(C117="",D117="",E117="",F117="",S117="",V117="",NOT(ISNUMBER(G117)),NOT(ISNUMBER(H117)),NOT(ISNUMBER(I117)),NOT(ISNUMBER(J117)),NOT(ISNUMBER(K117)),NOT(ISNUMBER(M117)),NOT(ISNUMBER(N117)),NOT(ISNUMBER(O117)),NOT(ISNUMBER(W117)),NOT(ISNUMBER(X117))),"Incompleto",IF(OR(I117&lt;H117,K117&lt;I117,O117&gt;N117,O117+X117&gt;N117,X117&gt;N117,M117&lt;=0,N117&lt;0,O117&lt;0,W117&lt;0,X117&lt;0),"Inconsistente","Válido"))))</f>
        <v/>
      </c>
      <c r="AB117" s="31" t="str">
        <f t="shared" si="13"/>
        <v/>
      </c>
    </row>
    <row r="118" spans="1:28">
      <c r="A118" s="9"/>
      <c r="B118" s="14" t="str">
        <f>IF(A118="","",IF(OR(A118&lt;'03 Configuración'!$B$7,A118&gt;'03 Configuración'!$B$8),"Fuera de rango","Semana "&amp;INT((A118-'03 Configuración'!$B$7)/7)+1))</f>
        <v/>
      </c>
      <c r="C118" s="7"/>
      <c r="D118" s="7"/>
      <c r="E118" s="7"/>
      <c r="F118" s="7"/>
      <c r="G118" s="58"/>
      <c r="H118" s="58"/>
      <c r="I118" s="58"/>
      <c r="J118" s="58"/>
      <c r="K118" s="58"/>
      <c r="L118" s="19" t="str">
        <f t="shared" si="7"/>
        <v/>
      </c>
      <c r="M118" s="22"/>
      <c r="N118" s="22"/>
      <c r="O118" s="22"/>
      <c r="P118" s="14" t="str">
        <f t="shared" si="8"/>
        <v/>
      </c>
      <c r="Q118" s="14" t="str">
        <f t="shared" si="9"/>
        <v/>
      </c>
      <c r="R118" s="14" t="str">
        <f t="shared" si="10"/>
        <v/>
      </c>
      <c r="S118" s="7"/>
      <c r="T118" s="11"/>
      <c r="U118" s="11"/>
      <c r="V118" s="7"/>
      <c r="W118" s="25"/>
      <c r="X118" s="22"/>
      <c r="Y118" s="28" t="str">
        <f t="shared" si="11"/>
        <v/>
      </c>
      <c r="Z118" s="19" t="str">
        <f t="shared" si="12"/>
        <v/>
      </c>
      <c r="AA118" s="14" t="str">
        <f>IF(ISBLANK(A118),"",IF(OR(A118&lt;'03 Configuración'!$B$7,A118&gt;'03 Configuración'!$B$8),"Fuera de rango",IF(OR(C118="",D118="",E118="",F118="",S118="",V118="",NOT(ISNUMBER(G118)),NOT(ISNUMBER(H118)),NOT(ISNUMBER(I118)),NOT(ISNUMBER(J118)),NOT(ISNUMBER(K118)),NOT(ISNUMBER(M118)),NOT(ISNUMBER(N118)),NOT(ISNUMBER(O118)),NOT(ISNUMBER(W118)),NOT(ISNUMBER(X118))),"Incompleto",IF(OR(I118&lt;H118,K118&lt;I118,O118&gt;N118,O118+X118&gt;N118,X118&gt;N118,M118&lt;=0,N118&lt;0,O118&lt;0,W118&lt;0,X118&lt;0),"Inconsistente","Válido"))))</f>
        <v/>
      </c>
      <c r="AB118" s="31" t="str">
        <f t="shared" si="13"/>
        <v/>
      </c>
    </row>
    <row r="119" spans="1:28">
      <c r="A119" s="9"/>
      <c r="B119" s="14" t="str">
        <f>IF(A119="","",IF(OR(A119&lt;'03 Configuración'!$B$7,A119&gt;'03 Configuración'!$B$8),"Fuera de rango","Semana "&amp;INT((A119-'03 Configuración'!$B$7)/7)+1))</f>
        <v/>
      </c>
      <c r="C119" s="7"/>
      <c r="D119" s="7"/>
      <c r="E119" s="7"/>
      <c r="F119" s="7"/>
      <c r="G119" s="58"/>
      <c r="H119" s="58"/>
      <c r="I119" s="58"/>
      <c r="J119" s="58"/>
      <c r="K119" s="58"/>
      <c r="L119" s="19" t="str">
        <f t="shared" si="7"/>
        <v/>
      </c>
      <c r="M119" s="22"/>
      <c r="N119" s="22"/>
      <c r="O119" s="22"/>
      <c r="P119" s="14" t="str">
        <f t="shared" si="8"/>
        <v/>
      </c>
      <c r="Q119" s="14" t="str">
        <f t="shared" si="9"/>
        <v/>
      </c>
      <c r="R119" s="14" t="str">
        <f t="shared" si="10"/>
        <v/>
      </c>
      <c r="S119" s="7"/>
      <c r="T119" s="11"/>
      <c r="U119" s="11"/>
      <c r="V119" s="7"/>
      <c r="W119" s="25"/>
      <c r="X119" s="22"/>
      <c r="Y119" s="28" t="str">
        <f t="shared" si="11"/>
        <v/>
      </c>
      <c r="Z119" s="19" t="str">
        <f t="shared" si="12"/>
        <v/>
      </c>
      <c r="AA119" s="14" t="str">
        <f>IF(ISBLANK(A119),"",IF(OR(A119&lt;'03 Configuración'!$B$7,A119&gt;'03 Configuración'!$B$8),"Fuera de rango",IF(OR(C119="",D119="",E119="",F119="",S119="",V119="",NOT(ISNUMBER(G119)),NOT(ISNUMBER(H119)),NOT(ISNUMBER(I119)),NOT(ISNUMBER(J119)),NOT(ISNUMBER(K119)),NOT(ISNUMBER(M119)),NOT(ISNUMBER(N119)),NOT(ISNUMBER(O119)),NOT(ISNUMBER(W119)),NOT(ISNUMBER(X119))),"Incompleto",IF(OR(I119&lt;H119,K119&lt;I119,O119&gt;N119,O119+X119&gt;N119,X119&gt;N119,M119&lt;=0,N119&lt;0,O119&lt;0,W119&lt;0,X119&lt;0),"Inconsistente","Válido"))))</f>
        <v/>
      </c>
      <c r="AB119" s="31" t="str">
        <f t="shared" si="13"/>
        <v/>
      </c>
    </row>
    <row r="120" spans="1:28">
      <c r="A120" s="9"/>
      <c r="B120" s="14" t="str">
        <f>IF(A120="","",IF(OR(A120&lt;'03 Configuración'!$B$7,A120&gt;'03 Configuración'!$B$8),"Fuera de rango","Semana "&amp;INT((A120-'03 Configuración'!$B$7)/7)+1))</f>
        <v/>
      </c>
      <c r="C120" s="7"/>
      <c r="D120" s="7"/>
      <c r="E120" s="7"/>
      <c r="F120" s="7"/>
      <c r="G120" s="58"/>
      <c r="H120" s="58"/>
      <c r="I120" s="58"/>
      <c r="J120" s="58"/>
      <c r="K120" s="58"/>
      <c r="L120" s="19" t="str">
        <f t="shared" si="7"/>
        <v/>
      </c>
      <c r="M120" s="22"/>
      <c r="N120" s="22"/>
      <c r="O120" s="22"/>
      <c r="P120" s="14" t="str">
        <f t="shared" si="8"/>
        <v/>
      </c>
      <c r="Q120" s="14" t="str">
        <f t="shared" si="9"/>
        <v/>
      </c>
      <c r="R120" s="14" t="str">
        <f t="shared" si="10"/>
        <v/>
      </c>
      <c r="S120" s="7"/>
      <c r="T120" s="11"/>
      <c r="U120" s="11"/>
      <c r="V120" s="7"/>
      <c r="W120" s="25"/>
      <c r="X120" s="22"/>
      <c r="Y120" s="28" t="str">
        <f t="shared" si="11"/>
        <v/>
      </c>
      <c r="Z120" s="19" t="str">
        <f t="shared" si="12"/>
        <v/>
      </c>
      <c r="AA120" s="14" t="str">
        <f>IF(ISBLANK(A120),"",IF(OR(A120&lt;'03 Configuración'!$B$7,A120&gt;'03 Configuración'!$B$8),"Fuera de rango",IF(OR(C120="",D120="",E120="",F120="",S120="",V120="",NOT(ISNUMBER(G120)),NOT(ISNUMBER(H120)),NOT(ISNUMBER(I120)),NOT(ISNUMBER(J120)),NOT(ISNUMBER(K120)),NOT(ISNUMBER(M120)),NOT(ISNUMBER(N120)),NOT(ISNUMBER(O120)),NOT(ISNUMBER(W120)),NOT(ISNUMBER(X120))),"Incompleto",IF(OR(I120&lt;H120,K120&lt;I120,O120&gt;N120,O120+X120&gt;N120,X120&gt;N120,M120&lt;=0,N120&lt;0,O120&lt;0,W120&lt;0,X120&lt;0),"Inconsistente","Válido"))))</f>
        <v/>
      </c>
      <c r="AB120" s="31" t="str">
        <f t="shared" si="13"/>
        <v/>
      </c>
    </row>
    <row r="121" spans="1:28">
      <c r="A121" s="9"/>
      <c r="B121" s="14" t="str">
        <f>IF(A121="","",IF(OR(A121&lt;'03 Configuración'!$B$7,A121&gt;'03 Configuración'!$B$8),"Fuera de rango","Semana "&amp;INT((A121-'03 Configuración'!$B$7)/7)+1))</f>
        <v/>
      </c>
      <c r="C121" s="7"/>
      <c r="D121" s="7"/>
      <c r="E121" s="7"/>
      <c r="F121" s="7"/>
      <c r="G121" s="58"/>
      <c r="H121" s="58"/>
      <c r="I121" s="58"/>
      <c r="J121" s="58"/>
      <c r="K121" s="58"/>
      <c r="L121" s="19" t="str">
        <f t="shared" si="7"/>
        <v/>
      </c>
      <c r="M121" s="22"/>
      <c r="N121" s="22"/>
      <c r="O121" s="22"/>
      <c r="P121" s="14" t="str">
        <f t="shared" si="8"/>
        <v/>
      </c>
      <c r="Q121" s="14" t="str">
        <f t="shared" si="9"/>
        <v/>
      </c>
      <c r="R121" s="14" t="str">
        <f t="shared" si="10"/>
        <v/>
      </c>
      <c r="S121" s="7"/>
      <c r="T121" s="11"/>
      <c r="U121" s="11"/>
      <c r="V121" s="7"/>
      <c r="W121" s="25"/>
      <c r="X121" s="22"/>
      <c r="Y121" s="28" t="str">
        <f t="shared" si="11"/>
        <v/>
      </c>
      <c r="Z121" s="19" t="str">
        <f t="shared" si="12"/>
        <v/>
      </c>
      <c r="AA121" s="14" t="str">
        <f>IF(ISBLANK(A121),"",IF(OR(A121&lt;'03 Configuración'!$B$7,A121&gt;'03 Configuración'!$B$8),"Fuera de rango",IF(OR(C121="",D121="",E121="",F121="",S121="",V121="",NOT(ISNUMBER(G121)),NOT(ISNUMBER(H121)),NOT(ISNUMBER(I121)),NOT(ISNUMBER(J121)),NOT(ISNUMBER(K121)),NOT(ISNUMBER(M121)),NOT(ISNUMBER(N121)),NOT(ISNUMBER(O121)),NOT(ISNUMBER(W121)),NOT(ISNUMBER(X121))),"Incompleto",IF(OR(I121&lt;H121,K121&lt;I121,O121&gt;N121,O121+X121&gt;N121,X121&gt;N121,M121&lt;=0,N121&lt;0,O121&lt;0,W121&lt;0,X121&lt;0),"Inconsistente","Válido"))))</f>
        <v/>
      </c>
      <c r="AB121" s="31" t="str">
        <f t="shared" si="13"/>
        <v/>
      </c>
    </row>
    <row r="122" spans="1:28">
      <c r="A122" s="9"/>
      <c r="B122" s="14" t="str">
        <f>IF(A122="","",IF(OR(A122&lt;'03 Configuración'!$B$7,A122&gt;'03 Configuración'!$B$8),"Fuera de rango","Semana "&amp;INT((A122-'03 Configuración'!$B$7)/7)+1))</f>
        <v/>
      </c>
      <c r="C122" s="7"/>
      <c r="D122" s="7"/>
      <c r="E122" s="7"/>
      <c r="F122" s="7"/>
      <c r="G122" s="58"/>
      <c r="H122" s="58"/>
      <c r="I122" s="58"/>
      <c r="J122" s="58"/>
      <c r="K122" s="58"/>
      <c r="L122" s="19" t="str">
        <f t="shared" si="7"/>
        <v/>
      </c>
      <c r="M122" s="22"/>
      <c r="N122" s="22"/>
      <c r="O122" s="22"/>
      <c r="P122" s="14" t="str">
        <f t="shared" si="8"/>
        <v/>
      </c>
      <c r="Q122" s="14" t="str">
        <f t="shared" si="9"/>
        <v/>
      </c>
      <c r="R122" s="14" t="str">
        <f t="shared" si="10"/>
        <v/>
      </c>
      <c r="S122" s="7"/>
      <c r="T122" s="11"/>
      <c r="U122" s="11"/>
      <c r="V122" s="7"/>
      <c r="W122" s="25"/>
      <c r="X122" s="22"/>
      <c r="Y122" s="28" t="str">
        <f t="shared" si="11"/>
        <v/>
      </c>
      <c r="Z122" s="19" t="str">
        <f t="shared" si="12"/>
        <v/>
      </c>
      <c r="AA122" s="14" t="str">
        <f>IF(ISBLANK(A122),"",IF(OR(A122&lt;'03 Configuración'!$B$7,A122&gt;'03 Configuración'!$B$8),"Fuera de rango",IF(OR(C122="",D122="",E122="",F122="",S122="",V122="",NOT(ISNUMBER(G122)),NOT(ISNUMBER(H122)),NOT(ISNUMBER(I122)),NOT(ISNUMBER(J122)),NOT(ISNUMBER(K122)),NOT(ISNUMBER(M122)),NOT(ISNUMBER(N122)),NOT(ISNUMBER(O122)),NOT(ISNUMBER(W122)),NOT(ISNUMBER(X122))),"Incompleto",IF(OR(I122&lt;H122,K122&lt;I122,O122&gt;N122,O122+X122&gt;N122,X122&gt;N122,M122&lt;=0,N122&lt;0,O122&lt;0,W122&lt;0,X122&lt;0),"Inconsistente","Válido"))))</f>
        <v/>
      </c>
      <c r="AB122" s="31" t="str">
        <f t="shared" si="13"/>
        <v/>
      </c>
    </row>
    <row r="123" spans="1:28">
      <c r="A123" s="9"/>
      <c r="B123" s="14" t="str">
        <f>IF(A123="","",IF(OR(A123&lt;'03 Configuración'!$B$7,A123&gt;'03 Configuración'!$B$8),"Fuera de rango","Semana "&amp;INT((A123-'03 Configuración'!$B$7)/7)+1))</f>
        <v/>
      </c>
      <c r="C123" s="7"/>
      <c r="D123" s="7"/>
      <c r="E123" s="7"/>
      <c r="F123" s="7"/>
      <c r="G123" s="58"/>
      <c r="H123" s="58"/>
      <c r="I123" s="58"/>
      <c r="J123" s="58"/>
      <c r="K123" s="58"/>
      <c r="L123" s="19" t="str">
        <f t="shared" si="7"/>
        <v/>
      </c>
      <c r="M123" s="22"/>
      <c r="N123" s="22"/>
      <c r="O123" s="22"/>
      <c r="P123" s="14" t="str">
        <f t="shared" si="8"/>
        <v/>
      </c>
      <c r="Q123" s="14" t="str">
        <f t="shared" si="9"/>
        <v/>
      </c>
      <c r="R123" s="14" t="str">
        <f t="shared" si="10"/>
        <v/>
      </c>
      <c r="S123" s="7"/>
      <c r="T123" s="11"/>
      <c r="U123" s="11"/>
      <c r="V123" s="7"/>
      <c r="W123" s="25"/>
      <c r="X123" s="22"/>
      <c r="Y123" s="28" t="str">
        <f t="shared" si="11"/>
        <v/>
      </c>
      <c r="Z123" s="19" t="str">
        <f t="shared" si="12"/>
        <v/>
      </c>
      <c r="AA123" s="14" t="str">
        <f>IF(ISBLANK(A123),"",IF(OR(A123&lt;'03 Configuración'!$B$7,A123&gt;'03 Configuración'!$B$8),"Fuera de rango",IF(OR(C123="",D123="",E123="",F123="",S123="",V123="",NOT(ISNUMBER(G123)),NOT(ISNUMBER(H123)),NOT(ISNUMBER(I123)),NOT(ISNUMBER(J123)),NOT(ISNUMBER(K123)),NOT(ISNUMBER(M123)),NOT(ISNUMBER(N123)),NOT(ISNUMBER(O123)),NOT(ISNUMBER(W123)),NOT(ISNUMBER(X123))),"Incompleto",IF(OR(I123&lt;H123,K123&lt;I123,O123&gt;N123,O123+X123&gt;N123,X123&gt;N123,M123&lt;=0,N123&lt;0,O123&lt;0,W123&lt;0,X123&lt;0),"Inconsistente","Válido"))))</f>
        <v/>
      </c>
      <c r="AB123" s="31" t="str">
        <f t="shared" si="13"/>
        <v/>
      </c>
    </row>
    <row r="124" spans="1:28">
      <c r="A124" s="9"/>
      <c r="B124" s="14" t="str">
        <f>IF(A124="","",IF(OR(A124&lt;'03 Configuración'!$B$7,A124&gt;'03 Configuración'!$B$8),"Fuera de rango","Semana "&amp;INT((A124-'03 Configuración'!$B$7)/7)+1))</f>
        <v/>
      </c>
      <c r="C124" s="7"/>
      <c r="D124" s="7"/>
      <c r="E124" s="7"/>
      <c r="F124" s="7"/>
      <c r="G124" s="58"/>
      <c r="H124" s="58"/>
      <c r="I124" s="58"/>
      <c r="J124" s="58"/>
      <c r="K124" s="58"/>
      <c r="L124" s="19" t="str">
        <f t="shared" si="7"/>
        <v/>
      </c>
      <c r="M124" s="22"/>
      <c r="N124" s="22"/>
      <c r="O124" s="22"/>
      <c r="P124" s="14" t="str">
        <f t="shared" si="8"/>
        <v/>
      </c>
      <c r="Q124" s="14" t="str">
        <f t="shared" si="9"/>
        <v/>
      </c>
      <c r="R124" s="14" t="str">
        <f t="shared" si="10"/>
        <v/>
      </c>
      <c r="S124" s="7"/>
      <c r="T124" s="11"/>
      <c r="U124" s="11"/>
      <c r="V124" s="7"/>
      <c r="W124" s="25"/>
      <c r="X124" s="22"/>
      <c r="Y124" s="28" t="str">
        <f t="shared" si="11"/>
        <v/>
      </c>
      <c r="Z124" s="19" t="str">
        <f t="shared" si="12"/>
        <v/>
      </c>
      <c r="AA124" s="14" t="str">
        <f>IF(ISBLANK(A124),"",IF(OR(A124&lt;'03 Configuración'!$B$7,A124&gt;'03 Configuración'!$B$8),"Fuera de rango",IF(OR(C124="",D124="",E124="",F124="",S124="",V124="",NOT(ISNUMBER(G124)),NOT(ISNUMBER(H124)),NOT(ISNUMBER(I124)),NOT(ISNUMBER(J124)),NOT(ISNUMBER(K124)),NOT(ISNUMBER(M124)),NOT(ISNUMBER(N124)),NOT(ISNUMBER(O124)),NOT(ISNUMBER(W124)),NOT(ISNUMBER(X124))),"Incompleto",IF(OR(I124&lt;H124,K124&lt;I124,O124&gt;N124,O124+X124&gt;N124,X124&gt;N124,M124&lt;=0,N124&lt;0,O124&lt;0,W124&lt;0,X124&lt;0),"Inconsistente","Válido"))))</f>
        <v/>
      </c>
      <c r="AB124" s="31" t="str">
        <f t="shared" si="13"/>
        <v/>
      </c>
    </row>
    <row r="125" spans="1:28">
      <c r="A125" s="9"/>
      <c r="B125" s="14" t="str">
        <f>IF(A125="","",IF(OR(A125&lt;'03 Configuración'!$B$7,A125&gt;'03 Configuración'!$B$8),"Fuera de rango","Semana "&amp;INT((A125-'03 Configuración'!$B$7)/7)+1))</f>
        <v/>
      </c>
      <c r="C125" s="7"/>
      <c r="D125" s="7"/>
      <c r="E125" s="7"/>
      <c r="F125" s="7"/>
      <c r="G125" s="58"/>
      <c r="H125" s="58"/>
      <c r="I125" s="58"/>
      <c r="J125" s="58"/>
      <c r="K125" s="58"/>
      <c r="L125" s="19" t="str">
        <f t="shared" si="7"/>
        <v/>
      </c>
      <c r="M125" s="22"/>
      <c r="N125" s="22"/>
      <c r="O125" s="22"/>
      <c r="P125" s="14" t="str">
        <f t="shared" si="8"/>
        <v/>
      </c>
      <c r="Q125" s="14" t="str">
        <f t="shared" si="9"/>
        <v/>
      </c>
      <c r="R125" s="14" t="str">
        <f t="shared" si="10"/>
        <v/>
      </c>
      <c r="S125" s="7"/>
      <c r="T125" s="11"/>
      <c r="U125" s="11"/>
      <c r="V125" s="7"/>
      <c r="W125" s="25"/>
      <c r="X125" s="22"/>
      <c r="Y125" s="28" t="str">
        <f t="shared" si="11"/>
        <v/>
      </c>
      <c r="Z125" s="19" t="str">
        <f t="shared" si="12"/>
        <v/>
      </c>
      <c r="AA125" s="14" t="str">
        <f>IF(ISBLANK(A125),"",IF(OR(A125&lt;'03 Configuración'!$B$7,A125&gt;'03 Configuración'!$B$8),"Fuera de rango",IF(OR(C125="",D125="",E125="",F125="",S125="",V125="",NOT(ISNUMBER(G125)),NOT(ISNUMBER(H125)),NOT(ISNUMBER(I125)),NOT(ISNUMBER(J125)),NOT(ISNUMBER(K125)),NOT(ISNUMBER(M125)),NOT(ISNUMBER(N125)),NOT(ISNUMBER(O125)),NOT(ISNUMBER(W125)),NOT(ISNUMBER(X125))),"Incompleto",IF(OR(I125&lt;H125,K125&lt;I125,O125&gt;N125,O125+X125&gt;N125,X125&gt;N125,M125&lt;=0,N125&lt;0,O125&lt;0,W125&lt;0,X125&lt;0),"Inconsistente","Válido"))))</f>
        <v/>
      </c>
      <c r="AB125" s="31" t="str">
        <f t="shared" si="13"/>
        <v/>
      </c>
    </row>
    <row r="126" spans="1:28">
      <c r="A126" s="9"/>
      <c r="B126" s="14" t="str">
        <f>IF(A126="","",IF(OR(A126&lt;'03 Configuración'!$B$7,A126&gt;'03 Configuración'!$B$8),"Fuera de rango","Semana "&amp;INT((A126-'03 Configuración'!$B$7)/7)+1))</f>
        <v/>
      </c>
      <c r="C126" s="7"/>
      <c r="D126" s="7"/>
      <c r="E126" s="7"/>
      <c r="F126" s="7"/>
      <c r="G126" s="58"/>
      <c r="H126" s="58"/>
      <c r="I126" s="58"/>
      <c r="J126" s="58"/>
      <c r="K126" s="58"/>
      <c r="L126" s="19" t="str">
        <f t="shared" si="7"/>
        <v/>
      </c>
      <c r="M126" s="22"/>
      <c r="N126" s="22"/>
      <c r="O126" s="22"/>
      <c r="P126" s="14" t="str">
        <f t="shared" si="8"/>
        <v/>
      </c>
      <c r="Q126" s="14" t="str">
        <f t="shared" si="9"/>
        <v/>
      </c>
      <c r="R126" s="14" t="str">
        <f t="shared" si="10"/>
        <v/>
      </c>
      <c r="S126" s="7"/>
      <c r="T126" s="11"/>
      <c r="U126" s="11"/>
      <c r="V126" s="7"/>
      <c r="W126" s="25"/>
      <c r="X126" s="22"/>
      <c r="Y126" s="28" t="str">
        <f t="shared" si="11"/>
        <v/>
      </c>
      <c r="Z126" s="19" t="str">
        <f t="shared" si="12"/>
        <v/>
      </c>
      <c r="AA126" s="14" t="str">
        <f>IF(ISBLANK(A126),"",IF(OR(A126&lt;'03 Configuración'!$B$7,A126&gt;'03 Configuración'!$B$8),"Fuera de rango",IF(OR(C126="",D126="",E126="",F126="",S126="",V126="",NOT(ISNUMBER(G126)),NOT(ISNUMBER(H126)),NOT(ISNUMBER(I126)),NOT(ISNUMBER(J126)),NOT(ISNUMBER(K126)),NOT(ISNUMBER(M126)),NOT(ISNUMBER(N126)),NOT(ISNUMBER(O126)),NOT(ISNUMBER(W126)),NOT(ISNUMBER(X126))),"Incompleto",IF(OR(I126&lt;H126,K126&lt;I126,O126&gt;N126,O126+X126&gt;N126,X126&gt;N126,M126&lt;=0,N126&lt;0,O126&lt;0,W126&lt;0,X126&lt;0),"Inconsistente","Válido"))))</f>
        <v/>
      </c>
      <c r="AB126" s="31" t="str">
        <f t="shared" si="13"/>
        <v/>
      </c>
    </row>
    <row r="127" spans="1:28">
      <c r="A127" s="9"/>
      <c r="B127" s="14" t="str">
        <f>IF(A127="","",IF(OR(A127&lt;'03 Configuración'!$B$7,A127&gt;'03 Configuración'!$B$8),"Fuera de rango","Semana "&amp;INT((A127-'03 Configuración'!$B$7)/7)+1))</f>
        <v/>
      </c>
      <c r="C127" s="7"/>
      <c r="D127" s="7"/>
      <c r="E127" s="7"/>
      <c r="F127" s="7"/>
      <c r="G127" s="58"/>
      <c r="H127" s="58"/>
      <c r="I127" s="58"/>
      <c r="J127" s="58"/>
      <c r="K127" s="58"/>
      <c r="L127" s="19" t="str">
        <f t="shared" si="7"/>
        <v/>
      </c>
      <c r="M127" s="22"/>
      <c r="N127" s="22"/>
      <c r="O127" s="22"/>
      <c r="P127" s="14" t="str">
        <f t="shared" si="8"/>
        <v/>
      </c>
      <c r="Q127" s="14" t="str">
        <f t="shared" si="9"/>
        <v/>
      </c>
      <c r="R127" s="14" t="str">
        <f t="shared" si="10"/>
        <v/>
      </c>
      <c r="S127" s="7"/>
      <c r="T127" s="11"/>
      <c r="U127" s="11"/>
      <c r="V127" s="7"/>
      <c r="W127" s="25"/>
      <c r="X127" s="22"/>
      <c r="Y127" s="28" t="str">
        <f t="shared" si="11"/>
        <v/>
      </c>
      <c r="Z127" s="19" t="str">
        <f t="shared" si="12"/>
        <v/>
      </c>
      <c r="AA127" s="14" t="str">
        <f>IF(ISBLANK(A127),"",IF(OR(A127&lt;'03 Configuración'!$B$7,A127&gt;'03 Configuración'!$B$8),"Fuera de rango",IF(OR(C127="",D127="",E127="",F127="",S127="",V127="",NOT(ISNUMBER(G127)),NOT(ISNUMBER(H127)),NOT(ISNUMBER(I127)),NOT(ISNUMBER(J127)),NOT(ISNUMBER(K127)),NOT(ISNUMBER(M127)),NOT(ISNUMBER(N127)),NOT(ISNUMBER(O127)),NOT(ISNUMBER(W127)),NOT(ISNUMBER(X127))),"Incompleto",IF(OR(I127&lt;H127,K127&lt;I127,O127&gt;N127,O127+X127&gt;N127,X127&gt;N127,M127&lt;=0,N127&lt;0,O127&lt;0,W127&lt;0,X127&lt;0),"Inconsistente","Válido"))))</f>
        <v/>
      </c>
      <c r="AB127" s="31" t="str">
        <f t="shared" si="13"/>
        <v/>
      </c>
    </row>
    <row r="128" spans="1:28">
      <c r="A128" s="9"/>
      <c r="B128" s="14" t="str">
        <f>IF(A128="","",IF(OR(A128&lt;'03 Configuración'!$B$7,A128&gt;'03 Configuración'!$B$8),"Fuera de rango","Semana "&amp;INT((A128-'03 Configuración'!$B$7)/7)+1))</f>
        <v/>
      </c>
      <c r="C128" s="7"/>
      <c r="D128" s="7"/>
      <c r="E128" s="7"/>
      <c r="F128" s="7"/>
      <c r="G128" s="58"/>
      <c r="H128" s="58"/>
      <c r="I128" s="58"/>
      <c r="J128" s="58"/>
      <c r="K128" s="58"/>
      <c r="L128" s="19" t="str">
        <f t="shared" si="7"/>
        <v/>
      </c>
      <c r="M128" s="22"/>
      <c r="N128" s="22"/>
      <c r="O128" s="22"/>
      <c r="P128" s="14" t="str">
        <f t="shared" si="8"/>
        <v/>
      </c>
      <c r="Q128" s="14" t="str">
        <f t="shared" si="9"/>
        <v/>
      </c>
      <c r="R128" s="14" t="str">
        <f t="shared" si="10"/>
        <v/>
      </c>
      <c r="S128" s="7"/>
      <c r="T128" s="11"/>
      <c r="U128" s="11"/>
      <c r="V128" s="7"/>
      <c r="W128" s="25"/>
      <c r="X128" s="22"/>
      <c r="Y128" s="28" t="str">
        <f t="shared" si="11"/>
        <v/>
      </c>
      <c r="Z128" s="19" t="str">
        <f t="shared" si="12"/>
        <v/>
      </c>
      <c r="AA128" s="14" t="str">
        <f>IF(ISBLANK(A128),"",IF(OR(A128&lt;'03 Configuración'!$B$7,A128&gt;'03 Configuración'!$B$8),"Fuera de rango",IF(OR(C128="",D128="",E128="",F128="",S128="",V128="",NOT(ISNUMBER(G128)),NOT(ISNUMBER(H128)),NOT(ISNUMBER(I128)),NOT(ISNUMBER(J128)),NOT(ISNUMBER(K128)),NOT(ISNUMBER(M128)),NOT(ISNUMBER(N128)),NOT(ISNUMBER(O128)),NOT(ISNUMBER(W128)),NOT(ISNUMBER(X128))),"Incompleto",IF(OR(I128&lt;H128,K128&lt;I128,O128&gt;N128,O128+X128&gt;N128,X128&gt;N128,M128&lt;=0,N128&lt;0,O128&lt;0,W128&lt;0,X128&lt;0),"Inconsistente","Válido"))))</f>
        <v/>
      </c>
      <c r="AB128" s="31" t="str">
        <f t="shared" si="13"/>
        <v/>
      </c>
    </row>
    <row r="129" spans="1:28">
      <c r="A129" s="9"/>
      <c r="B129" s="14" t="str">
        <f>IF(A129="","",IF(OR(A129&lt;'03 Configuración'!$B$7,A129&gt;'03 Configuración'!$B$8),"Fuera de rango","Semana "&amp;INT((A129-'03 Configuración'!$B$7)/7)+1))</f>
        <v/>
      </c>
      <c r="C129" s="7"/>
      <c r="D129" s="7"/>
      <c r="E129" s="7"/>
      <c r="F129" s="7"/>
      <c r="G129" s="58"/>
      <c r="H129" s="58"/>
      <c r="I129" s="58"/>
      <c r="J129" s="58"/>
      <c r="K129" s="58"/>
      <c r="L129" s="19" t="str">
        <f t="shared" si="7"/>
        <v/>
      </c>
      <c r="M129" s="22"/>
      <c r="N129" s="22"/>
      <c r="O129" s="22"/>
      <c r="P129" s="14" t="str">
        <f t="shared" si="8"/>
        <v/>
      </c>
      <c r="Q129" s="14" t="str">
        <f t="shared" si="9"/>
        <v/>
      </c>
      <c r="R129" s="14" t="str">
        <f t="shared" si="10"/>
        <v/>
      </c>
      <c r="S129" s="7"/>
      <c r="T129" s="11"/>
      <c r="U129" s="11"/>
      <c r="V129" s="7"/>
      <c r="W129" s="25"/>
      <c r="X129" s="22"/>
      <c r="Y129" s="28" t="str">
        <f t="shared" si="11"/>
        <v/>
      </c>
      <c r="Z129" s="19" t="str">
        <f t="shared" si="12"/>
        <v/>
      </c>
      <c r="AA129" s="14" t="str">
        <f>IF(ISBLANK(A129),"",IF(OR(A129&lt;'03 Configuración'!$B$7,A129&gt;'03 Configuración'!$B$8),"Fuera de rango",IF(OR(C129="",D129="",E129="",F129="",S129="",V129="",NOT(ISNUMBER(G129)),NOT(ISNUMBER(H129)),NOT(ISNUMBER(I129)),NOT(ISNUMBER(J129)),NOT(ISNUMBER(K129)),NOT(ISNUMBER(M129)),NOT(ISNUMBER(N129)),NOT(ISNUMBER(O129)),NOT(ISNUMBER(W129)),NOT(ISNUMBER(X129))),"Incompleto",IF(OR(I129&lt;H129,K129&lt;I129,O129&gt;N129,O129+X129&gt;N129,X129&gt;N129,M129&lt;=0,N129&lt;0,O129&lt;0,W129&lt;0,X129&lt;0),"Inconsistente","Válido"))))</f>
        <v/>
      </c>
      <c r="AB129" s="31" t="str">
        <f t="shared" si="13"/>
        <v/>
      </c>
    </row>
    <row r="130" spans="1:28">
      <c r="A130" s="9"/>
      <c r="B130" s="14" t="str">
        <f>IF(A130="","",IF(OR(A130&lt;'03 Configuración'!$B$7,A130&gt;'03 Configuración'!$B$8),"Fuera de rango","Semana "&amp;INT((A130-'03 Configuración'!$B$7)/7)+1))</f>
        <v/>
      </c>
      <c r="C130" s="7"/>
      <c r="D130" s="7"/>
      <c r="E130" s="7"/>
      <c r="F130" s="7"/>
      <c r="G130" s="58"/>
      <c r="H130" s="58"/>
      <c r="I130" s="58"/>
      <c r="J130" s="58"/>
      <c r="K130" s="58"/>
      <c r="L130" s="19" t="str">
        <f t="shared" si="7"/>
        <v/>
      </c>
      <c r="M130" s="22"/>
      <c r="N130" s="22"/>
      <c r="O130" s="22"/>
      <c r="P130" s="14" t="str">
        <f t="shared" si="8"/>
        <v/>
      </c>
      <c r="Q130" s="14" t="str">
        <f t="shared" si="9"/>
        <v/>
      </c>
      <c r="R130" s="14" t="str">
        <f t="shared" si="10"/>
        <v/>
      </c>
      <c r="S130" s="7"/>
      <c r="T130" s="11"/>
      <c r="U130" s="11"/>
      <c r="V130" s="7"/>
      <c r="W130" s="25"/>
      <c r="X130" s="22"/>
      <c r="Y130" s="28" t="str">
        <f t="shared" si="11"/>
        <v/>
      </c>
      <c r="Z130" s="19" t="str">
        <f t="shared" si="12"/>
        <v/>
      </c>
      <c r="AA130" s="14" t="str">
        <f>IF(ISBLANK(A130),"",IF(OR(A130&lt;'03 Configuración'!$B$7,A130&gt;'03 Configuración'!$B$8),"Fuera de rango",IF(OR(C130="",D130="",E130="",F130="",S130="",V130="",NOT(ISNUMBER(G130)),NOT(ISNUMBER(H130)),NOT(ISNUMBER(I130)),NOT(ISNUMBER(J130)),NOT(ISNUMBER(K130)),NOT(ISNUMBER(M130)),NOT(ISNUMBER(N130)),NOT(ISNUMBER(O130)),NOT(ISNUMBER(W130)),NOT(ISNUMBER(X130))),"Incompleto",IF(OR(I130&lt;H130,K130&lt;I130,O130&gt;N130,O130+X130&gt;N130,X130&gt;N130,M130&lt;=0,N130&lt;0,O130&lt;0,W130&lt;0,X130&lt;0),"Inconsistente","Válido"))))</f>
        <v/>
      </c>
      <c r="AB130" s="31" t="str">
        <f t="shared" si="13"/>
        <v/>
      </c>
    </row>
    <row r="131" spans="1:28">
      <c r="A131" s="9"/>
      <c r="B131" s="14" t="str">
        <f>IF(A131="","",IF(OR(A131&lt;'03 Configuración'!$B$7,A131&gt;'03 Configuración'!$B$8),"Fuera de rango","Semana "&amp;INT((A131-'03 Configuración'!$B$7)/7)+1))</f>
        <v/>
      </c>
      <c r="C131" s="7"/>
      <c r="D131" s="7"/>
      <c r="E131" s="7"/>
      <c r="F131" s="7"/>
      <c r="G131" s="58"/>
      <c r="H131" s="58"/>
      <c r="I131" s="58"/>
      <c r="J131" s="58"/>
      <c r="K131" s="58"/>
      <c r="L131" s="19" t="str">
        <f t="shared" si="7"/>
        <v/>
      </c>
      <c r="M131" s="22"/>
      <c r="N131" s="22"/>
      <c r="O131" s="22"/>
      <c r="P131" s="14" t="str">
        <f t="shared" si="8"/>
        <v/>
      </c>
      <c r="Q131" s="14" t="str">
        <f t="shared" si="9"/>
        <v/>
      </c>
      <c r="R131" s="14" t="str">
        <f t="shared" si="10"/>
        <v/>
      </c>
      <c r="S131" s="7"/>
      <c r="T131" s="11"/>
      <c r="U131" s="11"/>
      <c r="V131" s="7"/>
      <c r="W131" s="25"/>
      <c r="X131" s="22"/>
      <c r="Y131" s="28" t="str">
        <f t="shared" si="11"/>
        <v/>
      </c>
      <c r="Z131" s="19" t="str">
        <f t="shared" si="12"/>
        <v/>
      </c>
      <c r="AA131" s="14" t="str">
        <f>IF(ISBLANK(A131),"",IF(OR(A131&lt;'03 Configuración'!$B$7,A131&gt;'03 Configuración'!$B$8),"Fuera de rango",IF(OR(C131="",D131="",E131="",F131="",S131="",V131="",NOT(ISNUMBER(G131)),NOT(ISNUMBER(H131)),NOT(ISNUMBER(I131)),NOT(ISNUMBER(J131)),NOT(ISNUMBER(K131)),NOT(ISNUMBER(M131)),NOT(ISNUMBER(N131)),NOT(ISNUMBER(O131)),NOT(ISNUMBER(W131)),NOT(ISNUMBER(X131))),"Incompleto",IF(OR(I131&lt;H131,K131&lt;I131,O131&gt;N131,O131+X131&gt;N131,X131&gt;N131,M131&lt;=0,N131&lt;0,O131&lt;0,W131&lt;0,X131&lt;0),"Inconsistente","Válido"))))</f>
        <v/>
      </c>
      <c r="AB131" s="31" t="str">
        <f t="shared" si="13"/>
        <v/>
      </c>
    </row>
    <row r="132" spans="1:28">
      <c r="A132" s="9"/>
      <c r="B132" s="14" t="str">
        <f>IF(A132="","",IF(OR(A132&lt;'03 Configuración'!$B$7,A132&gt;'03 Configuración'!$B$8),"Fuera de rango","Semana "&amp;INT((A132-'03 Configuración'!$B$7)/7)+1))</f>
        <v/>
      </c>
      <c r="C132" s="7"/>
      <c r="D132" s="7"/>
      <c r="E132" s="7"/>
      <c r="F132" s="7"/>
      <c r="G132" s="58"/>
      <c r="H132" s="58"/>
      <c r="I132" s="58"/>
      <c r="J132" s="58"/>
      <c r="K132" s="58"/>
      <c r="L132" s="19" t="str">
        <f t="shared" si="7"/>
        <v/>
      </c>
      <c r="M132" s="22"/>
      <c r="N132" s="22"/>
      <c r="O132" s="22"/>
      <c r="P132" s="14" t="str">
        <f t="shared" si="8"/>
        <v/>
      </c>
      <c r="Q132" s="14" t="str">
        <f t="shared" si="9"/>
        <v/>
      </c>
      <c r="R132" s="14" t="str">
        <f t="shared" si="10"/>
        <v/>
      </c>
      <c r="S132" s="7"/>
      <c r="T132" s="11"/>
      <c r="U132" s="11"/>
      <c r="V132" s="7"/>
      <c r="W132" s="25"/>
      <c r="X132" s="22"/>
      <c r="Y132" s="28" t="str">
        <f t="shared" si="11"/>
        <v/>
      </c>
      <c r="Z132" s="19" t="str">
        <f t="shared" si="12"/>
        <v/>
      </c>
      <c r="AA132" s="14" t="str">
        <f>IF(ISBLANK(A132),"",IF(OR(A132&lt;'03 Configuración'!$B$7,A132&gt;'03 Configuración'!$B$8),"Fuera de rango",IF(OR(C132="",D132="",E132="",F132="",S132="",V132="",NOT(ISNUMBER(G132)),NOT(ISNUMBER(H132)),NOT(ISNUMBER(I132)),NOT(ISNUMBER(J132)),NOT(ISNUMBER(K132)),NOT(ISNUMBER(M132)),NOT(ISNUMBER(N132)),NOT(ISNUMBER(O132)),NOT(ISNUMBER(W132)),NOT(ISNUMBER(X132))),"Incompleto",IF(OR(I132&lt;H132,K132&lt;I132,O132&gt;N132,O132+X132&gt;N132,X132&gt;N132,M132&lt;=0,N132&lt;0,O132&lt;0,W132&lt;0,X132&lt;0),"Inconsistente","Válido"))))</f>
        <v/>
      </c>
      <c r="AB132" s="31" t="str">
        <f t="shared" si="13"/>
        <v/>
      </c>
    </row>
    <row r="133" spans="1:28">
      <c r="A133" s="9"/>
      <c r="B133" s="14" t="str">
        <f>IF(A133="","",IF(OR(A133&lt;'03 Configuración'!$B$7,A133&gt;'03 Configuración'!$B$8),"Fuera de rango","Semana "&amp;INT((A133-'03 Configuración'!$B$7)/7)+1))</f>
        <v/>
      </c>
      <c r="C133" s="7"/>
      <c r="D133" s="7"/>
      <c r="E133" s="7"/>
      <c r="F133" s="7"/>
      <c r="G133" s="58"/>
      <c r="H133" s="58"/>
      <c r="I133" s="58"/>
      <c r="J133" s="58"/>
      <c r="K133" s="58"/>
      <c r="L133" s="19" t="str">
        <f t="shared" si="7"/>
        <v/>
      </c>
      <c r="M133" s="22"/>
      <c r="N133" s="22"/>
      <c r="O133" s="22"/>
      <c r="P133" s="14" t="str">
        <f t="shared" si="8"/>
        <v/>
      </c>
      <c r="Q133" s="14" t="str">
        <f t="shared" si="9"/>
        <v/>
      </c>
      <c r="R133" s="14" t="str">
        <f t="shared" si="10"/>
        <v/>
      </c>
      <c r="S133" s="7"/>
      <c r="T133" s="11"/>
      <c r="U133" s="11"/>
      <c r="V133" s="7"/>
      <c r="W133" s="25"/>
      <c r="X133" s="22"/>
      <c r="Y133" s="28" t="str">
        <f t="shared" si="11"/>
        <v/>
      </c>
      <c r="Z133" s="19" t="str">
        <f t="shared" si="12"/>
        <v/>
      </c>
      <c r="AA133" s="14" t="str">
        <f>IF(ISBLANK(A133),"",IF(OR(A133&lt;'03 Configuración'!$B$7,A133&gt;'03 Configuración'!$B$8),"Fuera de rango",IF(OR(C133="",D133="",E133="",F133="",S133="",V133="",NOT(ISNUMBER(G133)),NOT(ISNUMBER(H133)),NOT(ISNUMBER(I133)),NOT(ISNUMBER(J133)),NOT(ISNUMBER(K133)),NOT(ISNUMBER(M133)),NOT(ISNUMBER(N133)),NOT(ISNUMBER(O133)),NOT(ISNUMBER(W133)),NOT(ISNUMBER(X133))),"Incompleto",IF(OR(I133&lt;H133,K133&lt;I133,O133&gt;N133,O133+X133&gt;N133,X133&gt;N133,M133&lt;=0,N133&lt;0,O133&lt;0,W133&lt;0,X133&lt;0),"Inconsistente","Válido"))))</f>
        <v/>
      </c>
      <c r="AB133" s="31" t="str">
        <f t="shared" si="13"/>
        <v/>
      </c>
    </row>
    <row r="134" spans="1:28">
      <c r="A134" s="9"/>
      <c r="B134" s="14" t="str">
        <f>IF(A134="","",IF(OR(A134&lt;'03 Configuración'!$B$7,A134&gt;'03 Configuración'!$B$8),"Fuera de rango","Semana "&amp;INT((A134-'03 Configuración'!$B$7)/7)+1))</f>
        <v/>
      </c>
      <c r="C134" s="7"/>
      <c r="D134" s="7"/>
      <c r="E134" s="7"/>
      <c r="F134" s="7"/>
      <c r="G134" s="58"/>
      <c r="H134" s="58"/>
      <c r="I134" s="58"/>
      <c r="J134" s="58"/>
      <c r="K134" s="58"/>
      <c r="L134" s="19" t="str">
        <f t="shared" si="7"/>
        <v/>
      </c>
      <c r="M134" s="22"/>
      <c r="N134" s="22"/>
      <c r="O134" s="22"/>
      <c r="P134" s="14" t="str">
        <f t="shared" si="8"/>
        <v/>
      </c>
      <c r="Q134" s="14" t="str">
        <f t="shared" si="9"/>
        <v/>
      </c>
      <c r="R134" s="14" t="str">
        <f t="shared" si="10"/>
        <v/>
      </c>
      <c r="S134" s="7"/>
      <c r="T134" s="11"/>
      <c r="U134" s="11"/>
      <c r="V134" s="7"/>
      <c r="W134" s="25"/>
      <c r="X134" s="22"/>
      <c r="Y134" s="28" t="str">
        <f t="shared" si="11"/>
        <v/>
      </c>
      <c r="Z134" s="19" t="str">
        <f t="shared" si="12"/>
        <v/>
      </c>
      <c r="AA134" s="14" t="str">
        <f>IF(ISBLANK(A134),"",IF(OR(A134&lt;'03 Configuración'!$B$7,A134&gt;'03 Configuración'!$B$8),"Fuera de rango",IF(OR(C134="",D134="",E134="",F134="",S134="",V134="",NOT(ISNUMBER(G134)),NOT(ISNUMBER(H134)),NOT(ISNUMBER(I134)),NOT(ISNUMBER(J134)),NOT(ISNUMBER(K134)),NOT(ISNUMBER(M134)),NOT(ISNUMBER(N134)),NOT(ISNUMBER(O134)),NOT(ISNUMBER(W134)),NOT(ISNUMBER(X134))),"Incompleto",IF(OR(I134&lt;H134,K134&lt;I134,O134&gt;N134,O134+X134&gt;N134,X134&gt;N134,M134&lt;=0,N134&lt;0,O134&lt;0,W134&lt;0,X134&lt;0),"Inconsistente","Válido"))))</f>
        <v/>
      </c>
      <c r="AB134" s="31" t="str">
        <f t="shared" si="13"/>
        <v/>
      </c>
    </row>
    <row r="135" spans="1:28">
      <c r="A135" s="9"/>
      <c r="B135" s="14" t="str">
        <f>IF(A135="","",IF(OR(A135&lt;'03 Configuración'!$B$7,A135&gt;'03 Configuración'!$B$8),"Fuera de rango","Semana "&amp;INT((A135-'03 Configuración'!$B$7)/7)+1))</f>
        <v/>
      </c>
      <c r="C135" s="7"/>
      <c r="D135" s="7"/>
      <c r="E135" s="7"/>
      <c r="F135" s="7"/>
      <c r="G135" s="58"/>
      <c r="H135" s="58"/>
      <c r="I135" s="58"/>
      <c r="J135" s="58"/>
      <c r="K135" s="58"/>
      <c r="L135" s="19" t="str">
        <f t="shared" ref="L135:L198" si="14">IF(AA135&lt;&gt;"Válido","",ROUND((K135-H135)*24,2))</f>
        <v/>
      </c>
      <c r="M135" s="22"/>
      <c r="N135" s="22"/>
      <c r="O135" s="22"/>
      <c r="P135" s="14" t="str">
        <f t="shared" ref="P135:P198" si="15">IF(AA135&lt;&gt;"Válido","",IF(O135&gt;=M135,"Sí","No"))</f>
        <v/>
      </c>
      <c r="Q135" s="14" t="str">
        <f t="shared" ref="Q135:Q198" si="16">IF(AA135&lt;&gt;"Válido","",IF(K135&lt;=J135,"Sí","No"))</f>
        <v/>
      </c>
      <c r="R135" s="14" t="str">
        <f t="shared" ref="R135:R198" si="17">IF(AA135&lt;&gt;"Válido","",IF(S135="Sin incidencia","No","Sí"))</f>
        <v/>
      </c>
      <c r="S135" s="7"/>
      <c r="T135" s="11"/>
      <c r="U135" s="11"/>
      <c r="V135" s="7"/>
      <c r="W135" s="25"/>
      <c r="X135" s="22"/>
      <c r="Y135" s="28" t="str">
        <f t="shared" ref="Y135:Y198" si="18">IF(OR(AA135&lt;&gt;"Válido",N135=0),"",ROUND(X135/N135,4))</f>
        <v/>
      </c>
      <c r="Z135" s="19" t="str">
        <f t="shared" ref="Z135:Z198" si="19">IF(AA135&lt;&gt;"Válido","",ROUND((I135-H135)*24,2))</f>
        <v/>
      </c>
      <c r="AA135" s="14" t="str">
        <f>IF(ISBLANK(A135),"",IF(OR(A135&lt;'03 Configuración'!$B$7,A135&gt;'03 Configuración'!$B$8),"Fuera de rango",IF(OR(C135="",D135="",E135="",F135="",S135="",V135="",NOT(ISNUMBER(G135)),NOT(ISNUMBER(H135)),NOT(ISNUMBER(I135)),NOT(ISNUMBER(J135)),NOT(ISNUMBER(K135)),NOT(ISNUMBER(M135)),NOT(ISNUMBER(N135)),NOT(ISNUMBER(O135)),NOT(ISNUMBER(W135)),NOT(ISNUMBER(X135))),"Incompleto",IF(OR(I135&lt;H135,K135&lt;I135,O135&gt;N135,O135+X135&gt;N135,X135&gt;N135,M135&lt;=0,N135&lt;0,O135&lt;0,W135&lt;0,X135&lt;0),"Inconsistente","Válido"))))</f>
        <v/>
      </c>
      <c r="AB135" s="31" t="str">
        <f t="shared" ref="AB135:AB198" si="20">IF(AA135="","",IF(AA135="Válido","Listo para analizar",IF(AA135="Fuera de rango","Fecha fuera del periodo configurado",IF(AA135="Incompleto","Completa los datos obligatorios",IF(O135+X135&gt;N135,"Despacho y almacenamiento superan las unidades recibidas",IF(OR(I135&lt;H135,K135&lt;I135),"Revisa la secuencia de horas",IF(M135&lt;=0,"Las unidades esperadas deben ser mayores que cero","Revisa cantidades, horas o costos")))))))</f>
        <v/>
      </c>
    </row>
    <row r="136" spans="1:28">
      <c r="A136" s="9"/>
      <c r="B136" s="14" t="str">
        <f>IF(A136="","",IF(OR(A136&lt;'03 Configuración'!$B$7,A136&gt;'03 Configuración'!$B$8),"Fuera de rango","Semana "&amp;INT((A136-'03 Configuración'!$B$7)/7)+1))</f>
        <v/>
      </c>
      <c r="C136" s="7"/>
      <c r="D136" s="7"/>
      <c r="E136" s="7"/>
      <c r="F136" s="7"/>
      <c r="G136" s="58"/>
      <c r="H136" s="58"/>
      <c r="I136" s="58"/>
      <c r="J136" s="58"/>
      <c r="K136" s="58"/>
      <c r="L136" s="19" t="str">
        <f t="shared" si="14"/>
        <v/>
      </c>
      <c r="M136" s="22"/>
      <c r="N136" s="22"/>
      <c r="O136" s="22"/>
      <c r="P136" s="14" t="str">
        <f t="shared" si="15"/>
        <v/>
      </c>
      <c r="Q136" s="14" t="str">
        <f t="shared" si="16"/>
        <v/>
      </c>
      <c r="R136" s="14" t="str">
        <f t="shared" si="17"/>
        <v/>
      </c>
      <c r="S136" s="7"/>
      <c r="T136" s="11"/>
      <c r="U136" s="11"/>
      <c r="V136" s="7"/>
      <c r="W136" s="25"/>
      <c r="X136" s="22"/>
      <c r="Y136" s="28" t="str">
        <f t="shared" si="18"/>
        <v/>
      </c>
      <c r="Z136" s="19" t="str">
        <f t="shared" si="19"/>
        <v/>
      </c>
      <c r="AA136" s="14" t="str">
        <f>IF(ISBLANK(A136),"",IF(OR(A136&lt;'03 Configuración'!$B$7,A136&gt;'03 Configuración'!$B$8),"Fuera de rango",IF(OR(C136="",D136="",E136="",F136="",S136="",V136="",NOT(ISNUMBER(G136)),NOT(ISNUMBER(H136)),NOT(ISNUMBER(I136)),NOT(ISNUMBER(J136)),NOT(ISNUMBER(K136)),NOT(ISNUMBER(M136)),NOT(ISNUMBER(N136)),NOT(ISNUMBER(O136)),NOT(ISNUMBER(W136)),NOT(ISNUMBER(X136))),"Incompleto",IF(OR(I136&lt;H136,K136&lt;I136,O136&gt;N136,O136+X136&gt;N136,X136&gt;N136,M136&lt;=0,N136&lt;0,O136&lt;0,W136&lt;0,X136&lt;0),"Inconsistente","Válido"))))</f>
        <v/>
      </c>
      <c r="AB136" s="31" t="str">
        <f t="shared" si="20"/>
        <v/>
      </c>
    </row>
    <row r="137" spans="1:28">
      <c r="A137" s="9"/>
      <c r="B137" s="14" t="str">
        <f>IF(A137="","",IF(OR(A137&lt;'03 Configuración'!$B$7,A137&gt;'03 Configuración'!$B$8),"Fuera de rango","Semana "&amp;INT((A137-'03 Configuración'!$B$7)/7)+1))</f>
        <v/>
      </c>
      <c r="C137" s="7"/>
      <c r="D137" s="7"/>
      <c r="E137" s="7"/>
      <c r="F137" s="7"/>
      <c r="G137" s="58"/>
      <c r="H137" s="58"/>
      <c r="I137" s="58"/>
      <c r="J137" s="58"/>
      <c r="K137" s="58"/>
      <c r="L137" s="19" t="str">
        <f t="shared" si="14"/>
        <v/>
      </c>
      <c r="M137" s="22"/>
      <c r="N137" s="22"/>
      <c r="O137" s="22"/>
      <c r="P137" s="14" t="str">
        <f t="shared" si="15"/>
        <v/>
      </c>
      <c r="Q137" s="14" t="str">
        <f t="shared" si="16"/>
        <v/>
      </c>
      <c r="R137" s="14" t="str">
        <f t="shared" si="17"/>
        <v/>
      </c>
      <c r="S137" s="7"/>
      <c r="T137" s="11"/>
      <c r="U137" s="11"/>
      <c r="V137" s="7"/>
      <c r="W137" s="25"/>
      <c r="X137" s="22"/>
      <c r="Y137" s="28" t="str">
        <f t="shared" si="18"/>
        <v/>
      </c>
      <c r="Z137" s="19" t="str">
        <f t="shared" si="19"/>
        <v/>
      </c>
      <c r="AA137" s="14" t="str">
        <f>IF(ISBLANK(A137),"",IF(OR(A137&lt;'03 Configuración'!$B$7,A137&gt;'03 Configuración'!$B$8),"Fuera de rango",IF(OR(C137="",D137="",E137="",F137="",S137="",V137="",NOT(ISNUMBER(G137)),NOT(ISNUMBER(H137)),NOT(ISNUMBER(I137)),NOT(ISNUMBER(J137)),NOT(ISNUMBER(K137)),NOT(ISNUMBER(M137)),NOT(ISNUMBER(N137)),NOT(ISNUMBER(O137)),NOT(ISNUMBER(W137)),NOT(ISNUMBER(X137))),"Incompleto",IF(OR(I137&lt;H137,K137&lt;I137,O137&gt;N137,O137+X137&gt;N137,X137&gt;N137,M137&lt;=0,N137&lt;0,O137&lt;0,W137&lt;0,X137&lt;0),"Inconsistente","Válido"))))</f>
        <v/>
      </c>
      <c r="AB137" s="31" t="str">
        <f t="shared" si="20"/>
        <v/>
      </c>
    </row>
    <row r="138" spans="1:28">
      <c r="A138" s="9"/>
      <c r="B138" s="14" t="str">
        <f>IF(A138="","",IF(OR(A138&lt;'03 Configuración'!$B$7,A138&gt;'03 Configuración'!$B$8),"Fuera de rango","Semana "&amp;INT((A138-'03 Configuración'!$B$7)/7)+1))</f>
        <v/>
      </c>
      <c r="C138" s="7"/>
      <c r="D138" s="7"/>
      <c r="E138" s="7"/>
      <c r="F138" s="7"/>
      <c r="G138" s="58"/>
      <c r="H138" s="58"/>
      <c r="I138" s="58"/>
      <c r="J138" s="58"/>
      <c r="K138" s="58"/>
      <c r="L138" s="19" t="str">
        <f t="shared" si="14"/>
        <v/>
      </c>
      <c r="M138" s="22"/>
      <c r="N138" s="22"/>
      <c r="O138" s="22"/>
      <c r="P138" s="14" t="str">
        <f t="shared" si="15"/>
        <v/>
      </c>
      <c r="Q138" s="14" t="str">
        <f t="shared" si="16"/>
        <v/>
      </c>
      <c r="R138" s="14" t="str">
        <f t="shared" si="17"/>
        <v/>
      </c>
      <c r="S138" s="7"/>
      <c r="T138" s="11"/>
      <c r="U138" s="11"/>
      <c r="V138" s="7"/>
      <c r="W138" s="25"/>
      <c r="X138" s="22"/>
      <c r="Y138" s="28" t="str">
        <f t="shared" si="18"/>
        <v/>
      </c>
      <c r="Z138" s="19" t="str">
        <f t="shared" si="19"/>
        <v/>
      </c>
      <c r="AA138" s="14" t="str">
        <f>IF(ISBLANK(A138),"",IF(OR(A138&lt;'03 Configuración'!$B$7,A138&gt;'03 Configuración'!$B$8),"Fuera de rango",IF(OR(C138="",D138="",E138="",F138="",S138="",V138="",NOT(ISNUMBER(G138)),NOT(ISNUMBER(H138)),NOT(ISNUMBER(I138)),NOT(ISNUMBER(J138)),NOT(ISNUMBER(K138)),NOT(ISNUMBER(M138)),NOT(ISNUMBER(N138)),NOT(ISNUMBER(O138)),NOT(ISNUMBER(W138)),NOT(ISNUMBER(X138))),"Incompleto",IF(OR(I138&lt;H138,K138&lt;I138,O138&gt;N138,O138+X138&gt;N138,X138&gt;N138,M138&lt;=0,N138&lt;0,O138&lt;0,W138&lt;0,X138&lt;0),"Inconsistente","Válido"))))</f>
        <v/>
      </c>
      <c r="AB138" s="31" t="str">
        <f t="shared" si="20"/>
        <v/>
      </c>
    </row>
    <row r="139" spans="1:28">
      <c r="A139" s="9"/>
      <c r="B139" s="14" t="str">
        <f>IF(A139="","",IF(OR(A139&lt;'03 Configuración'!$B$7,A139&gt;'03 Configuración'!$B$8),"Fuera de rango","Semana "&amp;INT((A139-'03 Configuración'!$B$7)/7)+1))</f>
        <v/>
      </c>
      <c r="C139" s="7"/>
      <c r="D139" s="7"/>
      <c r="E139" s="7"/>
      <c r="F139" s="7"/>
      <c r="G139" s="58"/>
      <c r="H139" s="58"/>
      <c r="I139" s="58"/>
      <c r="J139" s="58"/>
      <c r="K139" s="58"/>
      <c r="L139" s="19" t="str">
        <f t="shared" si="14"/>
        <v/>
      </c>
      <c r="M139" s="22"/>
      <c r="N139" s="22"/>
      <c r="O139" s="22"/>
      <c r="P139" s="14" t="str">
        <f t="shared" si="15"/>
        <v/>
      </c>
      <c r="Q139" s="14" t="str">
        <f t="shared" si="16"/>
        <v/>
      </c>
      <c r="R139" s="14" t="str">
        <f t="shared" si="17"/>
        <v/>
      </c>
      <c r="S139" s="7"/>
      <c r="T139" s="11"/>
      <c r="U139" s="11"/>
      <c r="V139" s="7"/>
      <c r="W139" s="25"/>
      <c r="X139" s="22"/>
      <c r="Y139" s="28" t="str">
        <f t="shared" si="18"/>
        <v/>
      </c>
      <c r="Z139" s="19" t="str">
        <f t="shared" si="19"/>
        <v/>
      </c>
      <c r="AA139" s="14" t="str">
        <f>IF(ISBLANK(A139),"",IF(OR(A139&lt;'03 Configuración'!$B$7,A139&gt;'03 Configuración'!$B$8),"Fuera de rango",IF(OR(C139="",D139="",E139="",F139="",S139="",V139="",NOT(ISNUMBER(G139)),NOT(ISNUMBER(H139)),NOT(ISNUMBER(I139)),NOT(ISNUMBER(J139)),NOT(ISNUMBER(K139)),NOT(ISNUMBER(M139)),NOT(ISNUMBER(N139)),NOT(ISNUMBER(O139)),NOT(ISNUMBER(W139)),NOT(ISNUMBER(X139))),"Incompleto",IF(OR(I139&lt;H139,K139&lt;I139,O139&gt;N139,O139+X139&gt;N139,X139&gt;N139,M139&lt;=0,N139&lt;0,O139&lt;0,W139&lt;0,X139&lt;0),"Inconsistente","Válido"))))</f>
        <v/>
      </c>
      <c r="AB139" s="31" t="str">
        <f t="shared" si="20"/>
        <v/>
      </c>
    </row>
    <row r="140" spans="1:28">
      <c r="A140" s="9"/>
      <c r="B140" s="14" t="str">
        <f>IF(A140="","",IF(OR(A140&lt;'03 Configuración'!$B$7,A140&gt;'03 Configuración'!$B$8),"Fuera de rango","Semana "&amp;INT((A140-'03 Configuración'!$B$7)/7)+1))</f>
        <v/>
      </c>
      <c r="C140" s="7"/>
      <c r="D140" s="7"/>
      <c r="E140" s="7"/>
      <c r="F140" s="7"/>
      <c r="G140" s="58"/>
      <c r="H140" s="58"/>
      <c r="I140" s="58"/>
      <c r="J140" s="58"/>
      <c r="K140" s="58"/>
      <c r="L140" s="19" t="str">
        <f t="shared" si="14"/>
        <v/>
      </c>
      <c r="M140" s="22"/>
      <c r="N140" s="22"/>
      <c r="O140" s="22"/>
      <c r="P140" s="14" t="str">
        <f t="shared" si="15"/>
        <v/>
      </c>
      <c r="Q140" s="14" t="str">
        <f t="shared" si="16"/>
        <v/>
      </c>
      <c r="R140" s="14" t="str">
        <f t="shared" si="17"/>
        <v/>
      </c>
      <c r="S140" s="7"/>
      <c r="T140" s="11"/>
      <c r="U140" s="11"/>
      <c r="V140" s="7"/>
      <c r="W140" s="25"/>
      <c r="X140" s="22"/>
      <c r="Y140" s="28" t="str">
        <f t="shared" si="18"/>
        <v/>
      </c>
      <c r="Z140" s="19" t="str">
        <f t="shared" si="19"/>
        <v/>
      </c>
      <c r="AA140" s="14" t="str">
        <f>IF(ISBLANK(A140),"",IF(OR(A140&lt;'03 Configuración'!$B$7,A140&gt;'03 Configuración'!$B$8),"Fuera de rango",IF(OR(C140="",D140="",E140="",F140="",S140="",V140="",NOT(ISNUMBER(G140)),NOT(ISNUMBER(H140)),NOT(ISNUMBER(I140)),NOT(ISNUMBER(J140)),NOT(ISNUMBER(K140)),NOT(ISNUMBER(M140)),NOT(ISNUMBER(N140)),NOT(ISNUMBER(O140)),NOT(ISNUMBER(W140)),NOT(ISNUMBER(X140))),"Incompleto",IF(OR(I140&lt;H140,K140&lt;I140,O140&gt;N140,O140+X140&gt;N140,X140&gt;N140,M140&lt;=0,N140&lt;0,O140&lt;0,W140&lt;0,X140&lt;0),"Inconsistente","Válido"))))</f>
        <v/>
      </c>
      <c r="AB140" s="31" t="str">
        <f t="shared" si="20"/>
        <v/>
      </c>
    </row>
    <row r="141" spans="1:28">
      <c r="A141" s="9"/>
      <c r="B141" s="14" t="str">
        <f>IF(A141="","",IF(OR(A141&lt;'03 Configuración'!$B$7,A141&gt;'03 Configuración'!$B$8),"Fuera de rango","Semana "&amp;INT((A141-'03 Configuración'!$B$7)/7)+1))</f>
        <v/>
      </c>
      <c r="C141" s="7"/>
      <c r="D141" s="7"/>
      <c r="E141" s="7"/>
      <c r="F141" s="7"/>
      <c r="G141" s="58"/>
      <c r="H141" s="58"/>
      <c r="I141" s="58"/>
      <c r="J141" s="58"/>
      <c r="K141" s="58"/>
      <c r="L141" s="19" t="str">
        <f t="shared" si="14"/>
        <v/>
      </c>
      <c r="M141" s="22"/>
      <c r="N141" s="22"/>
      <c r="O141" s="22"/>
      <c r="P141" s="14" t="str">
        <f t="shared" si="15"/>
        <v/>
      </c>
      <c r="Q141" s="14" t="str">
        <f t="shared" si="16"/>
        <v/>
      </c>
      <c r="R141" s="14" t="str">
        <f t="shared" si="17"/>
        <v/>
      </c>
      <c r="S141" s="7"/>
      <c r="T141" s="11"/>
      <c r="U141" s="11"/>
      <c r="V141" s="7"/>
      <c r="W141" s="25"/>
      <c r="X141" s="22"/>
      <c r="Y141" s="28" t="str">
        <f t="shared" si="18"/>
        <v/>
      </c>
      <c r="Z141" s="19" t="str">
        <f t="shared" si="19"/>
        <v/>
      </c>
      <c r="AA141" s="14" t="str">
        <f>IF(ISBLANK(A141),"",IF(OR(A141&lt;'03 Configuración'!$B$7,A141&gt;'03 Configuración'!$B$8),"Fuera de rango",IF(OR(C141="",D141="",E141="",F141="",S141="",V141="",NOT(ISNUMBER(G141)),NOT(ISNUMBER(H141)),NOT(ISNUMBER(I141)),NOT(ISNUMBER(J141)),NOT(ISNUMBER(K141)),NOT(ISNUMBER(M141)),NOT(ISNUMBER(N141)),NOT(ISNUMBER(O141)),NOT(ISNUMBER(W141)),NOT(ISNUMBER(X141))),"Incompleto",IF(OR(I141&lt;H141,K141&lt;I141,O141&gt;N141,O141+X141&gt;N141,X141&gt;N141,M141&lt;=0,N141&lt;0,O141&lt;0,W141&lt;0,X141&lt;0),"Inconsistente","Válido"))))</f>
        <v/>
      </c>
      <c r="AB141" s="31" t="str">
        <f t="shared" si="20"/>
        <v/>
      </c>
    </row>
    <row r="142" spans="1:28">
      <c r="A142" s="9"/>
      <c r="B142" s="14" t="str">
        <f>IF(A142="","",IF(OR(A142&lt;'03 Configuración'!$B$7,A142&gt;'03 Configuración'!$B$8),"Fuera de rango","Semana "&amp;INT((A142-'03 Configuración'!$B$7)/7)+1))</f>
        <v/>
      </c>
      <c r="C142" s="7"/>
      <c r="D142" s="7"/>
      <c r="E142" s="7"/>
      <c r="F142" s="7"/>
      <c r="G142" s="58"/>
      <c r="H142" s="58"/>
      <c r="I142" s="58"/>
      <c r="J142" s="58"/>
      <c r="K142" s="58"/>
      <c r="L142" s="19" t="str">
        <f t="shared" si="14"/>
        <v/>
      </c>
      <c r="M142" s="22"/>
      <c r="N142" s="22"/>
      <c r="O142" s="22"/>
      <c r="P142" s="14" t="str">
        <f t="shared" si="15"/>
        <v/>
      </c>
      <c r="Q142" s="14" t="str">
        <f t="shared" si="16"/>
        <v/>
      </c>
      <c r="R142" s="14" t="str">
        <f t="shared" si="17"/>
        <v/>
      </c>
      <c r="S142" s="7"/>
      <c r="T142" s="11"/>
      <c r="U142" s="11"/>
      <c r="V142" s="7"/>
      <c r="W142" s="25"/>
      <c r="X142" s="22"/>
      <c r="Y142" s="28" t="str">
        <f t="shared" si="18"/>
        <v/>
      </c>
      <c r="Z142" s="19" t="str">
        <f t="shared" si="19"/>
        <v/>
      </c>
      <c r="AA142" s="14" t="str">
        <f>IF(ISBLANK(A142),"",IF(OR(A142&lt;'03 Configuración'!$B$7,A142&gt;'03 Configuración'!$B$8),"Fuera de rango",IF(OR(C142="",D142="",E142="",F142="",S142="",V142="",NOT(ISNUMBER(G142)),NOT(ISNUMBER(H142)),NOT(ISNUMBER(I142)),NOT(ISNUMBER(J142)),NOT(ISNUMBER(K142)),NOT(ISNUMBER(M142)),NOT(ISNUMBER(N142)),NOT(ISNUMBER(O142)),NOT(ISNUMBER(W142)),NOT(ISNUMBER(X142))),"Incompleto",IF(OR(I142&lt;H142,K142&lt;I142,O142&gt;N142,O142+X142&gt;N142,X142&gt;N142,M142&lt;=0,N142&lt;0,O142&lt;0,W142&lt;0,X142&lt;0),"Inconsistente","Válido"))))</f>
        <v/>
      </c>
      <c r="AB142" s="31" t="str">
        <f t="shared" si="20"/>
        <v/>
      </c>
    </row>
    <row r="143" spans="1:28">
      <c r="A143" s="9"/>
      <c r="B143" s="14" t="str">
        <f>IF(A143="","",IF(OR(A143&lt;'03 Configuración'!$B$7,A143&gt;'03 Configuración'!$B$8),"Fuera de rango","Semana "&amp;INT((A143-'03 Configuración'!$B$7)/7)+1))</f>
        <v/>
      </c>
      <c r="C143" s="7"/>
      <c r="D143" s="7"/>
      <c r="E143" s="7"/>
      <c r="F143" s="7"/>
      <c r="G143" s="58"/>
      <c r="H143" s="58"/>
      <c r="I143" s="58"/>
      <c r="J143" s="58"/>
      <c r="K143" s="58"/>
      <c r="L143" s="19" t="str">
        <f t="shared" si="14"/>
        <v/>
      </c>
      <c r="M143" s="22"/>
      <c r="N143" s="22"/>
      <c r="O143" s="22"/>
      <c r="P143" s="14" t="str">
        <f t="shared" si="15"/>
        <v/>
      </c>
      <c r="Q143" s="14" t="str">
        <f t="shared" si="16"/>
        <v/>
      </c>
      <c r="R143" s="14" t="str">
        <f t="shared" si="17"/>
        <v/>
      </c>
      <c r="S143" s="7"/>
      <c r="T143" s="11"/>
      <c r="U143" s="11"/>
      <c r="V143" s="7"/>
      <c r="W143" s="25"/>
      <c r="X143" s="22"/>
      <c r="Y143" s="28" t="str">
        <f t="shared" si="18"/>
        <v/>
      </c>
      <c r="Z143" s="19" t="str">
        <f t="shared" si="19"/>
        <v/>
      </c>
      <c r="AA143" s="14" t="str">
        <f>IF(ISBLANK(A143),"",IF(OR(A143&lt;'03 Configuración'!$B$7,A143&gt;'03 Configuración'!$B$8),"Fuera de rango",IF(OR(C143="",D143="",E143="",F143="",S143="",V143="",NOT(ISNUMBER(G143)),NOT(ISNUMBER(H143)),NOT(ISNUMBER(I143)),NOT(ISNUMBER(J143)),NOT(ISNUMBER(K143)),NOT(ISNUMBER(M143)),NOT(ISNUMBER(N143)),NOT(ISNUMBER(O143)),NOT(ISNUMBER(W143)),NOT(ISNUMBER(X143))),"Incompleto",IF(OR(I143&lt;H143,K143&lt;I143,O143&gt;N143,O143+X143&gt;N143,X143&gt;N143,M143&lt;=0,N143&lt;0,O143&lt;0,W143&lt;0,X143&lt;0),"Inconsistente","Válido"))))</f>
        <v/>
      </c>
      <c r="AB143" s="31" t="str">
        <f t="shared" si="20"/>
        <v/>
      </c>
    </row>
    <row r="144" spans="1:28">
      <c r="A144" s="9"/>
      <c r="B144" s="14" t="str">
        <f>IF(A144="","",IF(OR(A144&lt;'03 Configuración'!$B$7,A144&gt;'03 Configuración'!$B$8),"Fuera de rango","Semana "&amp;INT((A144-'03 Configuración'!$B$7)/7)+1))</f>
        <v/>
      </c>
      <c r="C144" s="7"/>
      <c r="D144" s="7"/>
      <c r="E144" s="7"/>
      <c r="F144" s="7"/>
      <c r="G144" s="58"/>
      <c r="H144" s="58"/>
      <c r="I144" s="58"/>
      <c r="J144" s="58"/>
      <c r="K144" s="58"/>
      <c r="L144" s="19" t="str">
        <f t="shared" si="14"/>
        <v/>
      </c>
      <c r="M144" s="22"/>
      <c r="N144" s="22"/>
      <c r="O144" s="22"/>
      <c r="P144" s="14" t="str">
        <f t="shared" si="15"/>
        <v/>
      </c>
      <c r="Q144" s="14" t="str">
        <f t="shared" si="16"/>
        <v/>
      </c>
      <c r="R144" s="14" t="str">
        <f t="shared" si="17"/>
        <v/>
      </c>
      <c r="S144" s="7"/>
      <c r="T144" s="11"/>
      <c r="U144" s="11"/>
      <c r="V144" s="7"/>
      <c r="W144" s="25"/>
      <c r="X144" s="22"/>
      <c r="Y144" s="28" t="str">
        <f t="shared" si="18"/>
        <v/>
      </c>
      <c r="Z144" s="19" t="str">
        <f t="shared" si="19"/>
        <v/>
      </c>
      <c r="AA144" s="14" t="str">
        <f>IF(ISBLANK(A144),"",IF(OR(A144&lt;'03 Configuración'!$B$7,A144&gt;'03 Configuración'!$B$8),"Fuera de rango",IF(OR(C144="",D144="",E144="",F144="",S144="",V144="",NOT(ISNUMBER(G144)),NOT(ISNUMBER(H144)),NOT(ISNUMBER(I144)),NOT(ISNUMBER(J144)),NOT(ISNUMBER(K144)),NOT(ISNUMBER(M144)),NOT(ISNUMBER(N144)),NOT(ISNUMBER(O144)),NOT(ISNUMBER(W144)),NOT(ISNUMBER(X144))),"Incompleto",IF(OR(I144&lt;H144,K144&lt;I144,O144&gt;N144,O144+X144&gt;N144,X144&gt;N144,M144&lt;=0,N144&lt;0,O144&lt;0,W144&lt;0,X144&lt;0),"Inconsistente","Válido"))))</f>
        <v/>
      </c>
      <c r="AB144" s="31" t="str">
        <f t="shared" si="20"/>
        <v/>
      </c>
    </row>
    <row r="145" spans="1:28">
      <c r="A145" s="9"/>
      <c r="B145" s="14" t="str">
        <f>IF(A145="","",IF(OR(A145&lt;'03 Configuración'!$B$7,A145&gt;'03 Configuración'!$B$8),"Fuera de rango","Semana "&amp;INT((A145-'03 Configuración'!$B$7)/7)+1))</f>
        <v/>
      </c>
      <c r="C145" s="7"/>
      <c r="D145" s="7"/>
      <c r="E145" s="7"/>
      <c r="F145" s="7"/>
      <c r="G145" s="58"/>
      <c r="H145" s="58"/>
      <c r="I145" s="58"/>
      <c r="J145" s="58"/>
      <c r="K145" s="58"/>
      <c r="L145" s="19" t="str">
        <f t="shared" si="14"/>
        <v/>
      </c>
      <c r="M145" s="22"/>
      <c r="N145" s="22"/>
      <c r="O145" s="22"/>
      <c r="P145" s="14" t="str">
        <f t="shared" si="15"/>
        <v/>
      </c>
      <c r="Q145" s="14" t="str">
        <f t="shared" si="16"/>
        <v/>
      </c>
      <c r="R145" s="14" t="str">
        <f t="shared" si="17"/>
        <v/>
      </c>
      <c r="S145" s="7"/>
      <c r="T145" s="11"/>
      <c r="U145" s="11"/>
      <c r="V145" s="7"/>
      <c r="W145" s="25"/>
      <c r="X145" s="22"/>
      <c r="Y145" s="28" t="str">
        <f t="shared" si="18"/>
        <v/>
      </c>
      <c r="Z145" s="19" t="str">
        <f t="shared" si="19"/>
        <v/>
      </c>
      <c r="AA145" s="14" t="str">
        <f>IF(ISBLANK(A145),"",IF(OR(A145&lt;'03 Configuración'!$B$7,A145&gt;'03 Configuración'!$B$8),"Fuera de rango",IF(OR(C145="",D145="",E145="",F145="",S145="",V145="",NOT(ISNUMBER(G145)),NOT(ISNUMBER(H145)),NOT(ISNUMBER(I145)),NOT(ISNUMBER(J145)),NOT(ISNUMBER(K145)),NOT(ISNUMBER(M145)),NOT(ISNUMBER(N145)),NOT(ISNUMBER(O145)),NOT(ISNUMBER(W145)),NOT(ISNUMBER(X145))),"Incompleto",IF(OR(I145&lt;H145,K145&lt;I145,O145&gt;N145,O145+X145&gt;N145,X145&gt;N145,M145&lt;=0,N145&lt;0,O145&lt;0,W145&lt;0,X145&lt;0),"Inconsistente","Válido"))))</f>
        <v/>
      </c>
      <c r="AB145" s="31" t="str">
        <f t="shared" si="20"/>
        <v/>
      </c>
    </row>
    <row r="146" spans="1:28">
      <c r="A146" s="9"/>
      <c r="B146" s="14" t="str">
        <f>IF(A146="","",IF(OR(A146&lt;'03 Configuración'!$B$7,A146&gt;'03 Configuración'!$B$8),"Fuera de rango","Semana "&amp;INT((A146-'03 Configuración'!$B$7)/7)+1))</f>
        <v/>
      </c>
      <c r="C146" s="7"/>
      <c r="D146" s="7"/>
      <c r="E146" s="7"/>
      <c r="F146" s="7"/>
      <c r="G146" s="58"/>
      <c r="H146" s="58"/>
      <c r="I146" s="58"/>
      <c r="J146" s="58"/>
      <c r="K146" s="58"/>
      <c r="L146" s="19" t="str">
        <f t="shared" si="14"/>
        <v/>
      </c>
      <c r="M146" s="22"/>
      <c r="N146" s="22"/>
      <c r="O146" s="22"/>
      <c r="P146" s="14" t="str">
        <f t="shared" si="15"/>
        <v/>
      </c>
      <c r="Q146" s="14" t="str">
        <f t="shared" si="16"/>
        <v/>
      </c>
      <c r="R146" s="14" t="str">
        <f t="shared" si="17"/>
        <v/>
      </c>
      <c r="S146" s="7"/>
      <c r="T146" s="11"/>
      <c r="U146" s="11"/>
      <c r="V146" s="7"/>
      <c r="W146" s="25"/>
      <c r="X146" s="22"/>
      <c r="Y146" s="28" t="str">
        <f t="shared" si="18"/>
        <v/>
      </c>
      <c r="Z146" s="19" t="str">
        <f t="shared" si="19"/>
        <v/>
      </c>
      <c r="AA146" s="14" t="str">
        <f>IF(ISBLANK(A146),"",IF(OR(A146&lt;'03 Configuración'!$B$7,A146&gt;'03 Configuración'!$B$8),"Fuera de rango",IF(OR(C146="",D146="",E146="",F146="",S146="",V146="",NOT(ISNUMBER(G146)),NOT(ISNUMBER(H146)),NOT(ISNUMBER(I146)),NOT(ISNUMBER(J146)),NOT(ISNUMBER(K146)),NOT(ISNUMBER(M146)),NOT(ISNUMBER(N146)),NOT(ISNUMBER(O146)),NOT(ISNUMBER(W146)),NOT(ISNUMBER(X146))),"Incompleto",IF(OR(I146&lt;H146,K146&lt;I146,O146&gt;N146,O146+X146&gt;N146,X146&gt;N146,M146&lt;=0,N146&lt;0,O146&lt;0,W146&lt;0,X146&lt;0),"Inconsistente","Válido"))))</f>
        <v/>
      </c>
      <c r="AB146" s="31" t="str">
        <f t="shared" si="20"/>
        <v/>
      </c>
    </row>
    <row r="147" spans="1:28">
      <c r="A147" s="9"/>
      <c r="B147" s="14" t="str">
        <f>IF(A147="","",IF(OR(A147&lt;'03 Configuración'!$B$7,A147&gt;'03 Configuración'!$B$8),"Fuera de rango","Semana "&amp;INT((A147-'03 Configuración'!$B$7)/7)+1))</f>
        <v/>
      </c>
      <c r="C147" s="7"/>
      <c r="D147" s="7"/>
      <c r="E147" s="7"/>
      <c r="F147" s="7"/>
      <c r="G147" s="58"/>
      <c r="H147" s="58"/>
      <c r="I147" s="58"/>
      <c r="J147" s="58"/>
      <c r="K147" s="58"/>
      <c r="L147" s="19" t="str">
        <f t="shared" si="14"/>
        <v/>
      </c>
      <c r="M147" s="22"/>
      <c r="N147" s="22"/>
      <c r="O147" s="22"/>
      <c r="P147" s="14" t="str">
        <f t="shared" si="15"/>
        <v/>
      </c>
      <c r="Q147" s="14" t="str">
        <f t="shared" si="16"/>
        <v/>
      </c>
      <c r="R147" s="14" t="str">
        <f t="shared" si="17"/>
        <v/>
      </c>
      <c r="S147" s="7"/>
      <c r="T147" s="11"/>
      <c r="U147" s="11"/>
      <c r="V147" s="7"/>
      <c r="W147" s="25"/>
      <c r="X147" s="22"/>
      <c r="Y147" s="28" t="str">
        <f t="shared" si="18"/>
        <v/>
      </c>
      <c r="Z147" s="19" t="str">
        <f t="shared" si="19"/>
        <v/>
      </c>
      <c r="AA147" s="14" t="str">
        <f>IF(ISBLANK(A147),"",IF(OR(A147&lt;'03 Configuración'!$B$7,A147&gt;'03 Configuración'!$B$8),"Fuera de rango",IF(OR(C147="",D147="",E147="",F147="",S147="",V147="",NOT(ISNUMBER(G147)),NOT(ISNUMBER(H147)),NOT(ISNUMBER(I147)),NOT(ISNUMBER(J147)),NOT(ISNUMBER(K147)),NOT(ISNUMBER(M147)),NOT(ISNUMBER(N147)),NOT(ISNUMBER(O147)),NOT(ISNUMBER(W147)),NOT(ISNUMBER(X147))),"Incompleto",IF(OR(I147&lt;H147,K147&lt;I147,O147&gt;N147,O147+X147&gt;N147,X147&gt;N147,M147&lt;=0,N147&lt;0,O147&lt;0,W147&lt;0,X147&lt;0),"Inconsistente","Válido"))))</f>
        <v/>
      </c>
      <c r="AB147" s="31" t="str">
        <f t="shared" si="20"/>
        <v/>
      </c>
    </row>
    <row r="148" spans="1:28">
      <c r="A148" s="9"/>
      <c r="B148" s="14" t="str">
        <f>IF(A148="","",IF(OR(A148&lt;'03 Configuración'!$B$7,A148&gt;'03 Configuración'!$B$8),"Fuera de rango","Semana "&amp;INT((A148-'03 Configuración'!$B$7)/7)+1))</f>
        <v/>
      </c>
      <c r="C148" s="7"/>
      <c r="D148" s="7"/>
      <c r="E148" s="7"/>
      <c r="F148" s="7"/>
      <c r="G148" s="58"/>
      <c r="H148" s="58"/>
      <c r="I148" s="58"/>
      <c r="J148" s="58"/>
      <c r="K148" s="58"/>
      <c r="L148" s="19" t="str">
        <f t="shared" si="14"/>
        <v/>
      </c>
      <c r="M148" s="22"/>
      <c r="N148" s="22"/>
      <c r="O148" s="22"/>
      <c r="P148" s="14" t="str">
        <f t="shared" si="15"/>
        <v/>
      </c>
      <c r="Q148" s="14" t="str">
        <f t="shared" si="16"/>
        <v/>
      </c>
      <c r="R148" s="14" t="str">
        <f t="shared" si="17"/>
        <v/>
      </c>
      <c r="S148" s="7"/>
      <c r="T148" s="11"/>
      <c r="U148" s="11"/>
      <c r="V148" s="7"/>
      <c r="W148" s="25"/>
      <c r="X148" s="22"/>
      <c r="Y148" s="28" t="str">
        <f t="shared" si="18"/>
        <v/>
      </c>
      <c r="Z148" s="19" t="str">
        <f t="shared" si="19"/>
        <v/>
      </c>
      <c r="AA148" s="14" t="str">
        <f>IF(ISBLANK(A148),"",IF(OR(A148&lt;'03 Configuración'!$B$7,A148&gt;'03 Configuración'!$B$8),"Fuera de rango",IF(OR(C148="",D148="",E148="",F148="",S148="",V148="",NOT(ISNUMBER(G148)),NOT(ISNUMBER(H148)),NOT(ISNUMBER(I148)),NOT(ISNUMBER(J148)),NOT(ISNUMBER(K148)),NOT(ISNUMBER(M148)),NOT(ISNUMBER(N148)),NOT(ISNUMBER(O148)),NOT(ISNUMBER(W148)),NOT(ISNUMBER(X148))),"Incompleto",IF(OR(I148&lt;H148,K148&lt;I148,O148&gt;N148,O148+X148&gt;N148,X148&gt;N148,M148&lt;=0,N148&lt;0,O148&lt;0,W148&lt;0,X148&lt;0),"Inconsistente","Válido"))))</f>
        <v/>
      </c>
      <c r="AB148" s="31" t="str">
        <f t="shared" si="20"/>
        <v/>
      </c>
    </row>
    <row r="149" spans="1:28">
      <c r="A149" s="9"/>
      <c r="B149" s="14" t="str">
        <f>IF(A149="","",IF(OR(A149&lt;'03 Configuración'!$B$7,A149&gt;'03 Configuración'!$B$8),"Fuera de rango","Semana "&amp;INT((A149-'03 Configuración'!$B$7)/7)+1))</f>
        <v/>
      </c>
      <c r="C149" s="7"/>
      <c r="D149" s="7"/>
      <c r="E149" s="7"/>
      <c r="F149" s="7"/>
      <c r="G149" s="58"/>
      <c r="H149" s="58"/>
      <c r="I149" s="58"/>
      <c r="J149" s="58"/>
      <c r="K149" s="58"/>
      <c r="L149" s="19" t="str">
        <f t="shared" si="14"/>
        <v/>
      </c>
      <c r="M149" s="22"/>
      <c r="N149" s="22"/>
      <c r="O149" s="22"/>
      <c r="P149" s="14" t="str">
        <f t="shared" si="15"/>
        <v/>
      </c>
      <c r="Q149" s="14" t="str">
        <f t="shared" si="16"/>
        <v/>
      </c>
      <c r="R149" s="14" t="str">
        <f t="shared" si="17"/>
        <v/>
      </c>
      <c r="S149" s="7"/>
      <c r="T149" s="11"/>
      <c r="U149" s="11"/>
      <c r="V149" s="7"/>
      <c r="W149" s="25"/>
      <c r="X149" s="22"/>
      <c r="Y149" s="28" t="str">
        <f t="shared" si="18"/>
        <v/>
      </c>
      <c r="Z149" s="19" t="str">
        <f t="shared" si="19"/>
        <v/>
      </c>
      <c r="AA149" s="14" t="str">
        <f>IF(ISBLANK(A149),"",IF(OR(A149&lt;'03 Configuración'!$B$7,A149&gt;'03 Configuración'!$B$8),"Fuera de rango",IF(OR(C149="",D149="",E149="",F149="",S149="",V149="",NOT(ISNUMBER(G149)),NOT(ISNUMBER(H149)),NOT(ISNUMBER(I149)),NOT(ISNUMBER(J149)),NOT(ISNUMBER(K149)),NOT(ISNUMBER(M149)),NOT(ISNUMBER(N149)),NOT(ISNUMBER(O149)),NOT(ISNUMBER(W149)),NOT(ISNUMBER(X149))),"Incompleto",IF(OR(I149&lt;H149,K149&lt;I149,O149&gt;N149,O149+X149&gt;N149,X149&gt;N149,M149&lt;=0,N149&lt;0,O149&lt;0,W149&lt;0,X149&lt;0),"Inconsistente","Válido"))))</f>
        <v/>
      </c>
      <c r="AB149" s="31" t="str">
        <f t="shared" si="20"/>
        <v/>
      </c>
    </row>
    <row r="150" spans="1:28">
      <c r="A150" s="9"/>
      <c r="B150" s="14" t="str">
        <f>IF(A150="","",IF(OR(A150&lt;'03 Configuración'!$B$7,A150&gt;'03 Configuración'!$B$8),"Fuera de rango","Semana "&amp;INT((A150-'03 Configuración'!$B$7)/7)+1))</f>
        <v/>
      </c>
      <c r="C150" s="7"/>
      <c r="D150" s="7"/>
      <c r="E150" s="7"/>
      <c r="F150" s="7"/>
      <c r="G150" s="58"/>
      <c r="H150" s="58"/>
      <c r="I150" s="58"/>
      <c r="J150" s="58"/>
      <c r="K150" s="58"/>
      <c r="L150" s="19" t="str">
        <f t="shared" si="14"/>
        <v/>
      </c>
      <c r="M150" s="22"/>
      <c r="N150" s="22"/>
      <c r="O150" s="22"/>
      <c r="P150" s="14" t="str">
        <f t="shared" si="15"/>
        <v/>
      </c>
      <c r="Q150" s="14" t="str">
        <f t="shared" si="16"/>
        <v/>
      </c>
      <c r="R150" s="14" t="str">
        <f t="shared" si="17"/>
        <v/>
      </c>
      <c r="S150" s="7"/>
      <c r="T150" s="11"/>
      <c r="U150" s="11"/>
      <c r="V150" s="7"/>
      <c r="W150" s="25"/>
      <c r="X150" s="22"/>
      <c r="Y150" s="28" t="str">
        <f t="shared" si="18"/>
        <v/>
      </c>
      <c r="Z150" s="19" t="str">
        <f t="shared" si="19"/>
        <v/>
      </c>
      <c r="AA150" s="14" t="str">
        <f>IF(ISBLANK(A150),"",IF(OR(A150&lt;'03 Configuración'!$B$7,A150&gt;'03 Configuración'!$B$8),"Fuera de rango",IF(OR(C150="",D150="",E150="",F150="",S150="",V150="",NOT(ISNUMBER(G150)),NOT(ISNUMBER(H150)),NOT(ISNUMBER(I150)),NOT(ISNUMBER(J150)),NOT(ISNUMBER(K150)),NOT(ISNUMBER(M150)),NOT(ISNUMBER(N150)),NOT(ISNUMBER(O150)),NOT(ISNUMBER(W150)),NOT(ISNUMBER(X150))),"Incompleto",IF(OR(I150&lt;H150,K150&lt;I150,O150&gt;N150,O150+X150&gt;N150,X150&gt;N150,M150&lt;=0,N150&lt;0,O150&lt;0,W150&lt;0,X150&lt;0),"Inconsistente","Válido"))))</f>
        <v/>
      </c>
      <c r="AB150" s="31" t="str">
        <f t="shared" si="20"/>
        <v/>
      </c>
    </row>
    <row r="151" spans="1:28">
      <c r="A151" s="9"/>
      <c r="B151" s="14" t="str">
        <f>IF(A151="","",IF(OR(A151&lt;'03 Configuración'!$B$7,A151&gt;'03 Configuración'!$B$8),"Fuera de rango","Semana "&amp;INT((A151-'03 Configuración'!$B$7)/7)+1))</f>
        <v/>
      </c>
      <c r="C151" s="7"/>
      <c r="D151" s="7"/>
      <c r="E151" s="7"/>
      <c r="F151" s="7"/>
      <c r="G151" s="58"/>
      <c r="H151" s="58"/>
      <c r="I151" s="58"/>
      <c r="J151" s="58"/>
      <c r="K151" s="58"/>
      <c r="L151" s="19" t="str">
        <f t="shared" si="14"/>
        <v/>
      </c>
      <c r="M151" s="22"/>
      <c r="N151" s="22"/>
      <c r="O151" s="22"/>
      <c r="P151" s="14" t="str">
        <f t="shared" si="15"/>
        <v/>
      </c>
      <c r="Q151" s="14" t="str">
        <f t="shared" si="16"/>
        <v/>
      </c>
      <c r="R151" s="14" t="str">
        <f t="shared" si="17"/>
        <v/>
      </c>
      <c r="S151" s="7"/>
      <c r="T151" s="11"/>
      <c r="U151" s="11"/>
      <c r="V151" s="7"/>
      <c r="W151" s="25"/>
      <c r="X151" s="22"/>
      <c r="Y151" s="28" t="str">
        <f t="shared" si="18"/>
        <v/>
      </c>
      <c r="Z151" s="19" t="str">
        <f t="shared" si="19"/>
        <v/>
      </c>
      <c r="AA151" s="14" t="str">
        <f>IF(ISBLANK(A151),"",IF(OR(A151&lt;'03 Configuración'!$B$7,A151&gt;'03 Configuración'!$B$8),"Fuera de rango",IF(OR(C151="",D151="",E151="",F151="",S151="",V151="",NOT(ISNUMBER(G151)),NOT(ISNUMBER(H151)),NOT(ISNUMBER(I151)),NOT(ISNUMBER(J151)),NOT(ISNUMBER(K151)),NOT(ISNUMBER(M151)),NOT(ISNUMBER(N151)),NOT(ISNUMBER(O151)),NOT(ISNUMBER(W151)),NOT(ISNUMBER(X151))),"Incompleto",IF(OR(I151&lt;H151,K151&lt;I151,O151&gt;N151,O151+X151&gt;N151,X151&gt;N151,M151&lt;=0,N151&lt;0,O151&lt;0,W151&lt;0,X151&lt;0),"Inconsistente","Válido"))))</f>
        <v/>
      </c>
      <c r="AB151" s="31" t="str">
        <f t="shared" si="20"/>
        <v/>
      </c>
    </row>
    <row r="152" spans="1:28">
      <c r="A152" s="9"/>
      <c r="B152" s="14" t="str">
        <f>IF(A152="","",IF(OR(A152&lt;'03 Configuración'!$B$7,A152&gt;'03 Configuración'!$B$8),"Fuera de rango","Semana "&amp;INT((A152-'03 Configuración'!$B$7)/7)+1))</f>
        <v/>
      </c>
      <c r="C152" s="7"/>
      <c r="D152" s="7"/>
      <c r="E152" s="7"/>
      <c r="F152" s="7"/>
      <c r="G152" s="58"/>
      <c r="H152" s="58"/>
      <c r="I152" s="58"/>
      <c r="J152" s="58"/>
      <c r="K152" s="58"/>
      <c r="L152" s="19" t="str">
        <f t="shared" si="14"/>
        <v/>
      </c>
      <c r="M152" s="22"/>
      <c r="N152" s="22"/>
      <c r="O152" s="22"/>
      <c r="P152" s="14" t="str">
        <f t="shared" si="15"/>
        <v/>
      </c>
      <c r="Q152" s="14" t="str">
        <f t="shared" si="16"/>
        <v/>
      </c>
      <c r="R152" s="14" t="str">
        <f t="shared" si="17"/>
        <v/>
      </c>
      <c r="S152" s="7"/>
      <c r="T152" s="11"/>
      <c r="U152" s="11"/>
      <c r="V152" s="7"/>
      <c r="W152" s="25"/>
      <c r="X152" s="22"/>
      <c r="Y152" s="28" t="str">
        <f t="shared" si="18"/>
        <v/>
      </c>
      <c r="Z152" s="19" t="str">
        <f t="shared" si="19"/>
        <v/>
      </c>
      <c r="AA152" s="14" t="str">
        <f>IF(ISBLANK(A152),"",IF(OR(A152&lt;'03 Configuración'!$B$7,A152&gt;'03 Configuración'!$B$8),"Fuera de rango",IF(OR(C152="",D152="",E152="",F152="",S152="",V152="",NOT(ISNUMBER(G152)),NOT(ISNUMBER(H152)),NOT(ISNUMBER(I152)),NOT(ISNUMBER(J152)),NOT(ISNUMBER(K152)),NOT(ISNUMBER(M152)),NOT(ISNUMBER(N152)),NOT(ISNUMBER(O152)),NOT(ISNUMBER(W152)),NOT(ISNUMBER(X152))),"Incompleto",IF(OR(I152&lt;H152,K152&lt;I152,O152&gt;N152,O152+X152&gt;N152,X152&gt;N152,M152&lt;=0,N152&lt;0,O152&lt;0,W152&lt;0,X152&lt;0),"Inconsistente","Válido"))))</f>
        <v/>
      </c>
      <c r="AB152" s="31" t="str">
        <f t="shared" si="20"/>
        <v/>
      </c>
    </row>
    <row r="153" spans="1:28">
      <c r="A153" s="9"/>
      <c r="B153" s="14" t="str">
        <f>IF(A153="","",IF(OR(A153&lt;'03 Configuración'!$B$7,A153&gt;'03 Configuración'!$B$8),"Fuera de rango","Semana "&amp;INT((A153-'03 Configuración'!$B$7)/7)+1))</f>
        <v/>
      </c>
      <c r="C153" s="7"/>
      <c r="D153" s="7"/>
      <c r="E153" s="7"/>
      <c r="F153" s="7"/>
      <c r="G153" s="58"/>
      <c r="H153" s="58"/>
      <c r="I153" s="58"/>
      <c r="J153" s="58"/>
      <c r="K153" s="58"/>
      <c r="L153" s="19" t="str">
        <f t="shared" si="14"/>
        <v/>
      </c>
      <c r="M153" s="22"/>
      <c r="N153" s="22"/>
      <c r="O153" s="22"/>
      <c r="P153" s="14" t="str">
        <f t="shared" si="15"/>
        <v/>
      </c>
      <c r="Q153" s="14" t="str">
        <f t="shared" si="16"/>
        <v/>
      </c>
      <c r="R153" s="14" t="str">
        <f t="shared" si="17"/>
        <v/>
      </c>
      <c r="S153" s="7"/>
      <c r="T153" s="11"/>
      <c r="U153" s="11"/>
      <c r="V153" s="7"/>
      <c r="W153" s="25"/>
      <c r="X153" s="22"/>
      <c r="Y153" s="28" t="str">
        <f t="shared" si="18"/>
        <v/>
      </c>
      <c r="Z153" s="19" t="str">
        <f t="shared" si="19"/>
        <v/>
      </c>
      <c r="AA153" s="14" t="str">
        <f>IF(ISBLANK(A153),"",IF(OR(A153&lt;'03 Configuración'!$B$7,A153&gt;'03 Configuración'!$B$8),"Fuera de rango",IF(OR(C153="",D153="",E153="",F153="",S153="",V153="",NOT(ISNUMBER(G153)),NOT(ISNUMBER(H153)),NOT(ISNUMBER(I153)),NOT(ISNUMBER(J153)),NOT(ISNUMBER(K153)),NOT(ISNUMBER(M153)),NOT(ISNUMBER(N153)),NOT(ISNUMBER(O153)),NOT(ISNUMBER(W153)),NOT(ISNUMBER(X153))),"Incompleto",IF(OR(I153&lt;H153,K153&lt;I153,O153&gt;N153,O153+X153&gt;N153,X153&gt;N153,M153&lt;=0,N153&lt;0,O153&lt;0,W153&lt;0,X153&lt;0),"Inconsistente","Válido"))))</f>
        <v/>
      </c>
      <c r="AB153" s="31" t="str">
        <f t="shared" si="20"/>
        <v/>
      </c>
    </row>
    <row r="154" spans="1:28">
      <c r="A154" s="9"/>
      <c r="B154" s="14" t="str">
        <f>IF(A154="","",IF(OR(A154&lt;'03 Configuración'!$B$7,A154&gt;'03 Configuración'!$B$8),"Fuera de rango","Semana "&amp;INT((A154-'03 Configuración'!$B$7)/7)+1))</f>
        <v/>
      </c>
      <c r="C154" s="7"/>
      <c r="D154" s="7"/>
      <c r="E154" s="7"/>
      <c r="F154" s="7"/>
      <c r="G154" s="58"/>
      <c r="H154" s="58"/>
      <c r="I154" s="58"/>
      <c r="J154" s="58"/>
      <c r="K154" s="58"/>
      <c r="L154" s="19" t="str">
        <f t="shared" si="14"/>
        <v/>
      </c>
      <c r="M154" s="22"/>
      <c r="N154" s="22"/>
      <c r="O154" s="22"/>
      <c r="P154" s="14" t="str">
        <f t="shared" si="15"/>
        <v/>
      </c>
      <c r="Q154" s="14" t="str">
        <f t="shared" si="16"/>
        <v/>
      </c>
      <c r="R154" s="14" t="str">
        <f t="shared" si="17"/>
        <v/>
      </c>
      <c r="S154" s="7"/>
      <c r="T154" s="11"/>
      <c r="U154" s="11"/>
      <c r="V154" s="7"/>
      <c r="W154" s="25"/>
      <c r="X154" s="22"/>
      <c r="Y154" s="28" t="str">
        <f t="shared" si="18"/>
        <v/>
      </c>
      <c r="Z154" s="19" t="str">
        <f t="shared" si="19"/>
        <v/>
      </c>
      <c r="AA154" s="14" t="str">
        <f>IF(ISBLANK(A154),"",IF(OR(A154&lt;'03 Configuración'!$B$7,A154&gt;'03 Configuración'!$B$8),"Fuera de rango",IF(OR(C154="",D154="",E154="",F154="",S154="",V154="",NOT(ISNUMBER(G154)),NOT(ISNUMBER(H154)),NOT(ISNUMBER(I154)),NOT(ISNUMBER(J154)),NOT(ISNUMBER(K154)),NOT(ISNUMBER(M154)),NOT(ISNUMBER(N154)),NOT(ISNUMBER(O154)),NOT(ISNUMBER(W154)),NOT(ISNUMBER(X154))),"Incompleto",IF(OR(I154&lt;H154,K154&lt;I154,O154&gt;N154,O154+X154&gt;N154,X154&gt;N154,M154&lt;=0,N154&lt;0,O154&lt;0,W154&lt;0,X154&lt;0),"Inconsistente","Válido"))))</f>
        <v/>
      </c>
      <c r="AB154" s="31" t="str">
        <f t="shared" si="20"/>
        <v/>
      </c>
    </row>
    <row r="155" spans="1:28">
      <c r="A155" s="9"/>
      <c r="B155" s="14" t="str">
        <f>IF(A155="","",IF(OR(A155&lt;'03 Configuración'!$B$7,A155&gt;'03 Configuración'!$B$8),"Fuera de rango","Semana "&amp;INT((A155-'03 Configuración'!$B$7)/7)+1))</f>
        <v/>
      </c>
      <c r="C155" s="7"/>
      <c r="D155" s="7"/>
      <c r="E155" s="7"/>
      <c r="F155" s="7"/>
      <c r="G155" s="58"/>
      <c r="H155" s="58"/>
      <c r="I155" s="58"/>
      <c r="J155" s="58"/>
      <c r="K155" s="58"/>
      <c r="L155" s="19" t="str">
        <f t="shared" si="14"/>
        <v/>
      </c>
      <c r="M155" s="22"/>
      <c r="N155" s="22"/>
      <c r="O155" s="22"/>
      <c r="P155" s="14" t="str">
        <f t="shared" si="15"/>
        <v/>
      </c>
      <c r="Q155" s="14" t="str">
        <f t="shared" si="16"/>
        <v/>
      </c>
      <c r="R155" s="14" t="str">
        <f t="shared" si="17"/>
        <v/>
      </c>
      <c r="S155" s="7"/>
      <c r="T155" s="11"/>
      <c r="U155" s="11"/>
      <c r="V155" s="7"/>
      <c r="W155" s="25"/>
      <c r="X155" s="22"/>
      <c r="Y155" s="28" t="str">
        <f t="shared" si="18"/>
        <v/>
      </c>
      <c r="Z155" s="19" t="str">
        <f t="shared" si="19"/>
        <v/>
      </c>
      <c r="AA155" s="14" t="str">
        <f>IF(ISBLANK(A155),"",IF(OR(A155&lt;'03 Configuración'!$B$7,A155&gt;'03 Configuración'!$B$8),"Fuera de rango",IF(OR(C155="",D155="",E155="",F155="",S155="",V155="",NOT(ISNUMBER(G155)),NOT(ISNUMBER(H155)),NOT(ISNUMBER(I155)),NOT(ISNUMBER(J155)),NOT(ISNUMBER(K155)),NOT(ISNUMBER(M155)),NOT(ISNUMBER(N155)),NOT(ISNUMBER(O155)),NOT(ISNUMBER(W155)),NOT(ISNUMBER(X155))),"Incompleto",IF(OR(I155&lt;H155,K155&lt;I155,O155&gt;N155,O155+X155&gt;N155,X155&gt;N155,M155&lt;=0,N155&lt;0,O155&lt;0,W155&lt;0,X155&lt;0),"Inconsistente","Válido"))))</f>
        <v/>
      </c>
      <c r="AB155" s="31" t="str">
        <f t="shared" si="20"/>
        <v/>
      </c>
    </row>
    <row r="156" spans="1:28">
      <c r="A156" s="9"/>
      <c r="B156" s="14" t="str">
        <f>IF(A156="","",IF(OR(A156&lt;'03 Configuración'!$B$7,A156&gt;'03 Configuración'!$B$8),"Fuera de rango","Semana "&amp;INT((A156-'03 Configuración'!$B$7)/7)+1))</f>
        <v/>
      </c>
      <c r="C156" s="7"/>
      <c r="D156" s="7"/>
      <c r="E156" s="7"/>
      <c r="F156" s="7"/>
      <c r="G156" s="58"/>
      <c r="H156" s="58"/>
      <c r="I156" s="58"/>
      <c r="J156" s="58"/>
      <c r="K156" s="58"/>
      <c r="L156" s="19" t="str">
        <f t="shared" si="14"/>
        <v/>
      </c>
      <c r="M156" s="22"/>
      <c r="N156" s="22"/>
      <c r="O156" s="22"/>
      <c r="P156" s="14" t="str">
        <f t="shared" si="15"/>
        <v/>
      </c>
      <c r="Q156" s="14" t="str">
        <f t="shared" si="16"/>
        <v/>
      </c>
      <c r="R156" s="14" t="str">
        <f t="shared" si="17"/>
        <v/>
      </c>
      <c r="S156" s="7"/>
      <c r="T156" s="11"/>
      <c r="U156" s="11"/>
      <c r="V156" s="7"/>
      <c r="W156" s="25"/>
      <c r="X156" s="22"/>
      <c r="Y156" s="28" t="str">
        <f t="shared" si="18"/>
        <v/>
      </c>
      <c r="Z156" s="19" t="str">
        <f t="shared" si="19"/>
        <v/>
      </c>
      <c r="AA156" s="14" t="str">
        <f>IF(ISBLANK(A156),"",IF(OR(A156&lt;'03 Configuración'!$B$7,A156&gt;'03 Configuración'!$B$8),"Fuera de rango",IF(OR(C156="",D156="",E156="",F156="",S156="",V156="",NOT(ISNUMBER(G156)),NOT(ISNUMBER(H156)),NOT(ISNUMBER(I156)),NOT(ISNUMBER(J156)),NOT(ISNUMBER(K156)),NOT(ISNUMBER(M156)),NOT(ISNUMBER(N156)),NOT(ISNUMBER(O156)),NOT(ISNUMBER(W156)),NOT(ISNUMBER(X156))),"Incompleto",IF(OR(I156&lt;H156,K156&lt;I156,O156&gt;N156,O156+X156&gt;N156,X156&gt;N156,M156&lt;=0,N156&lt;0,O156&lt;0,W156&lt;0,X156&lt;0),"Inconsistente","Válido"))))</f>
        <v/>
      </c>
      <c r="AB156" s="31" t="str">
        <f t="shared" si="20"/>
        <v/>
      </c>
    </row>
    <row r="157" spans="1:28">
      <c r="A157" s="9"/>
      <c r="B157" s="14" t="str">
        <f>IF(A157="","",IF(OR(A157&lt;'03 Configuración'!$B$7,A157&gt;'03 Configuración'!$B$8),"Fuera de rango","Semana "&amp;INT((A157-'03 Configuración'!$B$7)/7)+1))</f>
        <v/>
      </c>
      <c r="C157" s="7"/>
      <c r="D157" s="7"/>
      <c r="E157" s="7"/>
      <c r="F157" s="7"/>
      <c r="G157" s="58"/>
      <c r="H157" s="58"/>
      <c r="I157" s="58"/>
      <c r="J157" s="58"/>
      <c r="K157" s="58"/>
      <c r="L157" s="19" t="str">
        <f t="shared" si="14"/>
        <v/>
      </c>
      <c r="M157" s="22"/>
      <c r="N157" s="22"/>
      <c r="O157" s="22"/>
      <c r="P157" s="14" t="str">
        <f t="shared" si="15"/>
        <v/>
      </c>
      <c r="Q157" s="14" t="str">
        <f t="shared" si="16"/>
        <v/>
      </c>
      <c r="R157" s="14" t="str">
        <f t="shared" si="17"/>
        <v/>
      </c>
      <c r="S157" s="7"/>
      <c r="T157" s="11"/>
      <c r="U157" s="11"/>
      <c r="V157" s="7"/>
      <c r="W157" s="25"/>
      <c r="X157" s="22"/>
      <c r="Y157" s="28" t="str">
        <f t="shared" si="18"/>
        <v/>
      </c>
      <c r="Z157" s="19" t="str">
        <f t="shared" si="19"/>
        <v/>
      </c>
      <c r="AA157" s="14" t="str">
        <f>IF(ISBLANK(A157),"",IF(OR(A157&lt;'03 Configuración'!$B$7,A157&gt;'03 Configuración'!$B$8),"Fuera de rango",IF(OR(C157="",D157="",E157="",F157="",S157="",V157="",NOT(ISNUMBER(G157)),NOT(ISNUMBER(H157)),NOT(ISNUMBER(I157)),NOT(ISNUMBER(J157)),NOT(ISNUMBER(K157)),NOT(ISNUMBER(M157)),NOT(ISNUMBER(N157)),NOT(ISNUMBER(O157)),NOT(ISNUMBER(W157)),NOT(ISNUMBER(X157))),"Incompleto",IF(OR(I157&lt;H157,K157&lt;I157,O157&gt;N157,O157+X157&gt;N157,X157&gt;N157,M157&lt;=0,N157&lt;0,O157&lt;0,W157&lt;0,X157&lt;0),"Inconsistente","Válido"))))</f>
        <v/>
      </c>
      <c r="AB157" s="31" t="str">
        <f t="shared" si="20"/>
        <v/>
      </c>
    </row>
    <row r="158" spans="1:28">
      <c r="A158" s="9"/>
      <c r="B158" s="14" t="str">
        <f>IF(A158="","",IF(OR(A158&lt;'03 Configuración'!$B$7,A158&gt;'03 Configuración'!$B$8),"Fuera de rango","Semana "&amp;INT((A158-'03 Configuración'!$B$7)/7)+1))</f>
        <v/>
      </c>
      <c r="C158" s="7"/>
      <c r="D158" s="7"/>
      <c r="E158" s="7"/>
      <c r="F158" s="7"/>
      <c r="G158" s="58"/>
      <c r="H158" s="58"/>
      <c r="I158" s="58"/>
      <c r="J158" s="58"/>
      <c r="K158" s="58"/>
      <c r="L158" s="19" t="str">
        <f t="shared" si="14"/>
        <v/>
      </c>
      <c r="M158" s="22"/>
      <c r="N158" s="22"/>
      <c r="O158" s="22"/>
      <c r="P158" s="14" t="str">
        <f t="shared" si="15"/>
        <v/>
      </c>
      <c r="Q158" s="14" t="str">
        <f t="shared" si="16"/>
        <v/>
      </c>
      <c r="R158" s="14" t="str">
        <f t="shared" si="17"/>
        <v/>
      </c>
      <c r="S158" s="7"/>
      <c r="T158" s="11"/>
      <c r="U158" s="11"/>
      <c r="V158" s="7"/>
      <c r="W158" s="25"/>
      <c r="X158" s="22"/>
      <c r="Y158" s="28" t="str">
        <f t="shared" si="18"/>
        <v/>
      </c>
      <c r="Z158" s="19" t="str">
        <f t="shared" si="19"/>
        <v/>
      </c>
      <c r="AA158" s="14" t="str">
        <f>IF(ISBLANK(A158),"",IF(OR(A158&lt;'03 Configuración'!$B$7,A158&gt;'03 Configuración'!$B$8),"Fuera de rango",IF(OR(C158="",D158="",E158="",F158="",S158="",V158="",NOT(ISNUMBER(G158)),NOT(ISNUMBER(H158)),NOT(ISNUMBER(I158)),NOT(ISNUMBER(J158)),NOT(ISNUMBER(K158)),NOT(ISNUMBER(M158)),NOT(ISNUMBER(N158)),NOT(ISNUMBER(O158)),NOT(ISNUMBER(W158)),NOT(ISNUMBER(X158))),"Incompleto",IF(OR(I158&lt;H158,K158&lt;I158,O158&gt;N158,O158+X158&gt;N158,X158&gt;N158,M158&lt;=0,N158&lt;0,O158&lt;0,W158&lt;0,X158&lt;0),"Inconsistente","Válido"))))</f>
        <v/>
      </c>
      <c r="AB158" s="31" t="str">
        <f t="shared" si="20"/>
        <v/>
      </c>
    </row>
    <row r="159" spans="1:28">
      <c r="A159" s="9"/>
      <c r="B159" s="14" t="str">
        <f>IF(A159="","",IF(OR(A159&lt;'03 Configuración'!$B$7,A159&gt;'03 Configuración'!$B$8),"Fuera de rango","Semana "&amp;INT((A159-'03 Configuración'!$B$7)/7)+1))</f>
        <v/>
      </c>
      <c r="C159" s="7"/>
      <c r="D159" s="7"/>
      <c r="E159" s="7"/>
      <c r="F159" s="7"/>
      <c r="G159" s="58"/>
      <c r="H159" s="58"/>
      <c r="I159" s="58"/>
      <c r="J159" s="58"/>
      <c r="K159" s="58"/>
      <c r="L159" s="19" t="str">
        <f t="shared" si="14"/>
        <v/>
      </c>
      <c r="M159" s="22"/>
      <c r="N159" s="22"/>
      <c r="O159" s="22"/>
      <c r="P159" s="14" t="str">
        <f t="shared" si="15"/>
        <v/>
      </c>
      <c r="Q159" s="14" t="str">
        <f t="shared" si="16"/>
        <v/>
      </c>
      <c r="R159" s="14" t="str">
        <f t="shared" si="17"/>
        <v/>
      </c>
      <c r="S159" s="7"/>
      <c r="T159" s="11"/>
      <c r="U159" s="11"/>
      <c r="V159" s="7"/>
      <c r="W159" s="25"/>
      <c r="X159" s="22"/>
      <c r="Y159" s="28" t="str">
        <f t="shared" si="18"/>
        <v/>
      </c>
      <c r="Z159" s="19" t="str">
        <f t="shared" si="19"/>
        <v/>
      </c>
      <c r="AA159" s="14" t="str">
        <f>IF(ISBLANK(A159),"",IF(OR(A159&lt;'03 Configuración'!$B$7,A159&gt;'03 Configuración'!$B$8),"Fuera de rango",IF(OR(C159="",D159="",E159="",F159="",S159="",V159="",NOT(ISNUMBER(G159)),NOT(ISNUMBER(H159)),NOT(ISNUMBER(I159)),NOT(ISNUMBER(J159)),NOT(ISNUMBER(K159)),NOT(ISNUMBER(M159)),NOT(ISNUMBER(N159)),NOT(ISNUMBER(O159)),NOT(ISNUMBER(W159)),NOT(ISNUMBER(X159))),"Incompleto",IF(OR(I159&lt;H159,K159&lt;I159,O159&gt;N159,O159+X159&gt;N159,X159&gt;N159,M159&lt;=0,N159&lt;0,O159&lt;0,W159&lt;0,X159&lt;0),"Inconsistente","Válido"))))</f>
        <v/>
      </c>
      <c r="AB159" s="31" t="str">
        <f t="shared" si="20"/>
        <v/>
      </c>
    </row>
    <row r="160" spans="1:28">
      <c r="A160" s="9"/>
      <c r="B160" s="14" t="str">
        <f>IF(A160="","",IF(OR(A160&lt;'03 Configuración'!$B$7,A160&gt;'03 Configuración'!$B$8),"Fuera de rango","Semana "&amp;INT((A160-'03 Configuración'!$B$7)/7)+1))</f>
        <v/>
      </c>
      <c r="C160" s="7"/>
      <c r="D160" s="7"/>
      <c r="E160" s="7"/>
      <c r="F160" s="7"/>
      <c r="G160" s="58"/>
      <c r="H160" s="58"/>
      <c r="I160" s="58"/>
      <c r="J160" s="58"/>
      <c r="K160" s="58"/>
      <c r="L160" s="19" t="str">
        <f t="shared" si="14"/>
        <v/>
      </c>
      <c r="M160" s="22"/>
      <c r="N160" s="22"/>
      <c r="O160" s="22"/>
      <c r="P160" s="14" t="str">
        <f t="shared" si="15"/>
        <v/>
      </c>
      <c r="Q160" s="14" t="str">
        <f t="shared" si="16"/>
        <v/>
      </c>
      <c r="R160" s="14" t="str">
        <f t="shared" si="17"/>
        <v/>
      </c>
      <c r="S160" s="7"/>
      <c r="T160" s="11"/>
      <c r="U160" s="11"/>
      <c r="V160" s="7"/>
      <c r="W160" s="25"/>
      <c r="X160" s="22"/>
      <c r="Y160" s="28" t="str">
        <f t="shared" si="18"/>
        <v/>
      </c>
      <c r="Z160" s="19" t="str">
        <f t="shared" si="19"/>
        <v/>
      </c>
      <c r="AA160" s="14" t="str">
        <f>IF(ISBLANK(A160),"",IF(OR(A160&lt;'03 Configuración'!$B$7,A160&gt;'03 Configuración'!$B$8),"Fuera de rango",IF(OR(C160="",D160="",E160="",F160="",S160="",V160="",NOT(ISNUMBER(G160)),NOT(ISNUMBER(H160)),NOT(ISNUMBER(I160)),NOT(ISNUMBER(J160)),NOT(ISNUMBER(K160)),NOT(ISNUMBER(M160)),NOT(ISNUMBER(N160)),NOT(ISNUMBER(O160)),NOT(ISNUMBER(W160)),NOT(ISNUMBER(X160))),"Incompleto",IF(OR(I160&lt;H160,K160&lt;I160,O160&gt;N160,O160+X160&gt;N160,X160&gt;N160,M160&lt;=0,N160&lt;0,O160&lt;0,W160&lt;0,X160&lt;0),"Inconsistente","Válido"))))</f>
        <v/>
      </c>
      <c r="AB160" s="31" t="str">
        <f t="shared" si="20"/>
        <v/>
      </c>
    </row>
    <row r="161" spans="1:28">
      <c r="A161" s="9"/>
      <c r="B161" s="14" t="str">
        <f>IF(A161="","",IF(OR(A161&lt;'03 Configuración'!$B$7,A161&gt;'03 Configuración'!$B$8),"Fuera de rango","Semana "&amp;INT((A161-'03 Configuración'!$B$7)/7)+1))</f>
        <v/>
      </c>
      <c r="C161" s="7"/>
      <c r="D161" s="7"/>
      <c r="E161" s="7"/>
      <c r="F161" s="7"/>
      <c r="G161" s="58"/>
      <c r="H161" s="58"/>
      <c r="I161" s="58"/>
      <c r="J161" s="58"/>
      <c r="K161" s="58"/>
      <c r="L161" s="19" t="str">
        <f t="shared" si="14"/>
        <v/>
      </c>
      <c r="M161" s="22"/>
      <c r="N161" s="22"/>
      <c r="O161" s="22"/>
      <c r="P161" s="14" t="str">
        <f t="shared" si="15"/>
        <v/>
      </c>
      <c r="Q161" s="14" t="str">
        <f t="shared" si="16"/>
        <v/>
      </c>
      <c r="R161" s="14" t="str">
        <f t="shared" si="17"/>
        <v/>
      </c>
      <c r="S161" s="7"/>
      <c r="T161" s="11"/>
      <c r="U161" s="11"/>
      <c r="V161" s="7"/>
      <c r="W161" s="25"/>
      <c r="X161" s="22"/>
      <c r="Y161" s="28" t="str">
        <f t="shared" si="18"/>
        <v/>
      </c>
      <c r="Z161" s="19" t="str">
        <f t="shared" si="19"/>
        <v/>
      </c>
      <c r="AA161" s="14" t="str">
        <f>IF(ISBLANK(A161),"",IF(OR(A161&lt;'03 Configuración'!$B$7,A161&gt;'03 Configuración'!$B$8),"Fuera de rango",IF(OR(C161="",D161="",E161="",F161="",S161="",V161="",NOT(ISNUMBER(G161)),NOT(ISNUMBER(H161)),NOT(ISNUMBER(I161)),NOT(ISNUMBER(J161)),NOT(ISNUMBER(K161)),NOT(ISNUMBER(M161)),NOT(ISNUMBER(N161)),NOT(ISNUMBER(O161)),NOT(ISNUMBER(W161)),NOT(ISNUMBER(X161))),"Incompleto",IF(OR(I161&lt;H161,K161&lt;I161,O161&gt;N161,O161+X161&gt;N161,X161&gt;N161,M161&lt;=0,N161&lt;0,O161&lt;0,W161&lt;0,X161&lt;0),"Inconsistente","Válido"))))</f>
        <v/>
      </c>
      <c r="AB161" s="31" t="str">
        <f t="shared" si="20"/>
        <v/>
      </c>
    </row>
    <row r="162" spans="1:28">
      <c r="A162" s="9"/>
      <c r="B162" s="14" t="str">
        <f>IF(A162="","",IF(OR(A162&lt;'03 Configuración'!$B$7,A162&gt;'03 Configuración'!$B$8),"Fuera de rango","Semana "&amp;INT((A162-'03 Configuración'!$B$7)/7)+1))</f>
        <v/>
      </c>
      <c r="C162" s="7"/>
      <c r="D162" s="7"/>
      <c r="E162" s="7"/>
      <c r="F162" s="7"/>
      <c r="G162" s="58"/>
      <c r="H162" s="58"/>
      <c r="I162" s="58"/>
      <c r="J162" s="58"/>
      <c r="K162" s="58"/>
      <c r="L162" s="19" t="str">
        <f t="shared" si="14"/>
        <v/>
      </c>
      <c r="M162" s="22"/>
      <c r="N162" s="22"/>
      <c r="O162" s="22"/>
      <c r="P162" s="14" t="str">
        <f t="shared" si="15"/>
        <v/>
      </c>
      <c r="Q162" s="14" t="str">
        <f t="shared" si="16"/>
        <v/>
      </c>
      <c r="R162" s="14" t="str">
        <f t="shared" si="17"/>
        <v/>
      </c>
      <c r="S162" s="7"/>
      <c r="T162" s="11"/>
      <c r="U162" s="11"/>
      <c r="V162" s="7"/>
      <c r="W162" s="25"/>
      <c r="X162" s="22"/>
      <c r="Y162" s="28" t="str">
        <f t="shared" si="18"/>
        <v/>
      </c>
      <c r="Z162" s="19" t="str">
        <f t="shared" si="19"/>
        <v/>
      </c>
      <c r="AA162" s="14" t="str">
        <f>IF(ISBLANK(A162),"",IF(OR(A162&lt;'03 Configuración'!$B$7,A162&gt;'03 Configuración'!$B$8),"Fuera de rango",IF(OR(C162="",D162="",E162="",F162="",S162="",V162="",NOT(ISNUMBER(G162)),NOT(ISNUMBER(H162)),NOT(ISNUMBER(I162)),NOT(ISNUMBER(J162)),NOT(ISNUMBER(K162)),NOT(ISNUMBER(M162)),NOT(ISNUMBER(N162)),NOT(ISNUMBER(O162)),NOT(ISNUMBER(W162)),NOT(ISNUMBER(X162))),"Incompleto",IF(OR(I162&lt;H162,K162&lt;I162,O162&gt;N162,O162+X162&gt;N162,X162&gt;N162,M162&lt;=0,N162&lt;0,O162&lt;0,W162&lt;0,X162&lt;0),"Inconsistente","Válido"))))</f>
        <v/>
      </c>
      <c r="AB162" s="31" t="str">
        <f t="shared" si="20"/>
        <v/>
      </c>
    </row>
    <row r="163" spans="1:28">
      <c r="A163" s="9"/>
      <c r="B163" s="14" t="str">
        <f>IF(A163="","",IF(OR(A163&lt;'03 Configuración'!$B$7,A163&gt;'03 Configuración'!$B$8),"Fuera de rango","Semana "&amp;INT((A163-'03 Configuración'!$B$7)/7)+1))</f>
        <v/>
      </c>
      <c r="C163" s="7"/>
      <c r="D163" s="7"/>
      <c r="E163" s="7"/>
      <c r="F163" s="7"/>
      <c r="G163" s="58"/>
      <c r="H163" s="58"/>
      <c r="I163" s="58"/>
      <c r="J163" s="58"/>
      <c r="K163" s="58"/>
      <c r="L163" s="19" t="str">
        <f t="shared" si="14"/>
        <v/>
      </c>
      <c r="M163" s="22"/>
      <c r="N163" s="22"/>
      <c r="O163" s="22"/>
      <c r="P163" s="14" t="str">
        <f t="shared" si="15"/>
        <v/>
      </c>
      <c r="Q163" s="14" t="str">
        <f t="shared" si="16"/>
        <v/>
      </c>
      <c r="R163" s="14" t="str">
        <f t="shared" si="17"/>
        <v/>
      </c>
      <c r="S163" s="7"/>
      <c r="T163" s="11"/>
      <c r="U163" s="11"/>
      <c r="V163" s="7"/>
      <c r="W163" s="25"/>
      <c r="X163" s="22"/>
      <c r="Y163" s="28" t="str">
        <f t="shared" si="18"/>
        <v/>
      </c>
      <c r="Z163" s="19" t="str">
        <f t="shared" si="19"/>
        <v/>
      </c>
      <c r="AA163" s="14" t="str">
        <f>IF(ISBLANK(A163),"",IF(OR(A163&lt;'03 Configuración'!$B$7,A163&gt;'03 Configuración'!$B$8),"Fuera de rango",IF(OR(C163="",D163="",E163="",F163="",S163="",V163="",NOT(ISNUMBER(G163)),NOT(ISNUMBER(H163)),NOT(ISNUMBER(I163)),NOT(ISNUMBER(J163)),NOT(ISNUMBER(K163)),NOT(ISNUMBER(M163)),NOT(ISNUMBER(N163)),NOT(ISNUMBER(O163)),NOT(ISNUMBER(W163)),NOT(ISNUMBER(X163))),"Incompleto",IF(OR(I163&lt;H163,K163&lt;I163,O163&gt;N163,O163+X163&gt;N163,X163&gt;N163,M163&lt;=0,N163&lt;0,O163&lt;0,W163&lt;0,X163&lt;0),"Inconsistente","Válido"))))</f>
        <v/>
      </c>
      <c r="AB163" s="31" t="str">
        <f t="shared" si="20"/>
        <v/>
      </c>
    </row>
    <row r="164" spans="1:28">
      <c r="A164" s="9"/>
      <c r="B164" s="14" t="str">
        <f>IF(A164="","",IF(OR(A164&lt;'03 Configuración'!$B$7,A164&gt;'03 Configuración'!$B$8),"Fuera de rango","Semana "&amp;INT((A164-'03 Configuración'!$B$7)/7)+1))</f>
        <v/>
      </c>
      <c r="C164" s="7"/>
      <c r="D164" s="7"/>
      <c r="E164" s="7"/>
      <c r="F164" s="7"/>
      <c r="G164" s="58"/>
      <c r="H164" s="58"/>
      <c r="I164" s="58"/>
      <c r="J164" s="58"/>
      <c r="K164" s="58"/>
      <c r="L164" s="19" t="str">
        <f t="shared" si="14"/>
        <v/>
      </c>
      <c r="M164" s="22"/>
      <c r="N164" s="22"/>
      <c r="O164" s="22"/>
      <c r="P164" s="14" t="str">
        <f t="shared" si="15"/>
        <v/>
      </c>
      <c r="Q164" s="14" t="str">
        <f t="shared" si="16"/>
        <v/>
      </c>
      <c r="R164" s="14" t="str">
        <f t="shared" si="17"/>
        <v/>
      </c>
      <c r="S164" s="7"/>
      <c r="T164" s="11"/>
      <c r="U164" s="11"/>
      <c r="V164" s="7"/>
      <c r="W164" s="25"/>
      <c r="X164" s="22"/>
      <c r="Y164" s="28" t="str">
        <f t="shared" si="18"/>
        <v/>
      </c>
      <c r="Z164" s="19" t="str">
        <f t="shared" si="19"/>
        <v/>
      </c>
      <c r="AA164" s="14" t="str">
        <f>IF(ISBLANK(A164),"",IF(OR(A164&lt;'03 Configuración'!$B$7,A164&gt;'03 Configuración'!$B$8),"Fuera de rango",IF(OR(C164="",D164="",E164="",F164="",S164="",V164="",NOT(ISNUMBER(G164)),NOT(ISNUMBER(H164)),NOT(ISNUMBER(I164)),NOT(ISNUMBER(J164)),NOT(ISNUMBER(K164)),NOT(ISNUMBER(M164)),NOT(ISNUMBER(N164)),NOT(ISNUMBER(O164)),NOT(ISNUMBER(W164)),NOT(ISNUMBER(X164))),"Incompleto",IF(OR(I164&lt;H164,K164&lt;I164,O164&gt;N164,O164+X164&gt;N164,X164&gt;N164,M164&lt;=0,N164&lt;0,O164&lt;0,W164&lt;0,X164&lt;0),"Inconsistente","Válido"))))</f>
        <v/>
      </c>
      <c r="AB164" s="31" t="str">
        <f t="shared" si="20"/>
        <v/>
      </c>
    </row>
    <row r="165" spans="1:28">
      <c r="A165" s="9"/>
      <c r="B165" s="14" t="str">
        <f>IF(A165="","",IF(OR(A165&lt;'03 Configuración'!$B$7,A165&gt;'03 Configuración'!$B$8),"Fuera de rango","Semana "&amp;INT((A165-'03 Configuración'!$B$7)/7)+1))</f>
        <v/>
      </c>
      <c r="C165" s="7"/>
      <c r="D165" s="7"/>
      <c r="E165" s="7"/>
      <c r="F165" s="7"/>
      <c r="G165" s="58"/>
      <c r="H165" s="58"/>
      <c r="I165" s="58"/>
      <c r="J165" s="58"/>
      <c r="K165" s="58"/>
      <c r="L165" s="19" t="str">
        <f t="shared" si="14"/>
        <v/>
      </c>
      <c r="M165" s="22"/>
      <c r="N165" s="22"/>
      <c r="O165" s="22"/>
      <c r="P165" s="14" t="str">
        <f t="shared" si="15"/>
        <v/>
      </c>
      <c r="Q165" s="14" t="str">
        <f t="shared" si="16"/>
        <v/>
      </c>
      <c r="R165" s="14" t="str">
        <f t="shared" si="17"/>
        <v/>
      </c>
      <c r="S165" s="7"/>
      <c r="T165" s="11"/>
      <c r="U165" s="11"/>
      <c r="V165" s="7"/>
      <c r="W165" s="25"/>
      <c r="X165" s="22"/>
      <c r="Y165" s="28" t="str">
        <f t="shared" si="18"/>
        <v/>
      </c>
      <c r="Z165" s="19" t="str">
        <f t="shared" si="19"/>
        <v/>
      </c>
      <c r="AA165" s="14" t="str">
        <f>IF(ISBLANK(A165),"",IF(OR(A165&lt;'03 Configuración'!$B$7,A165&gt;'03 Configuración'!$B$8),"Fuera de rango",IF(OR(C165="",D165="",E165="",F165="",S165="",V165="",NOT(ISNUMBER(G165)),NOT(ISNUMBER(H165)),NOT(ISNUMBER(I165)),NOT(ISNUMBER(J165)),NOT(ISNUMBER(K165)),NOT(ISNUMBER(M165)),NOT(ISNUMBER(N165)),NOT(ISNUMBER(O165)),NOT(ISNUMBER(W165)),NOT(ISNUMBER(X165))),"Incompleto",IF(OR(I165&lt;H165,K165&lt;I165,O165&gt;N165,O165+X165&gt;N165,X165&gt;N165,M165&lt;=0,N165&lt;0,O165&lt;0,W165&lt;0,X165&lt;0),"Inconsistente","Válido"))))</f>
        <v/>
      </c>
      <c r="AB165" s="31" t="str">
        <f t="shared" si="20"/>
        <v/>
      </c>
    </row>
    <row r="166" spans="1:28">
      <c r="A166" s="9"/>
      <c r="B166" s="14" t="str">
        <f>IF(A166="","",IF(OR(A166&lt;'03 Configuración'!$B$7,A166&gt;'03 Configuración'!$B$8),"Fuera de rango","Semana "&amp;INT((A166-'03 Configuración'!$B$7)/7)+1))</f>
        <v/>
      </c>
      <c r="C166" s="7"/>
      <c r="D166" s="7"/>
      <c r="E166" s="7"/>
      <c r="F166" s="7"/>
      <c r="G166" s="58"/>
      <c r="H166" s="58"/>
      <c r="I166" s="58"/>
      <c r="J166" s="58"/>
      <c r="K166" s="58"/>
      <c r="L166" s="19" t="str">
        <f t="shared" si="14"/>
        <v/>
      </c>
      <c r="M166" s="22"/>
      <c r="N166" s="22"/>
      <c r="O166" s="22"/>
      <c r="P166" s="14" t="str">
        <f t="shared" si="15"/>
        <v/>
      </c>
      <c r="Q166" s="14" t="str">
        <f t="shared" si="16"/>
        <v/>
      </c>
      <c r="R166" s="14" t="str">
        <f t="shared" si="17"/>
        <v/>
      </c>
      <c r="S166" s="7"/>
      <c r="T166" s="11"/>
      <c r="U166" s="11"/>
      <c r="V166" s="7"/>
      <c r="W166" s="25"/>
      <c r="X166" s="22"/>
      <c r="Y166" s="28" t="str">
        <f t="shared" si="18"/>
        <v/>
      </c>
      <c r="Z166" s="19" t="str">
        <f t="shared" si="19"/>
        <v/>
      </c>
      <c r="AA166" s="14" t="str">
        <f>IF(ISBLANK(A166),"",IF(OR(A166&lt;'03 Configuración'!$B$7,A166&gt;'03 Configuración'!$B$8),"Fuera de rango",IF(OR(C166="",D166="",E166="",F166="",S166="",V166="",NOT(ISNUMBER(G166)),NOT(ISNUMBER(H166)),NOT(ISNUMBER(I166)),NOT(ISNUMBER(J166)),NOT(ISNUMBER(K166)),NOT(ISNUMBER(M166)),NOT(ISNUMBER(N166)),NOT(ISNUMBER(O166)),NOT(ISNUMBER(W166)),NOT(ISNUMBER(X166))),"Incompleto",IF(OR(I166&lt;H166,K166&lt;I166,O166&gt;N166,O166+X166&gt;N166,X166&gt;N166,M166&lt;=0,N166&lt;0,O166&lt;0,W166&lt;0,X166&lt;0),"Inconsistente","Válido"))))</f>
        <v/>
      </c>
      <c r="AB166" s="31" t="str">
        <f t="shared" si="20"/>
        <v/>
      </c>
    </row>
    <row r="167" spans="1:28">
      <c r="A167" s="9"/>
      <c r="B167" s="14" t="str">
        <f>IF(A167="","",IF(OR(A167&lt;'03 Configuración'!$B$7,A167&gt;'03 Configuración'!$B$8),"Fuera de rango","Semana "&amp;INT((A167-'03 Configuración'!$B$7)/7)+1))</f>
        <v/>
      </c>
      <c r="C167" s="7"/>
      <c r="D167" s="7"/>
      <c r="E167" s="7"/>
      <c r="F167" s="7"/>
      <c r="G167" s="58"/>
      <c r="H167" s="58"/>
      <c r="I167" s="58"/>
      <c r="J167" s="58"/>
      <c r="K167" s="58"/>
      <c r="L167" s="19" t="str">
        <f t="shared" si="14"/>
        <v/>
      </c>
      <c r="M167" s="22"/>
      <c r="N167" s="22"/>
      <c r="O167" s="22"/>
      <c r="P167" s="14" t="str">
        <f t="shared" si="15"/>
        <v/>
      </c>
      <c r="Q167" s="14" t="str">
        <f t="shared" si="16"/>
        <v/>
      </c>
      <c r="R167" s="14" t="str">
        <f t="shared" si="17"/>
        <v/>
      </c>
      <c r="S167" s="7"/>
      <c r="T167" s="11"/>
      <c r="U167" s="11"/>
      <c r="V167" s="7"/>
      <c r="W167" s="25"/>
      <c r="X167" s="22"/>
      <c r="Y167" s="28" t="str">
        <f t="shared" si="18"/>
        <v/>
      </c>
      <c r="Z167" s="19" t="str">
        <f t="shared" si="19"/>
        <v/>
      </c>
      <c r="AA167" s="14" t="str">
        <f>IF(ISBLANK(A167),"",IF(OR(A167&lt;'03 Configuración'!$B$7,A167&gt;'03 Configuración'!$B$8),"Fuera de rango",IF(OR(C167="",D167="",E167="",F167="",S167="",V167="",NOT(ISNUMBER(G167)),NOT(ISNUMBER(H167)),NOT(ISNUMBER(I167)),NOT(ISNUMBER(J167)),NOT(ISNUMBER(K167)),NOT(ISNUMBER(M167)),NOT(ISNUMBER(N167)),NOT(ISNUMBER(O167)),NOT(ISNUMBER(W167)),NOT(ISNUMBER(X167))),"Incompleto",IF(OR(I167&lt;H167,K167&lt;I167,O167&gt;N167,O167+X167&gt;N167,X167&gt;N167,M167&lt;=0,N167&lt;0,O167&lt;0,W167&lt;0,X167&lt;0),"Inconsistente","Válido"))))</f>
        <v/>
      </c>
      <c r="AB167" s="31" t="str">
        <f t="shared" si="20"/>
        <v/>
      </c>
    </row>
    <row r="168" spans="1:28">
      <c r="A168" s="9"/>
      <c r="B168" s="14" t="str">
        <f>IF(A168="","",IF(OR(A168&lt;'03 Configuración'!$B$7,A168&gt;'03 Configuración'!$B$8),"Fuera de rango","Semana "&amp;INT((A168-'03 Configuración'!$B$7)/7)+1))</f>
        <v/>
      </c>
      <c r="C168" s="7"/>
      <c r="D168" s="7"/>
      <c r="E168" s="7"/>
      <c r="F168" s="7"/>
      <c r="G168" s="58"/>
      <c r="H168" s="58"/>
      <c r="I168" s="58"/>
      <c r="J168" s="58"/>
      <c r="K168" s="58"/>
      <c r="L168" s="19" t="str">
        <f t="shared" si="14"/>
        <v/>
      </c>
      <c r="M168" s="22"/>
      <c r="N168" s="22"/>
      <c r="O168" s="22"/>
      <c r="P168" s="14" t="str">
        <f t="shared" si="15"/>
        <v/>
      </c>
      <c r="Q168" s="14" t="str">
        <f t="shared" si="16"/>
        <v/>
      </c>
      <c r="R168" s="14" t="str">
        <f t="shared" si="17"/>
        <v/>
      </c>
      <c r="S168" s="7"/>
      <c r="T168" s="11"/>
      <c r="U168" s="11"/>
      <c r="V168" s="7"/>
      <c r="W168" s="25"/>
      <c r="X168" s="22"/>
      <c r="Y168" s="28" t="str">
        <f t="shared" si="18"/>
        <v/>
      </c>
      <c r="Z168" s="19" t="str">
        <f t="shared" si="19"/>
        <v/>
      </c>
      <c r="AA168" s="14" t="str">
        <f>IF(ISBLANK(A168),"",IF(OR(A168&lt;'03 Configuración'!$B$7,A168&gt;'03 Configuración'!$B$8),"Fuera de rango",IF(OR(C168="",D168="",E168="",F168="",S168="",V168="",NOT(ISNUMBER(G168)),NOT(ISNUMBER(H168)),NOT(ISNUMBER(I168)),NOT(ISNUMBER(J168)),NOT(ISNUMBER(K168)),NOT(ISNUMBER(M168)),NOT(ISNUMBER(N168)),NOT(ISNUMBER(O168)),NOT(ISNUMBER(W168)),NOT(ISNUMBER(X168))),"Incompleto",IF(OR(I168&lt;H168,K168&lt;I168,O168&gt;N168,O168+X168&gt;N168,X168&gt;N168,M168&lt;=0,N168&lt;0,O168&lt;0,W168&lt;0,X168&lt;0),"Inconsistente","Válido"))))</f>
        <v/>
      </c>
      <c r="AB168" s="31" t="str">
        <f t="shared" si="20"/>
        <v/>
      </c>
    </row>
    <row r="169" spans="1:28">
      <c r="A169" s="9"/>
      <c r="B169" s="14" t="str">
        <f>IF(A169="","",IF(OR(A169&lt;'03 Configuración'!$B$7,A169&gt;'03 Configuración'!$B$8),"Fuera de rango","Semana "&amp;INT((A169-'03 Configuración'!$B$7)/7)+1))</f>
        <v/>
      </c>
      <c r="C169" s="7"/>
      <c r="D169" s="7"/>
      <c r="E169" s="7"/>
      <c r="F169" s="7"/>
      <c r="G169" s="58"/>
      <c r="H169" s="58"/>
      <c r="I169" s="58"/>
      <c r="J169" s="58"/>
      <c r="K169" s="58"/>
      <c r="L169" s="19" t="str">
        <f t="shared" si="14"/>
        <v/>
      </c>
      <c r="M169" s="22"/>
      <c r="N169" s="22"/>
      <c r="O169" s="22"/>
      <c r="P169" s="14" t="str">
        <f t="shared" si="15"/>
        <v/>
      </c>
      <c r="Q169" s="14" t="str">
        <f t="shared" si="16"/>
        <v/>
      </c>
      <c r="R169" s="14" t="str">
        <f t="shared" si="17"/>
        <v/>
      </c>
      <c r="S169" s="7"/>
      <c r="T169" s="11"/>
      <c r="U169" s="11"/>
      <c r="V169" s="7"/>
      <c r="W169" s="25"/>
      <c r="X169" s="22"/>
      <c r="Y169" s="28" t="str">
        <f t="shared" si="18"/>
        <v/>
      </c>
      <c r="Z169" s="19" t="str">
        <f t="shared" si="19"/>
        <v/>
      </c>
      <c r="AA169" s="14" t="str">
        <f>IF(ISBLANK(A169),"",IF(OR(A169&lt;'03 Configuración'!$B$7,A169&gt;'03 Configuración'!$B$8),"Fuera de rango",IF(OR(C169="",D169="",E169="",F169="",S169="",V169="",NOT(ISNUMBER(G169)),NOT(ISNUMBER(H169)),NOT(ISNUMBER(I169)),NOT(ISNUMBER(J169)),NOT(ISNUMBER(K169)),NOT(ISNUMBER(M169)),NOT(ISNUMBER(N169)),NOT(ISNUMBER(O169)),NOT(ISNUMBER(W169)),NOT(ISNUMBER(X169))),"Incompleto",IF(OR(I169&lt;H169,K169&lt;I169,O169&gt;N169,O169+X169&gt;N169,X169&gt;N169,M169&lt;=0,N169&lt;0,O169&lt;0,W169&lt;0,X169&lt;0),"Inconsistente","Válido"))))</f>
        <v/>
      </c>
      <c r="AB169" s="31" t="str">
        <f t="shared" si="20"/>
        <v/>
      </c>
    </row>
    <row r="170" spans="1:28">
      <c r="A170" s="9"/>
      <c r="B170" s="14" t="str">
        <f>IF(A170="","",IF(OR(A170&lt;'03 Configuración'!$B$7,A170&gt;'03 Configuración'!$B$8),"Fuera de rango","Semana "&amp;INT((A170-'03 Configuración'!$B$7)/7)+1))</f>
        <v/>
      </c>
      <c r="C170" s="7"/>
      <c r="D170" s="7"/>
      <c r="E170" s="7"/>
      <c r="F170" s="7"/>
      <c r="G170" s="58"/>
      <c r="H170" s="58"/>
      <c r="I170" s="58"/>
      <c r="J170" s="58"/>
      <c r="K170" s="58"/>
      <c r="L170" s="19" t="str">
        <f t="shared" si="14"/>
        <v/>
      </c>
      <c r="M170" s="22"/>
      <c r="N170" s="22"/>
      <c r="O170" s="22"/>
      <c r="P170" s="14" t="str">
        <f t="shared" si="15"/>
        <v/>
      </c>
      <c r="Q170" s="14" t="str">
        <f t="shared" si="16"/>
        <v/>
      </c>
      <c r="R170" s="14" t="str">
        <f t="shared" si="17"/>
        <v/>
      </c>
      <c r="S170" s="7"/>
      <c r="T170" s="11"/>
      <c r="U170" s="11"/>
      <c r="V170" s="7"/>
      <c r="W170" s="25"/>
      <c r="X170" s="22"/>
      <c r="Y170" s="28" t="str">
        <f t="shared" si="18"/>
        <v/>
      </c>
      <c r="Z170" s="19" t="str">
        <f t="shared" si="19"/>
        <v/>
      </c>
      <c r="AA170" s="14" t="str">
        <f>IF(ISBLANK(A170),"",IF(OR(A170&lt;'03 Configuración'!$B$7,A170&gt;'03 Configuración'!$B$8),"Fuera de rango",IF(OR(C170="",D170="",E170="",F170="",S170="",V170="",NOT(ISNUMBER(G170)),NOT(ISNUMBER(H170)),NOT(ISNUMBER(I170)),NOT(ISNUMBER(J170)),NOT(ISNUMBER(K170)),NOT(ISNUMBER(M170)),NOT(ISNUMBER(N170)),NOT(ISNUMBER(O170)),NOT(ISNUMBER(W170)),NOT(ISNUMBER(X170))),"Incompleto",IF(OR(I170&lt;H170,K170&lt;I170,O170&gt;N170,O170+X170&gt;N170,X170&gt;N170,M170&lt;=0,N170&lt;0,O170&lt;0,W170&lt;0,X170&lt;0),"Inconsistente","Válido"))))</f>
        <v/>
      </c>
      <c r="AB170" s="31" t="str">
        <f t="shared" si="20"/>
        <v/>
      </c>
    </row>
    <row r="171" spans="1:28">
      <c r="A171" s="9"/>
      <c r="B171" s="14" t="str">
        <f>IF(A171="","",IF(OR(A171&lt;'03 Configuración'!$B$7,A171&gt;'03 Configuración'!$B$8),"Fuera de rango","Semana "&amp;INT((A171-'03 Configuración'!$B$7)/7)+1))</f>
        <v/>
      </c>
      <c r="C171" s="7"/>
      <c r="D171" s="7"/>
      <c r="E171" s="7"/>
      <c r="F171" s="7"/>
      <c r="G171" s="58"/>
      <c r="H171" s="58"/>
      <c r="I171" s="58"/>
      <c r="J171" s="58"/>
      <c r="K171" s="58"/>
      <c r="L171" s="19" t="str">
        <f t="shared" si="14"/>
        <v/>
      </c>
      <c r="M171" s="22"/>
      <c r="N171" s="22"/>
      <c r="O171" s="22"/>
      <c r="P171" s="14" t="str">
        <f t="shared" si="15"/>
        <v/>
      </c>
      <c r="Q171" s="14" t="str">
        <f t="shared" si="16"/>
        <v/>
      </c>
      <c r="R171" s="14" t="str">
        <f t="shared" si="17"/>
        <v/>
      </c>
      <c r="S171" s="7"/>
      <c r="T171" s="11"/>
      <c r="U171" s="11"/>
      <c r="V171" s="7"/>
      <c r="W171" s="25"/>
      <c r="X171" s="22"/>
      <c r="Y171" s="28" t="str">
        <f t="shared" si="18"/>
        <v/>
      </c>
      <c r="Z171" s="19" t="str">
        <f t="shared" si="19"/>
        <v/>
      </c>
      <c r="AA171" s="14" t="str">
        <f>IF(ISBLANK(A171),"",IF(OR(A171&lt;'03 Configuración'!$B$7,A171&gt;'03 Configuración'!$B$8),"Fuera de rango",IF(OR(C171="",D171="",E171="",F171="",S171="",V171="",NOT(ISNUMBER(G171)),NOT(ISNUMBER(H171)),NOT(ISNUMBER(I171)),NOT(ISNUMBER(J171)),NOT(ISNUMBER(K171)),NOT(ISNUMBER(M171)),NOT(ISNUMBER(N171)),NOT(ISNUMBER(O171)),NOT(ISNUMBER(W171)),NOT(ISNUMBER(X171))),"Incompleto",IF(OR(I171&lt;H171,K171&lt;I171,O171&gt;N171,O171+X171&gt;N171,X171&gt;N171,M171&lt;=0,N171&lt;0,O171&lt;0,W171&lt;0,X171&lt;0),"Inconsistente","Válido"))))</f>
        <v/>
      </c>
      <c r="AB171" s="31" t="str">
        <f t="shared" si="20"/>
        <v/>
      </c>
    </row>
    <row r="172" spans="1:28">
      <c r="A172" s="9"/>
      <c r="B172" s="14" t="str">
        <f>IF(A172="","",IF(OR(A172&lt;'03 Configuración'!$B$7,A172&gt;'03 Configuración'!$B$8),"Fuera de rango","Semana "&amp;INT((A172-'03 Configuración'!$B$7)/7)+1))</f>
        <v/>
      </c>
      <c r="C172" s="7"/>
      <c r="D172" s="7"/>
      <c r="E172" s="7"/>
      <c r="F172" s="7"/>
      <c r="G172" s="58"/>
      <c r="H172" s="58"/>
      <c r="I172" s="58"/>
      <c r="J172" s="58"/>
      <c r="K172" s="58"/>
      <c r="L172" s="19" t="str">
        <f t="shared" si="14"/>
        <v/>
      </c>
      <c r="M172" s="22"/>
      <c r="N172" s="22"/>
      <c r="O172" s="22"/>
      <c r="P172" s="14" t="str">
        <f t="shared" si="15"/>
        <v/>
      </c>
      <c r="Q172" s="14" t="str">
        <f t="shared" si="16"/>
        <v/>
      </c>
      <c r="R172" s="14" t="str">
        <f t="shared" si="17"/>
        <v/>
      </c>
      <c r="S172" s="7"/>
      <c r="T172" s="11"/>
      <c r="U172" s="11"/>
      <c r="V172" s="7"/>
      <c r="W172" s="25"/>
      <c r="X172" s="22"/>
      <c r="Y172" s="28" t="str">
        <f t="shared" si="18"/>
        <v/>
      </c>
      <c r="Z172" s="19" t="str">
        <f t="shared" si="19"/>
        <v/>
      </c>
      <c r="AA172" s="14" t="str">
        <f>IF(ISBLANK(A172),"",IF(OR(A172&lt;'03 Configuración'!$B$7,A172&gt;'03 Configuración'!$B$8),"Fuera de rango",IF(OR(C172="",D172="",E172="",F172="",S172="",V172="",NOT(ISNUMBER(G172)),NOT(ISNUMBER(H172)),NOT(ISNUMBER(I172)),NOT(ISNUMBER(J172)),NOT(ISNUMBER(K172)),NOT(ISNUMBER(M172)),NOT(ISNUMBER(N172)),NOT(ISNUMBER(O172)),NOT(ISNUMBER(W172)),NOT(ISNUMBER(X172))),"Incompleto",IF(OR(I172&lt;H172,K172&lt;I172,O172&gt;N172,O172+X172&gt;N172,X172&gt;N172,M172&lt;=0,N172&lt;0,O172&lt;0,W172&lt;0,X172&lt;0),"Inconsistente","Válido"))))</f>
        <v/>
      </c>
      <c r="AB172" s="31" t="str">
        <f t="shared" si="20"/>
        <v/>
      </c>
    </row>
    <row r="173" spans="1:28">
      <c r="A173" s="9"/>
      <c r="B173" s="14" t="str">
        <f>IF(A173="","",IF(OR(A173&lt;'03 Configuración'!$B$7,A173&gt;'03 Configuración'!$B$8),"Fuera de rango","Semana "&amp;INT((A173-'03 Configuración'!$B$7)/7)+1))</f>
        <v/>
      </c>
      <c r="C173" s="7"/>
      <c r="D173" s="7"/>
      <c r="E173" s="7"/>
      <c r="F173" s="7"/>
      <c r="G173" s="58"/>
      <c r="H173" s="58"/>
      <c r="I173" s="58"/>
      <c r="J173" s="58"/>
      <c r="K173" s="58"/>
      <c r="L173" s="19" t="str">
        <f t="shared" si="14"/>
        <v/>
      </c>
      <c r="M173" s="22"/>
      <c r="N173" s="22"/>
      <c r="O173" s="22"/>
      <c r="P173" s="14" t="str">
        <f t="shared" si="15"/>
        <v/>
      </c>
      <c r="Q173" s="14" t="str">
        <f t="shared" si="16"/>
        <v/>
      </c>
      <c r="R173" s="14" t="str">
        <f t="shared" si="17"/>
        <v/>
      </c>
      <c r="S173" s="7"/>
      <c r="T173" s="11"/>
      <c r="U173" s="11"/>
      <c r="V173" s="7"/>
      <c r="W173" s="25"/>
      <c r="X173" s="22"/>
      <c r="Y173" s="28" t="str">
        <f t="shared" si="18"/>
        <v/>
      </c>
      <c r="Z173" s="19" t="str">
        <f t="shared" si="19"/>
        <v/>
      </c>
      <c r="AA173" s="14" t="str">
        <f>IF(ISBLANK(A173),"",IF(OR(A173&lt;'03 Configuración'!$B$7,A173&gt;'03 Configuración'!$B$8),"Fuera de rango",IF(OR(C173="",D173="",E173="",F173="",S173="",V173="",NOT(ISNUMBER(G173)),NOT(ISNUMBER(H173)),NOT(ISNUMBER(I173)),NOT(ISNUMBER(J173)),NOT(ISNUMBER(K173)),NOT(ISNUMBER(M173)),NOT(ISNUMBER(N173)),NOT(ISNUMBER(O173)),NOT(ISNUMBER(W173)),NOT(ISNUMBER(X173))),"Incompleto",IF(OR(I173&lt;H173,K173&lt;I173,O173&gt;N173,O173+X173&gt;N173,X173&gt;N173,M173&lt;=0,N173&lt;0,O173&lt;0,W173&lt;0,X173&lt;0),"Inconsistente","Válido"))))</f>
        <v/>
      </c>
      <c r="AB173" s="31" t="str">
        <f t="shared" si="20"/>
        <v/>
      </c>
    </row>
    <row r="174" spans="1:28">
      <c r="A174" s="9"/>
      <c r="B174" s="14" t="str">
        <f>IF(A174="","",IF(OR(A174&lt;'03 Configuración'!$B$7,A174&gt;'03 Configuración'!$B$8),"Fuera de rango","Semana "&amp;INT((A174-'03 Configuración'!$B$7)/7)+1))</f>
        <v/>
      </c>
      <c r="C174" s="7"/>
      <c r="D174" s="7"/>
      <c r="E174" s="7"/>
      <c r="F174" s="7"/>
      <c r="G174" s="58"/>
      <c r="H174" s="58"/>
      <c r="I174" s="58"/>
      <c r="J174" s="58"/>
      <c r="K174" s="58"/>
      <c r="L174" s="19" t="str">
        <f t="shared" si="14"/>
        <v/>
      </c>
      <c r="M174" s="22"/>
      <c r="N174" s="22"/>
      <c r="O174" s="22"/>
      <c r="P174" s="14" t="str">
        <f t="shared" si="15"/>
        <v/>
      </c>
      <c r="Q174" s="14" t="str">
        <f t="shared" si="16"/>
        <v/>
      </c>
      <c r="R174" s="14" t="str">
        <f t="shared" si="17"/>
        <v/>
      </c>
      <c r="S174" s="7"/>
      <c r="T174" s="11"/>
      <c r="U174" s="11"/>
      <c r="V174" s="7"/>
      <c r="W174" s="25"/>
      <c r="X174" s="22"/>
      <c r="Y174" s="28" t="str">
        <f t="shared" si="18"/>
        <v/>
      </c>
      <c r="Z174" s="19" t="str">
        <f t="shared" si="19"/>
        <v/>
      </c>
      <c r="AA174" s="14" t="str">
        <f>IF(ISBLANK(A174),"",IF(OR(A174&lt;'03 Configuración'!$B$7,A174&gt;'03 Configuración'!$B$8),"Fuera de rango",IF(OR(C174="",D174="",E174="",F174="",S174="",V174="",NOT(ISNUMBER(G174)),NOT(ISNUMBER(H174)),NOT(ISNUMBER(I174)),NOT(ISNUMBER(J174)),NOT(ISNUMBER(K174)),NOT(ISNUMBER(M174)),NOT(ISNUMBER(N174)),NOT(ISNUMBER(O174)),NOT(ISNUMBER(W174)),NOT(ISNUMBER(X174))),"Incompleto",IF(OR(I174&lt;H174,K174&lt;I174,O174&gt;N174,O174+X174&gt;N174,X174&gt;N174,M174&lt;=0,N174&lt;0,O174&lt;0,W174&lt;0,X174&lt;0),"Inconsistente","Válido"))))</f>
        <v/>
      </c>
      <c r="AB174" s="31" t="str">
        <f t="shared" si="20"/>
        <v/>
      </c>
    </row>
    <row r="175" spans="1:28">
      <c r="A175" s="9"/>
      <c r="B175" s="14" t="str">
        <f>IF(A175="","",IF(OR(A175&lt;'03 Configuración'!$B$7,A175&gt;'03 Configuración'!$B$8),"Fuera de rango","Semana "&amp;INT((A175-'03 Configuración'!$B$7)/7)+1))</f>
        <v/>
      </c>
      <c r="C175" s="7"/>
      <c r="D175" s="7"/>
      <c r="E175" s="7"/>
      <c r="F175" s="7"/>
      <c r="G175" s="58"/>
      <c r="H175" s="58"/>
      <c r="I175" s="58"/>
      <c r="J175" s="58"/>
      <c r="K175" s="58"/>
      <c r="L175" s="19" t="str">
        <f t="shared" si="14"/>
        <v/>
      </c>
      <c r="M175" s="22"/>
      <c r="N175" s="22"/>
      <c r="O175" s="22"/>
      <c r="P175" s="14" t="str">
        <f t="shared" si="15"/>
        <v/>
      </c>
      <c r="Q175" s="14" t="str">
        <f t="shared" si="16"/>
        <v/>
      </c>
      <c r="R175" s="14" t="str">
        <f t="shared" si="17"/>
        <v/>
      </c>
      <c r="S175" s="7"/>
      <c r="T175" s="11"/>
      <c r="U175" s="11"/>
      <c r="V175" s="7"/>
      <c r="W175" s="25"/>
      <c r="X175" s="22"/>
      <c r="Y175" s="28" t="str">
        <f t="shared" si="18"/>
        <v/>
      </c>
      <c r="Z175" s="19" t="str">
        <f t="shared" si="19"/>
        <v/>
      </c>
      <c r="AA175" s="14" t="str">
        <f>IF(ISBLANK(A175),"",IF(OR(A175&lt;'03 Configuración'!$B$7,A175&gt;'03 Configuración'!$B$8),"Fuera de rango",IF(OR(C175="",D175="",E175="",F175="",S175="",V175="",NOT(ISNUMBER(G175)),NOT(ISNUMBER(H175)),NOT(ISNUMBER(I175)),NOT(ISNUMBER(J175)),NOT(ISNUMBER(K175)),NOT(ISNUMBER(M175)),NOT(ISNUMBER(N175)),NOT(ISNUMBER(O175)),NOT(ISNUMBER(W175)),NOT(ISNUMBER(X175))),"Incompleto",IF(OR(I175&lt;H175,K175&lt;I175,O175&gt;N175,O175+X175&gt;N175,X175&gt;N175,M175&lt;=0,N175&lt;0,O175&lt;0,W175&lt;0,X175&lt;0),"Inconsistente","Válido"))))</f>
        <v/>
      </c>
      <c r="AB175" s="31" t="str">
        <f t="shared" si="20"/>
        <v/>
      </c>
    </row>
    <row r="176" spans="1:28">
      <c r="A176" s="9"/>
      <c r="B176" s="14" t="str">
        <f>IF(A176="","",IF(OR(A176&lt;'03 Configuración'!$B$7,A176&gt;'03 Configuración'!$B$8),"Fuera de rango","Semana "&amp;INT((A176-'03 Configuración'!$B$7)/7)+1))</f>
        <v/>
      </c>
      <c r="C176" s="7"/>
      <c r="D176" s="7"/>
      <c r="E176" s="7"/>
      <c r="F176" s="7"/>
      <c r="G176" s="58"/>
      <c r="H176" s="58"/>
      <c r="I176" s="58"/>
      <c r="J176" s="58"/>
      <c r="K176" s="58"/>
      <c r="L176" s="19" t="str">
        <f t="shared" si="14"/>
        <v/>
      </c>
      <c r="M176" s="22"/>
      <c r="N176" s="22"/>
      <c r="O176" s="22"/>
      <c r="P176" s="14" t="str">
        <f t="shared" si="15"/>
        <v/>
      </c>
      <c r="Q176" s="14" t="str">
        <f t="shared" si="16"/>
        <v/>
      </c>
      <c r="R176" s="14" t="str">
        <f t="shared" si="17"/>
        <v/>
      </c>
      <c r="S176" s="7"/>
      <c r="T176" s="11"/>
      <c r="U176" s="11"/>
      <c r="V176" s="7"/>
      <c r="W176" s="25"/>
      <c r="X176" s="22"/>
      <c r="Y176" s="28" t="str">
        <f t="shared" si="18"/>
        <v/>
      </c>
      <c r="Z176" s="19" t="str">
        <f t="shared" si="19"/>
        <v/>
      </c>
      <c r="AA176" s="14" t="str">
        <f>IF(ISBLANK(A176),"",IF(OR(A176&lt;'03 Configuración'!$B$7,A176&gt;'03 Configuración'!$B$8),"Fuera de rango",IF(OR(C176="",D176="",E176="",F176="",S176="",V176="",NOT(ISNUMBER(G176)),NOT(ISNUMBER(H176)),NOT(ISNUMBER(I176)),NOT(ISNUMBER(J176)),NOT(ISNUMBER(K176)),NOT(ISNUMBER(M176)),NOT(ISNUMBER(N176)),NOT(ISNUMBER(O176)),NOT(ISNUMBER(W176)),NOT(ISNUMBER(X176))),"Incompleto",IF(OR(I176&lt;H176,K176&lt;I176,O176&gt;N176,O176+X176&gt;N176,X176&gt;N176,M176&lt;=0,N176&lt;0,O176&lt;0,W176&lt;0,X176&lt;0),"Inconsistente","Válido"))))</f>
        <v/>
      </c>
      <c r="AB176" s="31" t="str">
        <f t="shared" si="20"/>
        <v/>
      </c>
    </row>
    <row r="177" spans="1:28">
      <c r="A177" s="9"/>
      <c r="B177" s="14" t="str">
        <f>IF(A177="","",IF(OR(A177&lt;'03 Configuración'!$B$7,A177&gt;'03 Configuración'!$B$8),"Fuera de rango","Semana "&amp;INT((A177-'03 Configuración'!$B$7)/7)+1))</f>
        <v/>
      </c>
      <c r="C177" s="7"/>
      <c r="D177" s="7"/>
      <c r="E177" s="7"/>
      <c r="F177" s="7"/>
      <c r="G177" s="58"/>
      <c r="H177" s="58"/>
      <c r="I177" s="58"/>
      <c r="J177" s="58"/>
      <c r="K177" s="58"/>
      <c r="L177" s="19" t="str">
        <f t="shared" si="14"/>
        <v/>
      </c>
      <c r="M177" s="22"/>
      <c r="N177" s="22"/>
      <c r="O177" s="22"/>
      <c r="P177" s="14" t="str">
        <f t="shared" si="15"/>
        <v/>
      </c>
      <c r="Q177" s="14" t="str">
        <f t="shared" si="16"/>
        <v/>
      </c>
      <c r="R177" s="14" t="str">
        <f t="shared" si="17"/>
        <v/>
      </c>
      <c r="S177" s="7"/>
      <c r="T177" s="11"/>
      <c r="U177" s="11"/>
      <c r="V177" s="7"/>
      <c r="W177" s="25"/>
      <c r="X177" s="22"/>
      <c r="Y177" s="28" t="str">
        <f t="shared" si="18"/>
        <v/>
      </c>
      <c r="Z177" s="19" t="str">
        <f t="shared" si="19"/>
        <v/>
      </c>
      <c r="AA177" s="14" t="str">
        <f>IF(ISBLANK(A177),"",IF(OR(A177&lt;'03 Configuración'!$B$7,A177&gt;'03 Configuración'!$B$8),"Fuera de rango",IF(OR(C177="",D177="",E177="",F177="",S177="",V177="",NOT(ISNUMBER(G177)),NOT(ISNUMBER(H177)),NOT(ISNUMBER(I177)),NOT(ISNUMBER(J177)),NOT(ISNUMBER(K177)),NOT(ISNUMBER(M177)),NOT(ISNUMBER(N177)),NOT(ISNUMBER(O177)),NOT(ISNUMBER(W177)),NOT(ISNUMBER(X177))),"Incompleto",IF(OR(I177&lt;H177,K177&lt;I177,O177&gt;N177,O177+X177&gt;N177,X177&gt;N177,M177&lt;=0,N177&lt;0,O177&lt;0,W177&lt;0,X177&lt;0),"Inconsistente","Válido"))))</f>
        <v/>
      </c>
      <c r="AB177" s="31" t="str">
        <f t="shared" si="20"/>
        <v/>
      </c>
    </row>
    <row r="178" spans="1:28">
      <c r="A178" s="9"/>
      <c r="B178" s="14" t="str">
        <f>IF(A178="","",IF(OR(A178&lt;'03 Configuración'!$B$7,A178&gt;'03 Configuración'!$B$8),"Fuera de rango","Semana "&amp;INT((A178-'03 Configuración'!$B$7)/7)+1))</f>
        <v/>
      </c>
      <c r="C178" s="7"/>
      <c r="D178" s="7"/>
      <c r="E178" s="7"/>
      <c r="F178" s="7"/>
      <c r="G178" s="58"/>
      <c r="H178" s="58"/>
      <c r="I178" s="58"/>
      <c r="J178" s="58"/>
      <c r="K178" s="58"/>
      <c r="L178" s="19" t="str">
        <f t="shared" si="14"/>
        <v/>
      </c>
      <c r="M178" s="22"/>
      <c r="N178" s="22"/>
      <c r="O178" s="22"/>
      <c r="P178" s="14" t="str">
        <f t="shared" si="15"/>
        <v/>
      </c>
      <c r="Q178" s="14" t="str">
        <f t="shared" si="16"/>
        <v/>
      </c>
      <c r="R178" s="14" t="str">
        <f t="shared" si="17"/>
        <v/>
      </c>
      <c r="S178" s="7"/>
      <c r="T178" s="11"/>
      <c r="U178" s="11"/>
      <c r="V178" s="7"/>
      <c r="W178" s="25"/>
      <c r="X178" s="22"/>
      <c r="Y178" s="28" t="str">
        <f t="shared" si="18"/>
        <v/>
      </c>
      <c r="Z178" s="19" t="str">
        <f t="shared" si="19"/>
        <v/>
      </c>
      <c r="AA178" s="14" t="str">
        <f>IF(ISBLANK(A178),"",IF(OR(A178&lt;'03 Configuración'!$B$7,A178&gt;'03 Configuración'!$B$8),"Fuera de rango",IF(OR(C178="",D178="",E178="",F178="",S178="",V178="",NOT(ISNUMBER(G178)),NOT(ISNUMBER(H178)),NOT(ISNUMBER(I178)),NOT(ISNUMBER(J178)),NOT(ISNUMBER(K178)),NOT(ISNUMBER(M178)),NOT(ISNUMBER(N178)),NOT(ISNUMBER(O178)),NOT(ISNUMBER(W178)),NOT(ISNUMBER(X178))),"Incompleto",IF(OR(I178&lt;H178,K178&lt;I178,O178&gt;N178,O178+X178&gt;N178,X178&gt;N178,M178&lt;=0,N178&lt;0,O178&lt;0,W178&lt;0,X178&lt;0),"Inconsistente","Válido"))))</f>
        <v/>
      </c>
      <c r="AB178" s="31" t="str">
        <f t="shared" si="20"/>
        <v/>
      </c>
    </row>
    <row r="179" spans="1:28">
      <c r="A179" s="9"/>
      <c r="B179" s="14" t="str">
        <f>IF(A179="","",IF(OR(A179&lt;'03 Configuración'!$B$7,A179&gt;'03 Configuración'!$B$8),"Fuera de rango","Semana "&amp;INT((A179-'03 Configuración'!$B$7)/7)+1))</f>
        <v/>
      </c>
      <c r="C179" s="7"/>
      <c r="D179" s="7"/>
      <c r="E179" s="7"/>
      <c r="F179" s="7"/>
      <c r="G179" s="58"/>
      <c r="H179" s="58"/>
      <c r="I179" s="58"/>
      <c r="J179" s="58"/>
      <c r="K179" s="58"/>
      <c r="L179" s="19" t="str">
        <f t="shared" si="14"/>
        <v/>
      </c>
      <c r="M179" s="22"/>
      <c r="N179" s="22"/>
      <c r="O179" s="22"/>
      <c r="P179" s="14" t="str">
        <f t="shared" si="15"/>
        <v/>
      </c>
      <c r="Q179" s="14" t="str">
        <f t="shared" si="16"/>
        <v/>
      </c>
      <c r="R179" s="14" t="str">
        <f t="shared" si="17"/>
        <v/>
      </c>
      <c r="S179" s="7"/>
      <c r="T179" s="11"/>
      <c r="U179" s="11"/>
      <c r="V179" s="7"/>
      <c r="W179" s="25"/>
      <c r="X179" s="22"/>
      <c r="Y179" s="28" t="str">
        <f t="shared" si="18"/>
        <v/>
      </c>
      <c r="Z179" s="19" t="str">
        <f t="shared" si="19"/>
        <v/>
      </c>
      <c r="AA179" s="14" t="str">
        <f>IF(ISBLANK(A179),"",IF(OR(A179&lt;'03 Configuración'!$B$7,A179&gt;'03 Configuración'!$B$8),"Fuera de rango",IF(OR(C179="",D179="",E179="",F179="",S179="",V179="",NOT(ISNUMBER(G179)),NOT(ISNUMBER(H179)),NOT(ISNUMBER(I179)),NOT(ISNUMBER(J179)),NOT(ISNUMBER(K179)),NOT(ISNUMBER(M179)),NOT(ISNUMBER(N179)),NOT(ISNUMBER(O179)),NOT(ISNUMBER(W179)),NOT(ISNUMBER(X179))),"Incompleto",IF(OR(I179&lt;H179,K179&lt;I179,O179&gt;N179,O179+X179&gt;N179,X179&gt;N179,M179&lt;=0,N179&lt;0,O179&lt;0,W179&lt;0,X179&lt;0),"Inconsistente","Válido"))))</f>
        <v/>
      </c>
      <c r="AB179" s="31" t="str">
        <f t="shared" si="20"/>
        <v/>
      </c>
    </row>
    <row r="180" spans="1:28">
      <c r="A180" s="9"/>
      <c r="B180" s="14" t="str">
        <f>IF(A180="","",IF(OR(A180&lt;'03 Configuración'!$B$7,A180&gt;'03 Configuración'!$B$8),"Fuera de rango","Semana "&amp;INT((A180-'03 Configuración'!$B$7)/7)+1))</f>
        <v/>
      </c>
      <c r="C180" s="7"/>
      <c r="D180" s="7"/>
      <c r="E180" s="7"/>
      <c r="F180" s="7"/>
      <c r="G180" s="58"/>
      <c r="H180" s="58"/>
      <c r="I180" s="58"/>
      <c r="J180" s="58"/>
      <c r="K180" s="58"/>
      <c r="L180" s="19" t="str">
        <f t="shared" si="14"/>
        <v/>
      </c>
      <c r="M180" s="22"/>
      <c r="N180" s="22"/>
      <c r="O180" s="22"/>
      <c r="P180" s="14" t="str">
        <f t="shared" si="15"/>
        <v/>
      </c>
      <c r="Q180" s="14" t="str">
        <f t="shared" si="16"/>
        <v/>
      </c>
      <c r="R180" s="14" t="str">
        <f t="shared" si="17"/>
        <v/>
      </c>
      <c r="S180" s="7"/>
      <c r="T180" s="11"/>
      <c r="U180" s="11"/>
      <c r="V180" s="7"/>
      <c r="W180" s="25"/>
      <c r="X180" s="22"/>
      <c r="Y180" s="28" t="str">
        <f t="shared" si="18"/>
        <v/>
      </c>
      <c r="Z180" s="19" t="str">
        <f t="shared" si="19"/>
        <v/>
      </c>
      <c r="AA180" s="14" t="str">
        <f>IF(ISBLANK(A180),"",IF(OR(A180&lt;'03 Configuración'!$B$7,A180&gt;'03 Configuración'!$B$8),"Fuera de rango",IF(OR(C180="",D180="",E180="",F180="",S180="",V180="",NOT(ISNUMBER(G180)),NOT(ISNUMBER(H180)),NOT(ISNUMBER(I180)),NOT(ISNUMBER(J180)),NOT(ISNUMBER(K180)),NOT(ISNUMBER(M180)),NOT(ISNUMBER(N180)),NOT(ISNUMBER(O180)),NOT(ISNUMBER(W180)),NOT(ISNUMBER(X180))),"Incompleto",IF(OR(I180&lt;H180,K180&lt;I180,O180&gt;N180,O180+X180&gt;N180,X180&gt;N180,M180&lt;=0,N180&lt;0,O180&lt;0,W180&lt;0,X180&lt;0),"Inconsistente","Válido"))))</f>
        <v/>
      </c>
      <c r="AB180" s="31" t="str">
        <f t="shared" si="20"/>
        <v/>
      </c>
    </row>
    <row r="181" spans="1:28">
      <c r="A181" s="9"/>
      <c r="B181" s="14" t="str">
        <f>IF(A181="","",IF(OR(A181&lt;'03 Configuración'!$B$7,A181&gt;'03 Configuración'!$B$8),"Fuera de rango","Semana "&amp;INT((A181-'03 Configuración'!$B$7)/7)+1))</f>
        <v/>
      </c>
      <c r="C181" s="7"/>
      <c r="D181" s="7"/>
      <c r="E181" s="7"/>
      <c r="F181" s="7"/>
      <c r="G181" s="58"/>
      <c r="H181" s="58"/>
      <c r="I181" s="58"/>
      <c r="J181" s="58"/>
      <c r="K181" s="58"/>
      <c r="L181" s="19" t="str">
        <f t="shared" si="14"/>
        <v/>
      </c>
      <c r="M181" s="22"/>
      <c r="N181" s="22"/>
      <c r="O181" s="22"/>
      <c r="P181" s="14" t="str">
        <f t="shared" si="15"/>
        <v/>
      </c>
      <c r="Q181" s="14" t="str">
        <f t="shared" si="16"/>
        <v/>
      </c>
      <c r="R181" s="14" t="str">
        <f t="shared" si="17"/>
        <v/>
      </c>
      <c r="S181" s="7"/>
      <c r="T181" s="11"/>
      <c r="U181" s="11"/>
      <c r="V181" s="7"/>
      <c r="W181" s="25"/>
      <c r="X181" s="22"/>
      <c r="Y181" s="28" t="str">
        <f t="shared" si="18"/>
        <v/>
      </c>
      <c r="Z181" s="19" t="str">
        <f t="shared" si="19"/>
        <v/>
      </c>
      <c r="AA181" s="14" t="str">
        <f>IF(ISBLANK(A181),"",IF(OR(A181&lt;'03 Configuración'!$B$7,A181&gt;'03 Configuración'!$B$8),"Fuera de rango",IF(OR(C181="",D181="",E181="",F181="",S181="",V181="",NOT(ISNUMBER(G181)),NOT(ISNUMBER(H181)),NOT(ISNUMBER(I181)),NOT(ISNUMBER(J181)),NOT(ISNUMBER(K181)),NOT(ISNUMBER(M181)),NOT(ISNUMBER(N181)),NOT(ISNUMBER(O181)),NOT(ISNUMBER(W181)),NOT(ISNUMBER(X181))),"Incompleto",IF(OR(I181&lt;H181,K181&lt;I181,O181&gt;N181,O181+X181&gt;N181,X181&gt;N181,M181&lt;=0,N181&lt;0,O181&lt;0,W181&lt;0,X181&lt;0),"Inconsistente","Válido"))))</f>
        <v/>
      </c>
      <c r="AB181" s="31" t="str">
        <f t="shared" si="20"/>
        <v/>
      </c>
    </row>
    <row r="182" spans="1:28">
      <c r="A182" s="9"/>
      <c r="B182" s="14" t="str">
        <f>IF(A182="","",IF(OR(A182&lt;'03 Configuración'!$B$7,A182&gt;'03 Configuración'!$B$8),"Fuera de rango","Semana "&amp;INT((A182-'03 Configuración'!$B$7)/7)+1))</f>
        <v/>
      </c>
      <c r="C182" s="7"/>
      <c r="D182" s="7"/>
      <c r="E182" s="7"/>
      <c r="F182" s="7"/>
      <c r="G182" s="58"/>
      <c r="H182" s="58"/>
      <c r="I182" s="58"/>
      <c r="J182" s="58"/>
      <c r="K182" s="58"/>
      <c r="L182" s="19" t="str">
        <f t="shared" si="14"/>
        <v/>
      </c>
      <c r="M182" s="22"/>
      <c r="N182" s="22"/>
      <c r="O182" s="22"/>
      <c r="P182" s="14" t="str">
        <f t="shared" si="15"/>
        <v/>
      </c>
      <c r="Q182" s="14" t="str">
        <f t="shared" si="16"/>
        <v/>
      </c>
      <c r="R182" s="14" t="str">
        <f t="shared" si="17"/>
        <v/>
      </c>
      <c r="S182" s="7"/>
      <c r="T182" s="11"/>
      <c r="U182" s="11"/>
      <c r="V182" s="7"/>
      <c r="W182" s="25"/>
      <c r="X182" s="22"/>
      <c r="Y182" s="28" t="str">
        <f t="shared" si="18"/>
        <v/>
      </c>
      <c r="Z182" s="19" t="str">
        <f t="shared" si="19"/>
        <v/>
      </c>
      <c r="AA182" s="14" t="str">
        <f>IF(ISBLANK(A182),"",IF(OR(A182&lt;'03 Configuración'!$B$7,A182&gt;'03 Configuración'!$B$8),"Fuera de rango",IF(OR(C182="",D182="",E182="",F182="",S182="",V182="",NOT(ISNUMBER(G182)),NOT(ISNUMBER(H182)),NOT(ISNUMBER(I182)),NOT(ISNUMBER(J182)),NOT(ISNUMBER(K182)),NOT(ISNUMBER(M182)),NOT(ISNUMBER(N182)),NOT(ISNUMBER(O182)),NOT(ISNUMBER(W182)),NOT(ISNUMBER(X182))),"Incompleto",IF(OR(I182&lt;H182,K182&lt;I182,O182&gt;N182,O182+X182&gt;N182,X182&gt;N182,M182&lt;=0,N182&lt;0,O182&lt;0,W182&lt;0,X182&lt;0),"Inconsistente","Válido"))))</f>
        <v/>
      </c>
      <c r="AB182" s="31" t="str">
        <f t="shared" si="20"/>
        <v/>
      </c>
    </row>
    <row r="183" spans="1:28">
      <c r="A183" s="9"/>
      <c r="B183" s="14" t="str">
        <f>IF(A183="","",IF(OR(A183&lt;'03 Configuración'!$B$7,A183&gt;'03 Configuración'!$B$8),"Fuera de rango","Semana "&amp;INT((A183-'03 Configuración'!$B$7)/7)+1))</f>
        <v/>
      </c>
      <c r="C183" s="7"/>
      <c r="D183" s="7"/>
      <c r="E183" s="7"/>
      <c r="F183" s="7"/>
      <c r="G183" s="58"/>
      <c r="H183" s="58"/>
      <c r="I183" s="58"/>
      <c r="J183" s="58"/>
      <c r="K183" s="58"/>
      <c r="L183" s="19" t="str">
        <f t="shared" si="14"/>
        <v/>
      </c>
      <c r="M183" s="22"/>
      <c r="N183" s="22"/>
      <c r="O183" s="22"/>
      <c r="P183" s="14" t="str">
        <f t="shared" si="15"/>
        <v/>
      </c>
      <c r="Q183" s="14" t="str">
        <f t="shared" si="16"/>
        <v/>
      </c>
      <c r="R183" s="14" t="str">
        <f t="shared" si="17"/>
        <v/>
      </c>
      <c r="S183" s="7"/>
      <c r="T183" s="11"/>
      <c r="U183" s="11"/>
      <c r="V183" s="7"/>
      <c r="W183" s="25"/>
      <c r="X183" s="22"/>
      <c r="Y183" s="28" t="str">
        <f t="shared" si="18"/>
        <v/>
      </c>
      <c r="Z183" s="19" t="str">
        <f t="shared" si="19"/>
        <v/>
      </c>
      <c r="AA183" s="14" t="str">
        <f>IF(ISBLANK(A183),"",IF(OR(A183&lt;'03 Configuración'!$B$7,A183&gt;'03 Configuración'!$B$8),"Fuera de rango",IF(OR(C183="",D183="",E183="",F183="",S183="",V183="",NOT(ISNUMBER(G183)),NOT(ISNUMBER(H183)),NOT(ISNUMBER(I183)),NOT(ISNUMBER(J183)),NOT(ISNUMBER(K183)),NOT(ISNUMBER(M183)),NOT(ISNUMBER(N183)),NOT(ISNUMBER(O183)),NOT(ISNUMBER(W183)),NOT(ISNUMBER(X183))),"Incompleto",IF(OR(I183&lt;H183,K183&lt;I183,O183&gt;N183,O183+X183&gt;N183,X183&gt;N183,M183&lt;=0,N183&lt;0,O183&lt;0,W183&lt;0,X183&lt;0),"Inconsistente","Válido"))))</f>
        <v/>
      </c>
      <c r="AB183" s="31" t="str">
        <f t="shared" si="20"/>
        <v/>
      </c>
    </row>
    <row r="184" spans="1:28">
      <c r="A184" s="9"/>
      <c r="B184" s="14" t="str">
        <f>IF(A184="","",IF(OR(A184&lt;'03 Configuración'!$B$7,A184&gt;'03 Configuración'!$B$8),"Fuera de rango","Semana "&amp;INT((A184-'03 Configuración'!$B$7)/7)+1))</f>
        <v/>
      </c>
      <c r="C184" s="7"/>
      <c r="D184" s="7"/>
      <c r="E184" s="7"/>
      <c r="F184" s="7"/>
      <c r="G184" s="58"/>
      <c r="H184" s="58"/>
      <c r="I184" s="58"/>
      <c r="J184" s="58"/>
      <c r="K184" s="58"/>
      <c r="L184" s="19" t="str">
        <f t="shared" si="14"/>
        <v/>
      </c>
      <c r="M184" s="22"/>
      <c r="N184" s="22"/>
      <c r="O184" s="22"/>
      <c r="P184" s="14" t="str">
        <f t="shared" si="15"/>
        <v/>
      </c>
      <c r="Q184" s="14" t="str">
        <f t="shared" si="16"/>
        <v/>
      </c>
      <c r="R184" s="14" t="str">
        <f t="shared" si="17"/>
        <v/>
      </c>
      <c r="S184" s="7"/>
      <c r="T184" s="11"/>
      <c r="U184" s="11"/>
      <c r="V184" s="7"/>
      <c r="W184" s="25"/>
      <c r="X184" s="22"/>
      <c r="Y184" s="28" t="str">
        <f t="shared" si="18"/>
        <v/>
      </c>
      <c r="Z184" s="19" t="str">
        <f t="shared" si="19"/>
        <v/>
      </c>
      <c r="AA184" s="14" t="str">
        <f>IF(ISBLANK(A184),"",IF(OR(A184&lt;'03 Configuración'!$B$7,A184&gt;'03 Configuración'!$B$8),"Fuera de rango",IF(OR(C184="",D184="",E184="",F184="",S184="",V184="",NOT(ISNUMBER(G184)),NOT(ISNUMBER(H184)),NOT(ISNUMBER(I184)),NOT(ISNUMBER(J184)),NOT(ISNUMBER(K184)),NOT(ISNUMBER(M184)),NOT(ISNUMBER(N184)),NOT(ISNUMBER(O184)),NOT(ISNUMBER(W184)),NOT(ISNUMBER(X184))),"Incompleto",IF(OR(I184&lt;H184,K184&lt;I184,O184&gt;N184,O184+X184&gt;N184,X184&gt;N184,M184&lt;=0,N184&lt;0,O184&lt;0,W184&lt;0,X184&lt;0),"Inconsistente","Válido"))))</f>
        <v/>
      </c>
      <c r="AB184" s="31" t="str">
        <f t="shared" si="20"/>
        <v/>
      </c>
    </row>
    <row r="185" spans="1:28">
      <c r="A185" s="9"/>
      <c r="B185" s="14" t="str">
        <f>IF(A185="","",IF(OR(A185&lt;'03 Configuración'!$B$7,A185&gt;'03 Configuración'!$B$8),"Fuera de rango","Semana "&amp;INT((A185-'03 Configuración'!$B$7)/7)+1))</f>
        <v/>
      </c>
      <c r="C185" s="7"/>
      <c r="D185" s="7"/>
      <c r="E185" s="7"/>
      <c r="F185" s="7"/>
      <c r="G185" s="58"/>
      <c r="H185" s="58"/>
      <c r="I185" s="58"/>
      <c r="J185" s="58"/>
      <c r="K185" s="58"/>
      <c r="L185" s="19" t="str">
        <f t="shared" si="14"/>
        <v/>
      </c>
      <c r="M185" s="22"/>
      <c r="N185" s="22"/>
      <c r="O185" s="22"/>
      <c r="P185" s="14" t="str">
        <f t="shared" si="15"/>
        <v/>
      </c>
      <c r="Q185" s="14" t="str">
        <f t="shared" si="16"/>
        <v/>
      </c>
      <c r="R185" s="14" t="str">
        <f t="shared" si="17"/>
        <v/>
      </c>
      <c r="S185" s="7"/>
      <c r="T185" s="11"/>
      <c r="U185" s="11"/>
      <c r="V185" s="7"/>
      <c r="W185" s="25"/>
      <c r="X185" s="22"/>
      <c r="Y185" s="28" t="str">
        <f t="shared" si="18"/>
        <v/>
      </c>
      <c r="Z185" s="19" t="str">
        <f t="shared" si="19"/>
        <v/>
      </c>
      <c r="AA185" s="14" t="str">
        <f>IF(ISBLANK(A185),"",IF(OR(A185&lt;'03 Configuración'!$B$7,A185&gt;'03 Configuración'!$B$8),"Fuera de rango",IF(OR(C185="",D185="",E185="",F185="",S185="",V185="",NOT(ISNUMBER(G185)),NOT(ISNUMBER(H185)),NOT(ISNUMBER(I185)),NOT(ISNUMBER(J185)),NOT(ISNUMBER(K185)),NOT(ISNUMBER(M185)),NOT(ISNUMBER(N185)),NOT(ISNUMBER(O185)),NOT(ISNUMBER(W185)),NOT(ISNUMBER(X185))),"Incompleto",IF(OR(I185&lt;H185,K185&lt;I185,O185&gt;N185,O185+X185&gt;N185,X185&gt;N185,M185&lt;=0,N185&lt;0,O185&lt;0,W185&lt;0,X185&lt;0),"Inconsistente","Válido"))))</f>
        <v/>
      </c>
      <c r="AB185" s="31" t="str">
        <f t="shared" si="20"/>
        <v/>
      </c>
    </row>
    <row r="186" spans="1:28">
      <c r="A186" s="9"/>
      <c r="B186" s="14" t="str">
        <f>IF(A186="","",IF(OR(A186&lt;'03 Configuración'!$B$7,A186&gt;'03 Configuración'!$B$8),"Fuera de rango","Semana "&amp;INT((A186-'03 Configuración'!$B$7)/7)+1))</f>
        <v/>
      </c>
      <c r="C186" s="7"/>
      <c r="D186" s="7"/>
      <c r="E186" s="7"/>
      <c r="F186" s="7"/>
      <c r="G186" s="58"/>
      <c r="H186" s="58"/>
      <c r="I186" s="58"/>
      <c r="J186" s="58"/>
      <c r="K186" s="58"/>
      <c r="L186" s="19" t="str">
        <f t="shared" si="14"/>
        <v/>
      </c>
      <c r="M186" s="22"/>
      <c r="N186" s="22"/>
      <c r="O186" s="22"/>
      <c r="P186" s="14" t="str">
        <f t="shared" si="15"/>
        <v/>
      </c>
      <c r="Q186" s="14" t="str">
        <f t="shared" si="16"/>
        <v/>
      </c>
      <c r="R186" s="14" t="str">
        <f t="shared" si="17"/>
        <v/>
      </c>
      <c r="S186" s="7"/>
      <c r="T186" s="11"/>
      <c r="U186" s="11"/>
      <c r="V186" s="7"/>
      <c r="W186" s="25"/>
      <c r="X186" s="22"/>
      <c r="Y186" s="28" t="str">
        <f t="shared" si="18"/>
        <v/>
      </c>
      <c r="Z186" s="19" t="str">
        <f t="shared" si="19"/>
        <v/>
      </c>
      <c r="AA186" s="14" t="str">
        <f>IF(ISBLANK(A186),"",IF(OR(A186&lt;'03 Configuración'!$B$7,A186&gt;'03 Configuración'!$B$8),"Fuera de rango",IF(OR(C186="",D186="",E186="",F186="",S186="",V186="",NOT(ISNUMBER(G186)),NOT(ISNUMBER(H186)),NOT(ISNUMBER(I186)),NOT(ISNUMBER(J186)),NOT(ISNUMBER(K186)),NOT(ISNUMBER(M186)),NOT(ISNUMBER(N186)),NOT(ISNUMBER(O186)),NOT(ISNUMBER(W186)),NOT(ISNUMBER(X186))),"Incompleto",IF(OR(I186&lt;H186,K186&lt;I186,O186&gt;N186,O186+X186&gt;N186,X186&gt;N186,M186&lt;=0,N186&lt;0,O186&lt;0,W186&lt;0,X186&lt;0),"Inconsistente","Válido"))))</f>
        <v/>
      </c>
      <c r="AB186" s="31" t="str">
        <f t="shared" si="20"/>
        <v/>
      </c>
    </row>
    <row r="187" spans="1:28">
      <c r="A187" s="9"/>
      <c r="B187" s="14" t="str">
        <f>IF(A187="","",IF(OR(A187&lt;'03 Configuración'!$B$7,A187&gt;'03 Configuración'!$B$8),"Fuera de rango","Semana "&amp;INT((A187-'03 Configuración'!$B$7)/7)+1))</f>
        <v/>
      </c>
      <c r="C187" s="7"/>
      <c r="D187" s="7"/>
      <c r="E187" s="7"/>
      <c r="F187" s="7"/>
      <c r="G187" s="58"/>
      <c r="H187" s="58"/>
      <c r="I187" s="58"/>
      <c r="J187" s="58"/>
      <c r="K187" s="58"/>
      <c r="L187" s="19" t="str">
        <f t="shared" si="14"/>
        <v/>
      </c>
      <c r="M187" s="22"/>
      <c r="N187" s="22"/>
      <c r="O187" s="22"/>
      <c r="P187" s="14" t="str">
        <f t="shared" si="15"/>
        <v/>
      </c>
      <c r="Q187" s="14" t="str">
        <f t="shared" si="16"/>
        <v/>
      </c>
      <c r="R187" s="14" t="str">
        <f t="shared" si="17"/>
        <v/>
      </c>
      <c r="S187" s="7"/>
      <c r="T187" s="11"/>
      <c r="U187" s="11"/>
      <c r="V187" s="7"/>
      <c r="W187" s="25"/>
      <c r="X187" s="22"/>
      <c r="Y187" s="28" t="str">
        <f t="shared" si="18"/>
        <v/>
      </c>
      <c r="Z187" s="19" t="str">
        <f t="shared" si="19"/>
        <v/>
      </c>
      <c r="AA187" s="14" t="str">
        <f>IF(ISBLANK(A187),"",IF(OR(A187&lt;'03 Configuración'!$B$7,A187&gt;'03 Configuración'!$B$8),"Fuera de rango",IF(OR(C187="",D187="",E187="",F187="",S187="",V187="",NOT(ISNUMBER(G187)),NOT(ISNUMBER(H187)),NOT(ISNUMBER(I187)),NOT(ISNUMBER(J187)),NOT(ISNUMBER(K187)),NOT(ISNUMBER(M187)),NOT(ISNUMBER(N187)),NOT(ISNUMBER(O187)),NOT(ISNUMBER(W187)),NOT(ISNUMBER(X187))),"Incompleto",IF(OR(I187&lt;H187,K187&lt;I187,O187&gt;N187,O187+X187&gt;N187,X187&gt;N187,M187&lt;=0,N187&lt;0,O187&lt;0,W187&lt;0,X187&lt;0),"Inconsistente","Válido"))))</f>
        <v/>
      </c>
      <c r="AB187" s="31" t="str">
        <f t="shared" si="20"/>
        <v/>
      </c>
    </row>
    <row r="188" spans="1:28">
      <c r="A188" s="9"/>
      <c r="B188" s="14" t="str">
        <f>IF(A188="","",IF(OR(A188&lt;'03 Configuración'!$B$7,A188&gt;'03 Configuración'!$B$8),"Fuera de rango","Semana "&amp;INT((A188-'03 Configuración'!$B$7)/7)+1))</f>
        <v/>
      </c>
      <c r="C188" s="7"/>
      <c r="D188" s="7"/>
      <c r="E188" s="7"/>
      <c r="F188" s="7"/>
      <c r="G188" s="58"/>
      <c r="H188" s="58"/>
      <c r="I188" s="58"/>
      <c r="J188" s="58"/>
      <c r="K188" s="58"/>
      <c r="L188" s="19" t="str">
        <f t="shared" si="14"/>
        <v/>
      </c>
      <c r="M188" s="22"/>
      <c r="N188" s="22"/>
      <c r="O188" s="22"/>
      <c r="P188" s="14" t="str">
        <f t="shared" si="15"/>
        <v/>
      </c>
      <c r="Q188" s="14" t="str">
        <f t="shared" si="16"/>
        <v/>
      </c>
      <c r="R188" s="14" t="str">
        <f t="shared" si="17"/>
        <v/>
      </c>
      <c r="S188" s="7"/>
      <c r="T188" s="11"/>
      <c r="U188" s="11"/>
      <c r="V188" s="7"/>
      <c r="W188" s="25"/>
      <c r="X188" s="22"/>
      <c r="Y188" s="28" t="str">
        <f t="shared" si="18"/>
        <v/>
      </c>
      <c r="Z188" s="19" t="str">
        <f t="shared" si="19"/>
        <v/>
      </c>
      <c r="AA188" s="14" t="str">
        <f>IF(ISBLANK(A188),"",IF(OR(A188&lt;'03 Configuración'!$B$7,A188&gt;'03 Configuración'!$B$8),"Fuera de rango",IF(OR(C188="",D188="",E188="",F188="",S188="",V188="",NOT(ISNUMBER(G188)),NOT(ISNUMBER(H188)),NOT(ISNUMBER(I188)),NOT(ISNUMBER(J188)),NOT(ISNUMBER(K188)),NOT(ISNUMBER(M188)),NOT(ISNUMBER(N188)),NOT(ISNUMBER(O188)),NOT(ISNUMBER(W188)),NOT(ISNUMBER(X188))),"Incompleto",IF(OR(I188&lt;H188,K188&lt;I188,O188&gt;N188,O188+X188&gt;N188,X188&gt;N188,M188&lt;=0,N188&lt;0,O188&lt;0,W188&lt;0,X188&lt;0),"Inconsistente","Válido"))))</f>
        <v/>
      </c>
      <c r="AB188" s="31" t="str">
        <f t="shared" si="20"/>
        <v/>
      </c>
    </row>
    <row r="189" spans="1:28">
      <c r="A189" s="9"/>
      <c r="B189" s="14" t="str">
        <f>IF(A189="","",IF(OR(A189&lt;'03 Configuración'!$B$7,A189&gt;'03 Configuración'!$B$8),"Fuera de rango","Semana "&amp;INT((A189-'03 Configuración'!$B$7)/7)+1))</f>
        <v/>
      </c>
      <c r="C189" s="7"/>
      <c r="D189" s="7"/>
      <c r="E189" s="7"/>
      <c r="F189" s="7"/>
      <c r="G189" s="58"/>
      <c r="H189" s="58"/>
      <c r="I189" s="58"/>
      <c r="J189" s="58"/>
      <c r="K189" s="58"/>
      <c r="L189" s="19" t="str">
        <f t="shared" si="14"/>
        <v/>
      </c>
      <c r="M189" s="22"/>
      <c r="N189" s="22"/>
      <c r="O189" s="22"/>
      <c r="P189" s="14" t="str">
        <f t="shared" si="15"/>
        <v/>
      </c>
      <c r="Q189" s="14" t="str">
        <f t="shared" si="16"/>
        <v/>
      </c>
      <c r="R189" s="14" t="str">
        <f t="shared" si="17"/>
        <v/>
      </c>
      <c r="S189" s="7"/>
      <c r="T189" s="11"/>
      <c r="U189" s="11"/>
      <c r="V189" s="7"/>
      <c r="W189" s="25"/>
      <c r="X189" s="22"/>
      <c r="Y189" s="28" t="str">
        <f t="shared" si="18"/>
        <v/>
      </c>
      <c r="Z189" s="19" t="str">
        <f t="shared" si="19"/>
        <v/>
      </c>
      <c r="AA189" s="14" t="str">
        <f>IF(ISBLANK(A189),"",IF(OR(A189&lt;'03 Configuración'!$B$7,A189&gt;'03 Configuración'!$B$8),"Fuera de rango",IF(OR(C189="",D189="",E189="",F189="",S189="",V189="",NOT(ISNUMBER(G189)),NOT(ISNUMBER(H189)),NOT(ISNUMBER(I189)),NOT(ISNUMBER(J189)),NOT(ISNUMBER(K189)),NOT(ISNUMBER(M189)),NOT(ISNUMBER(N189)),NOT(ISNUMBER(O189)),NOT(ISNUMBER(W189)),NOT(ISNUMBER(X189))),"Incompleto",IF(OR(I189&lt;H189,K189&lt;I189,O189&gt;N189,O189+X189&gt;N189,X189&gt;N189,M189&lt;=0,N189&lt;0,O189&lt;0,W189&lt;0,X189&lt;0),"Inconsistente","Válido"))))</f>
        <v/>
      </c>
      <c r="AB189" s="31" t="str">
        <f t="shared" si="20"/>
        <v/>
      </c>
    </row>
    <row r="190" spans="1:28">
      <c r="A190" s="9"/>
      <c r="B190" s="14" t="str">
        <f>IF(A190="","",IF(OR(A190&lt;'03 Configuración'!$B$7,A190&gt;'03 Configuración'!$B$8),"Fuera de rango","Semana "&amp;INT((A190-'03 Configuración'!$B$7)/7)+1))</f>
        <v/>
      </c>
      <c r="C190" s="7"/>
      <c r="D190" s="7"/>
      <c r="E190" s="7"/>
      <c r="F190" s="7"/>
      <c r="G190" s="58"/>
      <c r="H190" s="58"/>
      <c r="I190" s="58"/>
      <c r="J190" s="58"/>
      <c r="K190" s="58"/>
      <c r="L190" s="19" t="str">
        <f t="shared" si="14"/>
        <v/>
      </c>
      <c r="M190" s="22"/>
      <c r="N190" s="22"/>
      <c r="O190" s="22"/>
      <c r="P190" s="14" t="str">
        <f t="shared" si="15"/>
        <v/>
      </c>
      <c r="Q190" s="14" t="str">
        <f t="shared" si="16"/>
        <v/>
      </c>
      <c r="R190" s="14" t="str">
        <f t="shared" si="17"/>
        <v/>
      </c>
      <c r="S190" s="7"/>
      <c r="T190" s="11"/>
      <c r="U190" s="11"/>
      <c r="V190" s="7"/>
      <c r="W190" s="25"/>
      <c r="X190" s="22"/>
      <c r="Y190" s="28" t="str">
        <f t="shared" si="18"/>
        <v/>
      </c>
      <c r="Z190" s="19" t="str">
        <f t="shared" si="19"/>
        <v/>
      </c>
      <c r="AA190" s="14" t="str">
        <f>IF(ISBLANK(A190),"",IF(OR(A190&lt;'03 Configuración'!$B$7,A190&gt;'03 Configuración'!$B$8),"Fuera de rango",IF(OR(C190="",D190="",E190="",F190="",S190="",V190="",NOT(ISNUMBER(G190)),NOT(ISNUMBER(H190)),NOT(ISNUMBER(I190)),NOT(ISNUMBER(J190)),NOT(ISNUMBER(K190)),NOT(ISNUMBER(M190)),NOT(ISNUMBER(N190)),NOT(ISNUMBER(O190)),NOT(ISNUMBER(W190)),NOT(ISNUMBER(X190))),"Incompleto",IF(OR(I190&lt;H190,K190&lt;I190,O190&gt;N190,O190+X190&gt;N190,X190&gt;N190,M190&lt;=0,N190&lt;0,O190&lt;0,W190&lt;0,X190&lt;0),"Inconsistente","Válido"))))</f>
        <v/>
      </c>
      <c r="AB190" s="31" t="str">
        <f t="shared" si="20"/>
        <v/>
      </c>
    </row>
    <row r="191" spans="1:28">
      <c r="A191" s="9"/>
      <c r="B191" s="14" t="str">
        <f>IF(A191="","",IF(OR(A191&lt;'03 Configuración'!$B$7,A191&gt;'03 Configuración'!$B$8),"Fuera de rango","Semana "&amp;INT((A191-'03 Configuración'!$B$7)/7)+1))</f>
        <v/>
      </c>
      <c r="C191" s="7"/>
      <c r="D191" s="7"/>
      <c r="E191" s="7"/>
      <c r="F191" s="7"/>
      <c r="G191" s="58"/>
      <c r="H191" s="58"/>
      <c r="I191" s="58"/>
      <c r="J191" s="58"/>
      <c r="K191" s="58"/>
      <c r="L191" s="19" t="str">
        <f t="shared" si="14"/>
        <v/>
      </c>
      <c r="M191" s="22"/>
      <c r="N191" s="22"/>
      <c r="O191" s="22"/>
      <c r="P191" s="14" t="str">
        <f t="shared" si="15"/>
        <v/>
      </c>
      <c r="Q191" s="14" t="str">
        <f t="shared" si="16"/>
        <v/>
      </c>
      <c r="R191" s="14" t="str">
        <f t="shared" si="17"/>
        <v/>
      </c>
      <c r="S191" s="7"/>
      <c r="T191" s="11"/>
      <c r="U191" s="11"/>
      <c r="V191" s="7"/>
      <c r="W191" s="25"/>
      <c r="X191" s="22"/>
      <c r="Y191" s="28" t="str">
        <f t="shared" si="18"/>
        <v/>
      </c>
      <c r="Z191" s="19" t="str">
        <f t="shared" si="19"/>
        <v/>
      </c>
      <c r="AA191" s="14" t="str">
        <f>IF(ISBLANK(A191),"",IF(OR(A191&lt;'03 Configuración'!$B$7,A191&gt;'03 Configuración'!$B$8),"Fuera de rango",IF(OR(C191="",D191="",E191="",F191="",S191="",V191="",NOT(ISNUMBER(G191)),NOT(ISNUMBER(H191)),NOT(ISNUMBER(I191)),NOT(ISNUMBER(J191)),NOT(ISNUMBER(K191)),NOT(ISNUMBER(M191)),NOT(ISNUMBER(N191)),NOT(ISNUMBER(O191)),NOT(ISNUMBER(W191)),NOT(ISNUMBER(X191))),"Incompleto",IF(OR(I191&lt;H191,K191&lt;I191,O191&gt;N191,O191+X191&gt;N191,X191&gt;N191,M191&lt;=0,N191&lt;0,O191&lt;0,W191&lt;0,X191&lt;0),"Inconsistente","Válido"))))</f>
        <v/>
      </c>
      <c r="AB191" s="31" t="str">
        <f t="shared" si="20"/>
        <v/>
      </c>
    </row>
    <row r="192" spans="1:28">
      <c r="A192" s="9"/>
      <c r="B192" s="14" t="str">
        <f>IF(A192="","",IF(OR(A192&lt;'03 Configuración'!$B$7,A192&gt;'03 Configuración'!$B$8),"Fuera de rango","Semana "&amp;INT((A192-'03 Configuración'!$B$7)/7)+1))</f>
        <v/>
      </c>
      <c r="C192" s="7"/>
      <c r="D192" s="7"/>
      <c r="E192" s="7"/>
      <c r="F192" s="7"/>
      <c r="G192" s="58"/>
      <c r="H192" s="58"/>
      <c r="I192" s="58"/>
      <c r="J192" s="58"/>
      <c r="K192" s="58"/>
      <c r="L192" s="19" t="str">
        <f t="shared" si="14"/>
        <v/>
      </c>
      <c r="M192" s="22"/>
      <c r="N192" s="22"/>
      <c r="O192" s="22"/>
      <c r="P192" s="14" t="str">
        <f t="shared" si="15"/>
        <v/>
      </c>
      <c r="Q192" s="14" t="str">
        <f t="shared" si="16"/>
        <v/>
      </c>
      <c r="R192" s="14" t="str">
        <f t="shared" si="17"/>
        <v/>
      </c>
      <c r="S192" s="7"/>
      <c r="T192" s="11"/>
      <c r="U192" s="11"/>
      <c r="V192" s="7"/>
      <c r="W192" s="25"/>
      <c r="X192" s="22"/>
      <c r="Y192" s="28" t="str">
        <f t="shared" si="18"/>
        <v/>
      </c>
      <c r="Z192" s="19" t="str">
        <f t="shared" si="19"/>
        <v/>
      </c>
      <c r="AA192" s="14" t="str">
        <f>IF(ISBLANK(A192),"",IF(OR(A192&lt;'03 Configuración'!$B$7,A192&gt;'03 Configuración'!$B$8),"Fuera de rango",IF(OR(C192="",D192="",E192="",F192="",S192="",V192="",NOT(ISNUMBER(G192)),NOT(ISNUMBER(H192)),NOT(ISNUMBER(I192)),NOT(ISNUMBER(J192)),NOT(ISNUMBER(K192)),NOT(ISNUMBER(M192)),NOT(ISNUMBER(N192)),NOT(ISNUMBER(O192)),NOT(ISNUMBER(W192)),NOT(ISNUMBER(X192))),"Incompleto",IF(OR(I192&lt;H192,K192&lt;I192,O192&gt;N192,O192+X192&gt;N192,X192&gt;N192,M192&lt;=0,N192&lt;0,O192&lt;0,W192&lt;0,X192&lt;0),"Inconsistente","Válido"))))</f>
        <v/>
      </c>
      <c r="AB192" s="31" t="str">
        <f t="shared" si="20"/>
        <v/>
      </c>
    </row>
    <row r="193" spans="1:28">
      <c r="A193" s="9"/>
      <c r="B193" s="14" t="str">
        <f>IF(A193="","",IF(OR(A193&lt;'03 Configuración'!$B$7,A193&gt;'03 Configuración'!$B$8),"Fuera de rango","Semana "&amp;INT((A193-'03 Configuración'!$B$7)/7)+1))</f>
        <v/>
      </c>
      <c r="C193" s="7"/>
      <c r="D193" s="7"/>
      <c r="E193" s="7"/>
      <c r="F193" s="7"/>
      <c r="G193" s="58"/>
      <c r="H193" s="58"/>
      <c r="I193" s="58"/>
      <c r="J193" s="58"/>
      <c r="K193" s="58"/>
      <c r="L193" s="19" t="str">
        <f t="shared" si="14"/>
        <v/>
      </c>
      <c r="M193" s="22"/>
      <c r="N193" s="22"/>
      <c r="O193" s="22"/>
      <c r="P193" s="14" t="str">
        <f t="shared" si="15"/>
        <v/>
      </c>
      <c r="Q193" s="14" t="str">
        <f t="shared" si="16"/>
        <v/>
      </c>
      <c r="R193" s="14" t="str">
        <f t="shared" si="17"/>
        <v/>
      </c>
      <c r="S193" s="7"/>
      <c r="T193" s="11"/>
      <c r="U193" s="11"/>
      <c r="V193" s="7"/>
      <c r="W193" s="25"/>
      <c r="X193" s="22"/>
      <c r="Y193" s="28" t="str">
        <f t="shared" si="18"/>
        <v/>
      </c>
      <c r="Z193" s="19" t="str">
        <f t="shared" si="19"/>
        <v/>
      </c>
      <c r="AA193" s="14" t="str">
        <f>IF(ISBLANK(A193),"",IF(OR(A193&lt;'03 Configuración'!$B$7,A193&gt;'03 Configuración'!$B$8),"Fuera de rango",IF(OR(C193="",D193="",E193="",F193="",S193="",V193="",NOT(ISNUMBER(G193)),NOT(ISNUMBER(H193)),NOT(ISNUMBER(I193)),NOT(ISNUMBER(J193)),NOT(ISNUMBER(K193)),NOT(ISNUMBER(M193)),NOT(ISNUMBER(N193)),NOT(ISNUMBER(O193)),NOT(ISNUMBER(W193)),NOT(ISNUMBER(X193))),"Incompleto",IF(OR(I193&lt;H193,K193&lt;I193,O193&gt;N193,O193+X193&gt;N193,X193&gt;N193,M193&lt;=0,N193&lt;0,O193&lt;0,W193&lt;0,X193&lt;0),"Inconsistente","Válido"))))</f>
        <v/>
      </c>
      <c r="AB193" s="31" t="str">
        <f t="shared" si="20"/>
        <v/>
      </c>
    </row>
    <row r="194" spans="1:28">
      <c r="A194" s="9"/>
      <c r="B194" s="14" t="str">
        <f>IF(A194="","",IF(OR(A194&lt;'03 Configuración'!$B$7,A194&gt;'03 Configuración'!$B$8),"Fuera de rango","Semana "&amp;INT((A194-'03 Configuración'!$B$7)/7)+1))</f>
        <v/>
      </c>
      <c r="C194" s="7"/>
      <c r="D194" s="7"/>
      <c r="E194" s="7"/>
      <c r="F194" s="7"/>
      <c r="G194" s="58"/>
      <c r="H194" s="58"/>
      <c r="I194" s="58"/>
      <c r="J194" s="58"/>
      <c r="K194" s="58"/>
      <c r="L194" s="19" t="str">
        <f t="shared" si="14"/>
        <v/>
      </c>
      <c r="M194" s="22"/>
      <c r="N194" s="22"/>
      <c r="O194" s="22"/>
      <c r="P194" s="14" t="str">
        <f t="shared" si="15"/>
        <v/>
      </c>
      <c r="Q194" s="14" t="str">
        <f t="shared" si="16"/>
        <v/>
      </c>
      <c r="R194" s="14" t="str">
        <f t="shared" si="17"/>
        <v/>
      </c>
      <c r="S194" s="7"/>
      <c r="T194" s="11"/>
      <c r="U194" s="11"/>
      <c r="V194" s="7"/>
      <c r="W194" s="25"/>
      <c r="X194" s="22"/>
      <c r="Y194" s="28" t="str">
        <f t="shared" si="18"/>
        <v/>
      </c>
      <c r="Z194" s="19" t="str">
        <f t="shared" si="19"/>
        <v/>
      </c>
      <c r="AA194" s="14" t="str">
        <f>IF(ISBLANK(A194),"",IF(OR(A194&lt;'03 Configuración'!$B$7,A194&gt;'03 Configuración'!$B$8),"Fuera de rango",IF(OR(C194="",D194="",E194="",F194="",S194="",V194="",NOT(ISNUMBER(G194)),NOT(ISNUMBER(H194)),NOT(ISNUMBER(I194)),NOT(ISNUMBER(J194)),NOT(ISNUMBER(K194)),NOT(ISNUMBER(M194)),NOT(ISNUMBER(N194)),NOT(ISNUMBER(O194)),NOT(ISNUMBER(W194)),NOT(ISNUMBER(X194))),"Incompleto",IF(OR(I194&lt;H194,K194&lt;I194,O194&gt;N194,O194+X194&gt;N194,X194&gt;N194,M194&lt;=0,N194&lt;0,O194&lt;0,W194&lt;0,X194&lt;0),"Inconsistente","Válido"))))</f>
        <v/>
      </c>
      <c r="AB194" s="31" t="str">
        <f t="shared" si="20"/>
        <v/>
      </c>
    </row>
    <row r="195" spans="1:28">
      <c r="A195" s="9"/>
      <c r="B195" s="14" t="str">
        <f>IF(A195="","",IF(OR(A195&lt;'03 Configuración'!$B$7,A195&gt;'03 Configuración'!$B$8),"Fuera de rango","Semana "&amp;INT((A195-'03 Configuración'!$B$7)/7)+1))</f>
        <v/>
      </c>
      <c r="C195" s="7"/>
      <c r="D195" s="7"/>
      <c r="E195" s="7"/>
      <c r="F195" s="7"/>
      <c r="G195" s="58"/>
      <c r="H195" s="58"/>
      <c r="I195" s="58"/>
      <c r="J195" s="58"/>
      <c r="K195" s="58"/>
      <c r="L195" s="19" t="str">
        <f t="shared" si="14"/>
        <v/>
      </c>
      <c r="M195" s="22"/>
      <c r="N195" s="22"/>
      <c r="O195" s="22"/>
      <c r="P195" s="14" t="str">
        <f t="shared" si="15"/>
        <v/>
      </c>
      <c r="Q195" s="14" t="str">
        <f t="shared" si="16"/>
        <v/>
      </c>
      <c r="R195" s="14" t="str">
        <f t="shared" si="17"/>
        <v/>
      </c>
      <c r="S195" s="7"/>
      <c r="T195" s="11"/>
      <c r="U195" s="11"/>
      <c r="V195" s="7"/>
      <c r="W195" s="25"/>
      <c r="X195" s="22"/>
      <c r="Y195" s="28" t="str">
        <f t="shared" si="18"/>
        <v/>
      </c>
      <c r="Z195" s="19" t="str">
        <f t="shared" si="19"/>
        <v/>
      </c>
      <c r="AA195" s="14" t="str">
        <f>IF(ISBLANK(A195),"",IF(OR(A195&lt;'03 Configuración'!$B$7,A195&gt;'03 Configuración'!$B$8),"Fuera de rango",IF(OR(C195="",D195="",E195="",F195="",S195="",V195="",NOT(ISNUMBER(G195)),NOT(ISNUMBER(H195)),NOT(ISNUMBER(I195)),NOT(ISNUMBER(J195)),NOT(ISNUMBER(K195)),NOT(ISNUMBER(M195)),NOT(ISNUMBER(N195)),NOT(ISNUMBER(O195)),NOT(ISNUMBER(W195)),NOT(ISNUMBER(X195))),"Incompleto",IF(OR(I195&lt;H195,K195&lt;I195,O195&gt;N195,O195+X195&gt;N195,X195&gt;N195,M195&lt;=0,N195&lt;0,O195&lt;0,W195&lt;0,X195&lt;0),"Inconsistente","Válido"))))</f>
        <v/>
      </c>
      <c r="AB195" s="31" t="str">
        <f t="shared" si="20"/>
        <v/>
      </c>
    </row>
    <row r="196" spans="1:28">
      <c r="A196" s="9"/>
      <c r="B196" s="14" t="str">
        <f>IF(A196="","",IF(OR(A196&lt;'03 Configuración'!$B$7,A196&gt;'03 Configuración'!$B$8),"Fuera de rango","Semana "&amp;INT((A196-'03 Configuración'!$B$7)/7)+1))</f>
        <v/>
      </c>
      <c r="C196" s="7"/>
      <c r="D196" s="7"/>
      <c r="E196" s="7"/>
      <c r="F196" s="7"/>
      <c r="G196" s="58"/>
      <c r="H196" s="58"/>
      <c r="I196" s="58"/>
      <c r="J196" s="58"/>
      <c r="K196" s="58"/>
      <c r="L196" s="19" t="str">
        <f t="shared" si="14"/>
        <v/>
      </c>
      <c r="M196" s="22"/>
      <c r="N196" s="22"/>
      <c r="O196" s="22"/>
      <c r="P196" s="14" t="str">
        <f t="shared" si="15"/>
        <v/>
      </c>
      <c r="Q196" s="14" t="str">
        <f t="shared" si="16"/>
        <v/>
      </c>
      <c r="R196" s="14" t="str">
        <f t="shared" si="17"/>
        <v/>
      </c>
      <c r="S196" s="7"/>
      <c r="T196" s="11"/>
      <c r="U196" s="11"/>
      <c r="V196" s="7"/>
      <c r="W196" s="25"/>
      <c r="X196" s="22"/>
      <c r="Y196" s="28" t="str">
        <f t="shared" si="18"/>
        <v/>
      </c>
      <c r="Z196" s="19" t="str">
        <f t="shared" si="19"/>
        <v/>
      </c>
      <c r="AA196" s="14" t="str">
        <f>IF(ISBLANK(A196),"",IF(OR(A196&lt;'03 Configuración'!$B$7,A196&gt;'03 Configuración'!$B$8),"Fuera de rango",IF(OR(C196="",D196="",E196="",F196="",S196="",V196="",NOT(ISNUMBER(G196)),NOT(ISNUMBER(H196)),NOT(ISNUMBER(I196)),NOT(ISNUMBER(J196)),NOT(ISNUMBER(K196)),NOT(ISNUMBER(M196)),NOT(ISNUMBER(N196)),NOT(ISNUMBER(O196)),NOT(ISNUMBER(W196)),NOT(ISNUMBER(X196))),"Incompleto",IF(OR(I196&lt;H196,K196&lt;I196,O196&gt;N196,O196+X196&gt;N196,X196&gt;N196,M196&lt;=0,N196&lt;0,O196&lt;0,W196&lt;0,X196&lt;0),"Inconsistente","Válido"))))</f>
        <v/>
      </c>
      <c r="AB196" s="31" t="str">
        <f t="shared" si="20"/>
        <v/>
      </c>
    </row>
    <row r="197" spans="1:28">
      <c r="A197" s="9"/>
      <c r="B197" s="14" t="str">
        <f>IF(A197="","",IF(OR(A197&lt;'03 Configuración'!$B$7,A197&gt;'03 Configuración'!$B$8),"Fuera de rango","Semana "&amp;INT((A197-'03 Configuración'!$B$7)/7)+1))</f>
        <v/>
      </c>
      <c r="C197" s="7"/>
      <c r="D197" s="7"/>
      <c r="E197" s="7"/>
      <c r="F197" s="7"/>
      <c r="G197" s="58"/>
      <c r="H197" s="58"/>
      <c r="I197" s="58"/>
      <c r="J197" s="58"/>
      <c r="K197" s="58"/>
      <c r="L197" s="19" t="str">
        <f t="shared" si="14"/>
        <v/>
      </c>
      <c r="M197" s="22"/>
      <c r="N197" s="22"/>
      <c r="O197" s="22"/>
      <c r="P197" s="14" t="str">
        <f t="shared" si="15"/>
        <v/>
      </c>
      <c r="Q197" s="14" t="str">
        <f t="shared" si="16"/>
        <v/>
      </c>
      <c r="R197" s="14" t="str">
        <f t="shared" si="17"/>
        <v/>
      </c>
      <c r="S197" s="7"/>
      <c r="T197" s="11"/>
      <c r="U197" s="11"/>
      <c r="V197" s="7"/>
      <c r="W197" s="25"/>
      <c r="X197" s="22"/>
      <c r="Y197" s="28" t="str">
        <f t="shared" si="18"/>
        <v/>
      </c>
      <c r="Z197" s="19" t="str">
        <f t="shared" si="19"/>
        <v/>
      </c>
      <c r="AA197" s="14" t="str">
        <f>IF(ISBLANK(A197),"",IF(OR(A197&lt;'03 Configuración'!$B$7,A197&gt;'03 Configuración'!$B$8),"Fuera de rango",IF(OR(C197="",D197="",E197="",F197="",S197="",V197="",NOT(ISNUMBER(G197)),NOT(ISNUMBER(H197)),NOT(ISNUMBER(I197)),NOT(ISNUMBER(J197)),NOT(ISNUMBER(K197)),NOT(ISNUMBER(M197)),NOT(ISNUMBER(N197)),NOT(ISNUMBER(O197)),NOT(ISNUMBER(W197)),NOT(ISNUMBER(X197))),"Incompleto",IF(OR(I197&lt;H197,K197&lt;I197,O197&gt;N197,O197+X197&gt;N197,X197&gt;N197,M197&lt;=0,N197&lt;0,O197&lt;0,W197&lt;0,X197&lt;0),"Inconsistente","Válido"))))</f>
        <v/>
      </c>
      <c r="AB197" s="31" t="str">
        <f t="shared" si="20"/>
        <v/>
      </c>
    </row>
    <row r="198" spans="1:28">
      <c r="A198" s="9"/>
      <c r="B198" s="14" t="str">
        <f>IF(A198="","",IF(OR(A198&lt;'03 Configuración'!$B$7,A198&gt;'03 Configuración'!$B$8),"Fuera de rango","Semana "&amp;INT((A198-'03 Configuración'!$B$7)/7)+1))</f>
        <v/>
      </c>
      <c r="C198" s="7"/>
      <c r="D198" s="7"/>
      <c r="E198" s="7"/>
      <c r="F198" s="7"/>
      <c r="G198" s="58"/>
      <c r="H198" s="58"/>
      <c r="I198" s="58"/>
      <c r="J198" s="58"/>
      <c r="K198" s="58"/>
      <c r="L198" s="19" t="str">
        <f t="shared" si="14"/>
        <v/>
      </c>
      <c r="M198" s="22"/>
      <c r="N198" s="22"/>
      <c r="O198" s="22"/>
      <c r="P198" s="14" t="str">
        <f t="shared" si="15"/>
        <v/>
      </c>
      <c r="Q198" s="14" t="str">
        <f t="shared" si="16"/>
        <v/>
      </c>
      <c r="R198" s="14" t="str">
        <f t="shared" si="17"/>
        <v/>
      </c>
      <c r="S198" s="7"/>
      <c r="T198" s="11"/>
      <c r="U198" s="11"/>
      <c r="V198" s="7"/>
      <c r="W198" s="25"/>
      <c r="X198" s="22"/>
      <c r="Y198" s="28" t="str">
        <f t="shared" si="18"/>
        <v/>
      </c>
      <c r="Z198" s="19" t="str">
        <f t="shared" si="19"/>
        <v/>
      </c>
      <c r="AA198" s="14" t="str">
        <f>IF(ISBLANK(A198),"",IF(OR(A198&lt;'03 Configuración'!$B$7,A198&gt;'03 Configuración'!$B$8),"Fuera de rango",IF(OR(C198="",D198="",E198="",F198="",S198="",V198="",NOT(ISNUMBER(G198)),NOT(ISNUMBER(H198)),NOT(ISNUMBER(I198)),NOT(ISNUMBER(J198)),NOT(ISNUMBER(K198)),NOT(ISNUMBER(M198)),NOT(ISNUMBER(N198)),NOT(ISNUMBER(O198)),NOT(ISNUMBER(W198)),NOT(ISNUMBER(X198))),"Incompleto",IF(OR(I198&lt;H198,K198&lt;I198,O198&gt;N198,O198+X198&gt;N198,X198&gt;N198,M198&lt;=0,N198&lt;0,O198&lt;0,W198&lt;0,X198&lt;0),"Inconsistente","Válido"))))</f>
        <v/>
      </c>
      <c r="AB198" s="31" t="str">
        <f t="shared" si="20"/>
        <v/>
      </c>
    </row>
    <row r="199" spans="1:28">
      <c r="A199" s="9"/>
      <c r="B199" s="14" t="str">
        <f>IF(A199="","",IF(OR(A199&lt;'03 Configuración'!$B$7,A199&gt;'03 Configuración'!$B$8),"Fuera de rango","Semana "&amp;INT((A199-'03 Configuración'!$B$7)/7)+1))</f>
        <v/>
      </c>
      <c r="C199" s="7"/>
      <c r="D199" s="7"/>
      <c r="E199" s="7"/>
      <c r="F199" s="7"/>
      <c r="G199" s="58"/>
      <c r="H199" s="58"/>
      <c r="I199" s="58"/>
      <c r="J199" s="58"/>
      <c r="K199" s="58"/>
      <c r="L199" s="19" t="str">
        <f t="shared" ref="L199:L262" si="21">IF(AA199&lt;&gt;"Válido","",ROUND((K199-H199)*24,2))</f>
        <v/>
      </c>
      <c r="M199" s="22"/>
      <c r="N199" s="22"/>
      <c r="O199" s="22"/>
      <c r="P199" s="14" t="str">
        <f t="shared" ref="P199:P262" si="22">IF(AA199&lt;&gt;"Válido","",IF(O199&gt;=M199,"Sí","No"))</f>
        <v/>
      </c>
      <c r="Q199" s="14" t="str">
        <f t="shared" ref="Q199:Q262" si="23">IF(AA199&lt;&gt;"Válido","",IF(K199&lt;=J199,"Sí","No"))</f>
        <v/>
      </c>
      <c r="R199" s="14" t="str">
        <f t="shared" ref="R199:R262" si="24">IF(AA199&lt;&gt;"Válido","",IF(S199="Sin incidencia","No","Sí"))</f>
        <v/>
      </c>
      <c r="S199" s="7"/>
      <c r="T199" s="11"/>
      <c r="U199" s="11"/>
      <c r="V199" s="7"/>
      <c r="W199" s="25"/>
      <c r="X199" s="22"/>
      <c r="Y199" s="28" t="str">
        <f t="shared" ref="Y199:Y262" si="25">IF(OR(AA199&lt;&gt;"Válido",N199=0),"",ROUND(X199/N199,4))</f>
        <v/>
      </c>
      <c r="Z199" s="19" t="str">
        <f t="shared" ref="Z199:Z262" si="26">IF(AA199&lt;&gt;"Válido","",ROUND((I199-H199)*24,2))</f>
        <v/>
      </c>
      <c r="AA199" s="14" t="str">
        <f>IF(ISBLANK(A199),"",IF(OR(A199&lt;'03 Configuración'!$B$7,A199&gt;'03 Configuración'!$B$8),"Fuera de rango",IF(OR(C199="",D199="",E199="",F199="",S199="",V199="",NOT(ISNUMBER(G199)),NOT(ISNUMBER(H199)),NOT(ISNUMBER(I199)),NOT(ISNUMBER(J199)),NOT(ISNUMBER(K199)),NOT(ISNUMBER(M199)),NOT(ISNUMBER(N199)),NOT(ISNUMBER(O199)),NOT(ISNUMBER(W199)),NOT(ISNUMBER(X199))),"Incompleto",IF(OR(I199&lt;H199,K199&lt;I199,O199&gt;N199,O199+X199&gt;N199,X199&gt;N199,M199&lt;=0,N199&lt;0,O199&lt;0,W199&lt;0,X199&lt;0),"Inconsistente","Válido"))))</f>
        <v/>
      </c>
      <c r="AB199" s="31" t="str">
        <f t="shared" ref="AB199:AB262" si="27">IF(AA199="","",IF(AA199="Válido","Listo para analizar",IF(AA199="Fuera de rango","Fecha fuera del periodo configurado",IF(AA199="Incompleto","Completa los datos obligatorios",IF(O199+X199&gt;N199,"Despacho y almacenamiento superan las unidades recibidas",IF(OR(I199&lt;H199,K199&lt;I199),"Revisa la secuencia de horas",IF(M199&lt;=0,"Las unidades esperadas deben ser mayores que cero","Revisa cantidades, horas o costos")))))))</f>
        <v/>
      </c>
    </row>
    <row r="200" spans="1:28">
      <c r="A200" s="9"/>
      <c r="B200" s="14" t="str">
        <f>IF(A200="","",IF(OR(A200&lt;'03 Configuración'!$B$7,A200&gt;'03 Configuración'!$B$8),"Fuera de rango","Semana "&amp;INT((A200-'03 Configuración'!$B$7)/7)+1))</f>
        <v/>
      </c>
      <c r="C200" s="7"/>
      <c r="D200" s="7"/>
      <c r="E200" s="7"/>
      <c r="F200" s="7"/>
      <c r="G200" s="58"/>
      <c r="H200" s="58"/>
      <c r="I200" s="58"/>
      <c r="J200" s="58"/>
      <c r="K200" s="58"/>
      <c r="L200" s="19" t="str">
        <f t="shared" si="21"/>
        <v/>
      </c>
      <c r="M200" s="22"/>
      <c r="N200" s="22"/>
      <c r="O200" s="22"/>
      <c r="P200" s="14" t="str">
        <f t="shared" si="22"/>
        <v/>
      </c>
      <c r="Q200" s="14" t="str">
        <f t="shared" si="23"/>
        <v/>
      </c>
      <c r="R200" s="14" t="str">
        <f t="shared" si="24"/>
        <v/>
      </c>
      <c r="S200" s="7"/>
      <c r="T200" s="11"/>
      <c r="U200" s="11"/>
      <c r="V200" s="7"/>
      <c r="W200" s="25"/>
      <c r="X200" s="22"/>
      <c r="Y200" s="28" t="str">
        <f t="shared" si="25"/>
        <v/>
      </c>
      <c r="Z200" s="19" t="str">
        <f t="shared" si="26"/>
        <v/>
      </c>
      <c r="AA200" s="14" t="str">
        <f>IF(ISBLANK(A200),"",IF(OR(A200&lt;'03 Configuración'!$B$7,A200&gt;'03 Configuración'!$B$8),"Fuera de rango",IF(OR(C200="",D200="",E200="",F200="",S200="",V200="",NOT(ISNUMBER(G200)),NOT(ISNUMBER(H200)),NOT(ISNUMBER(I200)),NOT(ISNUMBER(J200)),NOT(ISNUMBER(K200)),NOT(ISNUMBER(M200)),NOT(ISNUMBER(N200)),NOT(ISNUMBER(O200)),NOT(ISNUMBER(W200)),NOT(ISNUMBER(X200))),"Incompleto",IF(OR(I200&lt;H200,K200&lt;I200,O200&gt;N200,O200+X200&gt;N200,X200&gt;N200,M200&lt;=0,N200&lt;0,O200&lt;0,W200&lt;0,X200&lt;0),"Inconsistente","Válido"))))</f>
        <v/>
      </c>
      <c r="AB200" s="31" t="str">
        <f t="shared" si="27"/>
        <v/>
      </c>
    </row>
    <row r="201" spans="1:28">
      <c r="A201" s="9"/>
      <c r="B201" s="14" t="str">
        <f>IF(A201="","",IF(OR(A201&lt;'03 Configuración'!$B$7,A201&gt;'03 Configuración'!$B$8),"Fuera de rango","Semana "&amp;INT((A201-'03 Configuración'!$B$7)/7)+1))</f>
        <v/>
      </c>
      <c r="C201" s="7"/>
      <c r="D201" s="7"/>
      <c r="E201" s="7"/>
      <c r="F201" s="7"/>
      <c r="G201" s="58"/>
      <c r="H201" s="58"/>
      <c r="I201" s="58"/>
      <c r="J201" s="58"/>
      <c r="K201" s="58"/>
      <c r="L201" s="19" t="str">
        <f t="shared" si="21"/>
        <v/>
      </c>
      <c r="M201" s="22"/>
      <c r="N201" s="22"/>
      <c r="O201" s="22"/>
      <c r="P201" s="14" t="str">
        <f t="shared" si="22"/>
        <v/>
      </c>
      <c r="Q201" s="14" t="str">
        <f t="shared" si="23"/>
        <v/>
      </c>
      <c r="R201" s="14" t="str">
        <f t="shared" si="24"/>
        <v/>
      </c>
      <c r="S201" s="7"/>
      <c r="T201" s="11"/>
      <c r="U201" s="11"/>
      <c r="V201" s="7"/>
      <c r="W201" s="25"/>
      <c r="X201" s="22"/>
      <c r="Y201" s="28" t="str">
        <f t="shared" si="25"/>
        <v/>
      </c>
      <c r="Z201" s="19" t="str">
        <f t="shared" si="26"/>
        <v/>
      </c>
      <c r="AA201" s="14" t="str">
        <f>IF(ISBLANK(A201),"",IF(OR(A201&lt;'03 Configuración'!$B$7,A201&gt;'03 Configuración'!$B$8),"Fuera de rango",IF(OR(C201="",D201="",E201="",F201="",S201="",V201="",NOT(ISNUMBER(G201)),NOT(ISNUMBER(H201)),NOT(ISNUMBER(I201)),NOT(ISNUMBER(J201)),NOT(ISNUMBER(K201)),NOT(ISNUMBER(M201)),NOT(ISNUMBER(N201)),NOT(ISNUMBER(O201)),NOT(ISNUMBER(W201)),NOT(ISNUMBER(X201))),"Incompleto",IF(OR(I201&lt;H201,K201&lt;I201,O201&gt;N201,O201+X201&gt;N201,X201&gt;N201,M201&lt;=0,N201&lt;0,O201&lt;0,W201&lt;0,X201&lt;0),"Inconsistente","Válido"))))</f>
        <v/>
      </c>
      <c r="AB201" s="31" t="str">
        <f t="shared" si="27"/>
        <v/>
      </c>
    </row>
    <row r="202" spans="1:28">
      <c r="A202" s="9"/>
      <c r="B202" s="14" t="str">
        <f>IF(A202="","",IF(OR(A202&lt;'03 Configuración'!$B$7,A202&gt;'03 Configuración'!$B$8),"Fuera de rango","Semana "&amp;INT((A202-'03 Configuración'!$B$7)/7)+1))</f>
        <v/>
      </c>
      <c r="C202" s="7"/>
      <c r="D202" s="7"/>
      <c r="E202" s="7"/>
      <c r="F202" s="7"/>
      <c r="G202" s="58"/>
      <c r="H202" s="58"/>
      <c r="I202" s="58"/>
      <c r="J202" s="58"/>
      <c r="K202" s="58"/>
      <c r="L202" s="19" t="str">
        <f t="shared" si="21"/>
        <v/>
      </c>
      <c r="M202" s="22"/>
      <c r="N202" s="22"/>
      <c r="O202" s="22"/>
      <c r="P202" s="14" t="str">
        <f t="shared" si="22"/>
        <v/>
      </c>
      <c r="Q202" s="14" t="str">
        <f t="shared" si="23"/>
        <v/>
      </c>
      <c r="R202" s="14" t="str">
        <f t="shared" si="24"/>
        <v/>
      </c>
      <c r="S202" s="7"/>
      <c r="T202" s="11"/>
      <c r="U202" s="11"/>
      <c r="V202" s="7"/>
      <c r="W202" s="25"/>
      <c r="X202" s="22"/>
      <c r="Y202" s="28" t="str">
        <f t="shared" si="25"/>
        <v/>
      </c>
      <c r="Z202" s="19" t="str">
        <f t="shared" si="26"/>
        <v/>
      </c>
      <c r="AA202" s="14" t="str">
        <f>IF(ISBLANK(A202),"",IF(OR(A202&lt;'03 Configuración'!$B$7,A202&gt;'03 Configuración'!$B$8),"Fuera de rango",IF(OR(C202="",D202="",E202="",F202="",S202="",V202="",NOT(ISNUMBER(G202)),NOT(ISNUMBER(H202)),NOT(ISNUMBER(I202)),NOT(ISNUMBER(J202)),NOT(ISNUMBER(K202)),NOT(ISNUMBER(M202)),NOT(ISNUMBER(N202)),NOT(ISNUMBER(O202)),NOT(ISNUMBER(W202)),NOT(ISNUMBER(X202))),"Incompleto",IF(OR(I202&lt;H202,K202&lt;I202,O202&gt;N202,O202+X202&gt;N202,X202&gt;N202,M202&lt;=0,N202&lt;0,O202&lt;0,W202&lt;0,X202&lt;0),"Inconsistente","Válido"))))</f>
        <v/>
      </c>
      <c r="AB202" s="31" t="str">
        <f t="shared" si="27"/>
        <v/>
      </c>
    </row>
    <row r="203" spans="1:28">
      <c r="A203" s="9"/>
      <c r="B203" s="14" t="str">
        <f>IF(A203="","",IF(OR(A203&lt;'03 Configuración'!$B$7,A203&gt;'03 Configuración'!$B$8),"Fuera de rango","Semana "&amp;INT((A203-'03 Configuración'!$B$7)/7)+1))</f>
        <v/>
      </c>
      <c r="C203" s="7"/>
      <c r="D203" s="7"/>
      <c r="E203" s="7"/>
      <c r="F203" s="7"/>
      <c r="G203" s="58"/>
      <c r="H203" s="58"/>
      <c r="I203" s="58"/>
      <c r="J203" s="58"/>
      <c r="K203" s="58"/>
      <c r="L203" s="19" t="str">
        <f t="shared" si="21"/>
        <v/>
      </c>
      <c r="M203" s="22"/>
      <c r="N203" s="22"/>
      <c r="O203" s="22"/>
      <c r="P203" s="14" t="str">
        <f t="shared" si="22"/>
        <v/>
      </c>
      <c r="Q203" s="14" t="str">
        <f t="shared" si="23"/>
        <v/>
      </c>
      <c r="R203" s="14" t="str">
        <f t="shared" si="24"/>
        <v/>
      </c>
      <c r="S203" s="7"/>
      <c r="T203" s="11"/>
      <c r="U203" s="11"/>
      <c r="V203" s="7"/>
      <c r="W203" s="25"/>
      <c r="X203" s="22"/>
      <c r="Y203" s="28" t="str">
        <f t="shared" si="25"/>
        <v/>
      </c>
      <c r="Z203" s="19" t="str">
        <f t="shared" si="26"/>
        <v/>
      </c>
      <c r="AA203" s="14" t="str">
        <f>IF(ISBLANK(A203),"",IF(OR(A203&lt;'03 Configuración'!$B$7,A203&gt;'03 Configuración'!$B$8),"Fuera de rango",IF(OR(C203="",D203="",E203="",F203="",S203="",V203="",NOT(ISNUMBER(G203)),NOT(ISNUMBER(H203)),NOT(ISNUMBER(I203)),NOT(ISNUMBER(J203)),NOT(ISNUMBER(K203)),NOT(ISNUMBER(M203)),NOT(ISNUMBER(N203)),NOT(ISNUMBER(O203)),NOT(ISNUMBER(W203)),NOT(ISNUMBER(X203))),"Incompleto",IF(OR(I203&lt;H203,K203&lt;I203,O203&gt;N203,O203+X203&gt;N203,X203&gt;N203,M203&lt;=0,N203&lt;0,O203&lt;0,W203&lt;0,X203&lt;0),"Inconsistente","Válido"))))</f>
        <v/>
      </c>
      <c r="AB203" s="31" t="str">
        <f t="shared" si="27"/>
        <v/>
      </c>
    </row>
    <row r="204" spans="1:28">
      <c r="A204" s="9"/>
      <c r="B204" s="14" t="str">
        <f>IF(A204="","",IF(OR(A204&lt;'03 Configuración'!$B$7,A204&gt;'03 Configuración'!$B$8),"Fuera de rango","Semana "&amp;INT((A204-'03 Configuración'!$B$7)/7)+1))</f>
        <v/>
      </c>
      <c r="C204" s="7"/>
      <c r="D204" s="7"/>
      <c r="E204" s="7"/>
      <c r="F204" s="7"/>
      <c r="G204" s="58"/>
      <c r="H204" s="58"/>
      <c r="I204" s="58"/>
      <c r="J204" s="58"/>
      <c r="K204" s="58"/>
      <c r="L204" s="19" t="str">
        <f t="shared" si="21"/>
        <v/>
      </c>
      <c r="M204" s="22"/>
      <c r="N204" s="22"/>
      <c r="O204" s="22"/>
      <c r="P204" s="14" t="str">
        <f t="shared" si="22"/>
        <v/>
      </c>
      <c r="Q204" s="14" t="str">
        <f t="shared" si="23"/>
        <v/>
      </c>
      <c r="R204" s="14" t="str">
        <f t="shared" si="24"/>
        <v/>
      </c>
      <c r="S204" s="7"/>
      <c r="T204" s="11"/>
      <c r="U204" s="11"/>
      <c r="V204" s="7"/>
      <c r="W204" s="25"/>
      <c r="X204" s="22"/>
      <c r="Y204" s="28" t="str">
        <f t="shared" si="25"/>
        <v/>
      </c>
      <c r="Z204" s="19" t="str">
        <f t="shared" si="26"/>
        <v/>
      </c>
      <c r="AA204" s="14" t="str">
        <f>IF(ISBLANK(A204),"",IF(OR(A204&lt;'03 Configuración'!$B$7,A204&gt;'03 Configuración'!$B$8),"Fuera de rango",IF(OR(C204="",D204="",E204="",F204="",S204="",V204="",NOT(ISNUMBER(G204)),NOT(ISNUMBER(H204)),NOT(ISNUMBER(I204)),NOT(ISNUMBER(J204)),NOT(ISNUMBER(K204)),NOT(ISNUMBER(M204)),NOT(ISNUMBER(N204)),NOT(ISNUMBER(O204)),NOT(ISNUMBER(W204)),NOT(ISNUMBER(X204))),"Incompleto",IF(OR(I204&lt;H204,K204&lt;I204,O204&gt;N204,O204+X204&gt;N204,X204&gt;N204,M204&lt;=0,N204&lt;0,O204&lt;0,W204&lt;0,X204&lt;0),"Inconsistente","Válido"))))</f>
        <v/>
      </c>
      <c r="AB204" s="31" t="str">
        <f t="shared" si="27"/>
        <v/>
      </c>
    </row>
    <row r="205" spans="1:28">
      <c r="A205" s="9"/>
      <c r="B205" s="14" t="str">
        <f>IF(A205="","",IF(OR(A205&lt;'03 Configuración'!$B$7,A205&gt;'03 Configuración'!$B$8),"Fuera de rango","Semana "&amp;INT((A205-'03 Configuración'!$B$7)/7)+1))</f>
        <v/>
      </c>
      <c r="C205" s="7"/>
      <c r="D205" s="7"/>
      <c r="E205" s="7"/>
      <c r="F205" s="7"/>
      <c r="G205" s="58"/>
      <c r="H205" s="58"/>
      <c r="I205" s="58"/>
      <c r="J205" s="58"/>
      <c r="K205" s="58"/>
      <c r="L205" s="19" t="str">
        <f t="shared" si="21"/>
        <v/>
      </c>
      <c r="M205" s="22"/>
      <c r="N205" s="22"/>
      <c r="O205" s="22"/>
      <c r="P205" s="14" t="str">
        <f t="shared" si="22"/>
        <v/>
      </c>
      <c r="Q205" s="14" t="str">
        <f t="shared" si="23"/>
        <v/>
      </c>
      <c r="R205" s="14" t="str">
        <f t="shared" si="24"/>
        <v/>
      </c>
      <c r="S205" s="7"/>
      <c r="T205" s="11"/>
      <c r="U205" s="11"/>
      <c r="V205" s="7"/>
      <c r="W205" s="25"/>
      <c r="X205" s="22"/>
      <c r="Y205" s="28" t="str">
        <f t="shared" si="25"/>
        <v/>
      </c>
      <c r="Z205" s="19" t="str">
        <f t="shared" si="26"/>
        <v/>
      </c>
      <c r="AA205" s="14" t="str">
        <f>IF(ISBLANK(A205),"",IF(OR(A205&lt;'03 Configuración'!$B$7,A205&gt;'03 Configuración'!$B$8),"Fuera de rango",IF(OR(C205="",D205="",E205="",F205="",S205="",V205="",NOT(ISNUMBER(G205)),NOT(ISNUMBER(H205)),NOT(ISNUMBER(I205)),NOT(ISNUMBER(J205)),NOT(ISNUMBER(K205)),NOT(ISNUMBER(M205)),NOT(ISNUMBER(N205)),NOT(ISNUMBER(O205)),NOT(ISNUMBER(W205)),NOT(ISNUMBER(X205))),"Incompleto",IF(OR(I205&lt;H205,K205&lt;I205,O205&gt;N205,O205+X205&gt;N205,X205&gt;N205,M205&lt;=0,N205&lt;0,O205&lt;0,W205&lt;0,X205&lt;0),"Inconsistente","Válido"))))</f>
        <v/>
      </c>
      <c r="AB205" s="31" t="str">
        <f t="shared" si="27"/>
        <v/>
      </c>
    </row>
    <row r="206" spans="1:28">
      <c r="A206" s="9"/>
      <c r="B206" s="14" t="str">
        <f>IF(A206="","",IF(OR(A206&lt;'03 Configuración'!$B$7,A206&gt;'03 Configuración'!$B$8),"Fuera de rango","Semana "&amp;INT((A206-'03 Configuración'!$B$7)/7)+1))</f>
        <v/>
      </c>
      <c r="C206" s="7"/>
      <c r="D206" s="7"/>
      <c r="E206" s="7"/>
      <c r="F206" s="7"/>
      <c r="G206" s="58"/>
      <c r="H206" s="58"/>
      <c r="I206" s="58"/>
      <c r="J206" s="58"/>
      <c r="K206" s="58"/>
      <c r="L206" s="19" t="str">
        <f t="shared" si="21"/>
        <v/>
      </c>
      <c r="M206" s="22"/>
      <c r="N206" s="22"/>
      <c r="O206" s="22"/>
      <c r="P206" s="14" t="str">
        <f t="shared" si="22"/>
        <v/>
      </c>
      <c r="Q206" s="14" t="str">
        <f t="shared" si="23"/>
        <v/>
      </c>
      <c r="R206" s="14" t="str">
        <f t="shared" si="24"/>
        <v/>
      </c>
      <c r="S206" s="7"/>
      <c r="T206" s="11"/>
      <c r="U206" s="11"/>
      <c r="V206" s="7"/>
      <c r="W206" s="25"/>
      <c r="X206" s="22"/>
      <c r="Y206" s="28" t="str">
        <f t="shared" si="25"/>
        <v/>
      </c>
      <c r="Z206" s="19" t="str">
        <f t="shared" si="26"/>
        <v/>
      </c>
      <c r="AA206" s="14" t="str">
        <f>IF(ISBLANK(A206),"",IF(OR(A206&lt;'03 Configuración'!$B$7,A206&gt;'03 Configuración'!$B$8),"Fuera de rango",IF(OR(C206="",D206="",E206="",F206="",S206="",V206="",NOT(ISNUMBER(G206)),NOT(ISNUMBER(H206)),NOT(ISNUMBER(I206)),NOT(ISNUMBER(J206)),NOT(ISNUMBER(K206)),NOT(ISNUMBER(M206)),NOT(ISNUMBER(N206)),NOT(ISNUMBER(O206)),NOT(ISNUMBER(W206)),NOT(ISNUMBER(X206))),"Incompleto",IF(OR(I206&lt;H206,K206&lt;I206,O206&gt;N206,O206+X206&gt;N206,X206&gt;N206,M206&lt;=0,N206&lt;0,O206&lt;0,W206&lt;0,X206&lt;0),"Inconsistente","Válido"))))</f>
        <v/>
      </c>
      <c r="AB206" s="31" t="str">
        <f t="shared" si="27"/>
        <v/>
      </c>
    </row>
    <row r="207" spans="1:28">
      <c r="A207" s="9"/>
      <c r="B207" s="14" t="str">
        <f>IF(A207="","",IF(OR(A207&lt;'03 Configuración'!$B$7,A207&gt;'03 Configuración'!$B$8),"Fuera de rango","Semana "&amp;INT((A207-'03 Configuración'!$B$7)/7)+1))</f>
        <v/>
      </c>
      <c r="C207" s="7"/>
      <c r="D207" s="7"/>
      <c r="E207" s="7"/>
      <c r="F207" s="7"/>
      <c r="G207" s="58"/>
      <c r="H207" s="58"/>
      <c r="I207" s="58"/>
      <c r="J207" s="58"/>
      <c r="K207" s="58"/>
      <c r="L207" s="19" t="str">
        <f t="shared" si="21"/>
        <v/>
      </c>
      <c r="M207" s="22"/>
      <c r="N207" s="22"/>
      <c r="O207" s="22"/>
      <c r="P207" s="14" t="str">
        <f t="shared" si="22"/>
        <v/>
      </c>
      <c r="Q207" s="14" t="str">
        <f t="shared" si="23"/>
        <v/>
      </c>
      <c r="R207" s="14" t="str">
        <f t="shared" si="24"/>
        <v/>
      </c>
      <c r="S207" s="7"/>
      <c r="T207" s="11"/>
      <c r="U207" s="11"/>
      <c r="V207" s="7"/>
      <c r="W207" s="25"/>
      <c r="X207" s="22"/>
      <c r="Y207" s="28" t="str">
        <f t="shared" si="25"/>
        <v/>
      </c>
      <c r="Z207" s="19" t="str">
        <f t="shared" si="26"/>
        <v/>
      </c>
      <c r="AA207" s="14" t="str">
        <f>IF(ISBLANK(A207),"",IF(OR(A207&lt;'03 Configuración'!$B$7,A207&gt;'03 Configuración'!$B$8),"Fuera de rango",IF(OR(C207="",D207="",E207="",F207="",S207="",V207="",NOT(ISNUMBER(G207)),NOT(ISNUMBER(H207)),NOT(ISNUMBER(I207)),NOT(ISNUMBER(J207)),NOT(ISNUMBER(K207)),NOT(ISNUMBER(M207)),NOT(ISNUMBER(N207)),NOT(ISNUMBER(O207)),NOT(ISNUMBER(W207)),NOT(ISNUMBER(X207))),"Incompleto",IF(OR(I207&lt;H207,K207&lt;I207,O207&gt;N207,O207+X207&gt;N207,X207&gt;N207,M207&lt;=0,N207&lt;0,O207&lt;0,W207&lt;0,X207&lt;0),"Inconsistente","Válido"))))</f>
        <v/>
      </c>
      <c r="AB207" s="31" t="str">
        <f t="shared" si="27"/>
        <v/>
      </c>
    </row>
    <row r="208" spans="1:28">
      <c r="A208" s="9"/>
      <c r="B208" s="14" t="str">
        <f>IF(A208="","",IF(OR(A208&lt;'03 Configuración'!$B$7,A208&gt;'03 Configuración'!$B$8),"Fuera de rango","Semana "&amp;INT((A208-'03 Configuración'!$B$7)/7)+1))</f>
        <v/>
      </c>
      <c r="C208" s="7"/>
      <c r="D208" s="7"/>
      <c r="E208" s="7"/>
      <c r="F208" s="7"/>
      <c r="G208" s="58"/>
      <c r="H208" s="58"/>
      <c r="I208" s="58"/>
      <c r="J208" s="58"/>
      <c r="K208" s="58"/>
      <c r="L208" s="19" t="str">
        <f t="shared" si="21"/>
        <v/>
      </c>
      <c r="M208" s="22"/>
      <c r="N208" s="22"/>
      <c r="O208" s="22"/>
      <c r="P208" s="14" t="str">
        <f t="shared" si="22"/>
        <v/>
      </c>
      <c r="Q208" s="14" t="str">
        <f t="shared" si="23"/>
        <v/>
      </c>
      <c r="R208" s="14" t="str">
        <f t="shared" si="24"/>
        <v/>
      </c>
      <c r="S208" s="7"/>
      <c r="T208" s="11"/>
      <c r="U208" s="11"/>
      <c r="V208" s="7"/>
      <c r="W208" s="25"/>
      <c r="X208" s="22"/>
      <c r="Y208" s="28" t="str">
        <f t="shared" si="25"/>
        <v/>
      </c>
      <c r="Z208" s="19" t="str">
        <f t="shared" si="26"/>
        <v/>
      </c>
      <c r="AA208" s="14" t="str">
        <f>IF(ISBLANK(A208),"",IF(OR(A208&lt;'03 Configuración'!$B$7,A208&gt;'03 Configuración'!$B$8),"Fuera de rango",IF(OR(C208="",D208="",E208="",F208="",S208="",V208="",NOT(ISNUMBER(G208)),NOT(ISNUMBER(H208)),NOT(ISNUMBER(I208)),NOT(ISNUMBER(J208)),NOT(ISNUMBER(K208)),NOT(ISNUMBER(M208)),NOT(ISNUMBER(N208)),NOT(ISNUMBER(O208)),NOT(ISNUMBER(W208)),NOT(ISNUMBER(X208))),"Incompleto",IF(OR(I208&lt;H208,K208&lt;I208,O208&gt;N208,O208+X208&gt;N208,X208&gt;N208,M208&lt;=0,N208&lt;0,O208&lt;0,W208&lt;0,X208&lt;0),"Inconsistente","Válido"))))</f>
        <v/>
      </c>
      <c r="AB208" s="31" t="str">
        <f t="shared" si="27"/>
        <v/>
      </c>
    </row>
    <row r="209" spans="1:28">
      <c r="A209" s="9"/>
      <c r="B209" s="14" t="str">
        <f>IF(A209="","",IF(OR(A209&lt;'03 Configuración'!$B$7,A209&gt;'03 Configuración'!$B$8),"Fuera de rango","Semana "&amp;INT((A209-'03 Configuración'!$B$7)/7)+1))</f>
        <v/>
      </c>
      <c r="C209" s="7"/>
      <c r="D209" s="7"/>
      <c r="E209" s="7"/>
      <c r="F209" s="7"/>
      <c r="G209" s="58"/>
      <c r="H209" s="58"/>
      <c r="I209" s="58"/>
      <c r="J209" s="58"/>
      <c r="K209" s="58"/>
      <c r="L209" s="19" t="str">
        <f t="shared" si="21"/>
        <v/>
      </c>
      <c r="M209" s="22"/>
      <c r="N209" s="22"/>
      <c r="O209" s="22"/>
      <c r="P209" s="14" t="str">
        <f t="shared" si="22"/>
        <v/>
      </c>
      <c r="Q209" s="14" t="str">
        <f t="shared" si="23"/>
        <v/>
      </c>
      <c r="R209" s="14" t="str">
        <f t="shared" si="24"/>
        <v/>
      </c>
      <c r="S209" s="7"/>
      <c r="T209" s="11"/>
      <c r="U209" s="11"/>
      <c r="V209" s="7"/>
      <c r="W209" s="25"/>
      <c r="X209" s="22"/>
      <c r="Y209" s="28" t="str">
        <f t="shared" si="25"/>
        <v/>
      </c>
      <c r="Z209" s="19" t="str">
        <f t="shared" si="26"/>
        <v/>
      </c>
      <c r="AA209" s="14" t="str">
        <f>IF(ISBLANK(A209),"",IF(OR(A209&lt;'03 Configuración'!$B$7,A209&gt;'03 Configuración'!$B$8),"Fuera de rango",IF(OR(C209="",D209="",E209="",F209="",S209="",V209="",NOT(ISNUMBER(G209)),NOT(ISNUMBER(H209)),NOT(ISNUMBER(I209)),NOT(ISNUMBER(J209)),NOT(ISNUMBER(K209)),NOT(ISNUMBER(M209)),NOT(ISNUMBER(N209)),NOT(ISNUMBER(O209)),NOT(ISNUMBER(W209)),NOT(ISNUMBER(X209))),"Incompleto",IF(OR(I209&lt;H209,K209&lt;I209,O209&gt;N209,O209+X209&gt;N209,X209&gt;N209,M209&lt;=0,N209&lt;0,O209&lt;0,W209&lt;0,X209&lt;0),"Inconsistente","Válido"))))</f>
        <v/>
      </c>
      <c r="AB209" s="31" t="str">
        <f t="shared" si="27"/>
        <v/>
      </c>
    </row>
    <row r="210" spans="1:28">
      <c r="A210" s="9"/>
      <c r="B210" s="14" t="str">
        <f>IF(A210="","",IF(OR(A210&lt;'03 Configuración'!$B$7,A210&gt;'03 Configuración'!$B$8),"Fuera de rango","Semana "&amp;INT((A210-'03 Configuración'!$B$7)/7)+1))</f>
        <v/>
      </c>
      <c r="C210" s="7"/>
      <c r="D210" s="7"/>
      <c r="E210" s="7"/>
      <c r="F210" s="7"/>
      <c r="G210" s="58"/>
      <c r="H210" s="58"/>
      <c r="I210" s="58"/>
      <c r="J210" s="58"/>
      <c r="K210" s="58"/>
      <c r="L210" s="19" t="str">
        <f t="shared" si="21"/>
        <v/>
      </c>
      <c r="M210" s="22"/>
      <c r="N210" s="22"/>
      <c r="O210" s="22"/>
      <c r="P210" s="14" t="str">
        <f t="shared" si="22"/>
        <v/>
      </c>
      <c r="Q210" s="14" t="str">
        <f t="shared" si="23"/>
        <v/>
      </c>
      <c r="R210" s="14" t="str">
        <f t="shared" si="24"/>
        <v/>
      </c>
      <c r="S210" s="7"/>
      <c r="T210" s="11"/>
      <c r="U210" s="11"/>
      <c r="V210" s="7"/>
      <c r="W210" s="25"/>
      <c r="X210" s="22"/>
      <c r="Y210" s="28" t="str">
        <f t="shared" si="25"/>
        <v/>
      </c>
      <c r="Z210" s="19" t="str">
        <f t="shared" si="26"/>
        <v/>
      </c>
      <c r="AA210" s="14" t="str">
        <f>IF(ISBLANK(A210),"",IF(OR(A210&lt;'03 Configuración'!$B$7,A210&gt;'03 Configuración'!$B$8),"Fuera de rango",IF(OR(C210="",D210="",E210="",F210="",S210="",V210="",NOT(ISNUMBER(G210)),NOT(ISNUMBER(H210)),NOT(ISNUMBER(I210)),NOT(ISNUMBER(J210)),NOT(ISNUMBER(K210)),NOT(ISNUMBER(M210)),NOT(ISNUMBER(N210)),NOT(ISNUMBER(O210)),NOT(ISNUMBER(W210)),NOT(ISNUMBER(X210))),"Incompleto",IF(OR(I210&lt;H210,K210&lt;I210,O210&gt;N210,O210+X210&gt;N210,X210&gt;N210,M210&lt;=0,N210&lt;0,O210&lt;0,W210&lt;0,X210&lt;0),"Inconsistente","Válido"))))</f>
        <v/>
      </c>
      <c r="AB210" s="31" t="str">
        <f t="shared" si="27"/>
        <v/>
      </c>
    </row>
    <row r="211" spans="1:28">
      <c r="A211" s="9"/>
      <c r="B211" s="14" t="str">
        <f>IF(A211="","",IF(OR(A211&lt;'03 Configuración'!$B$7,A211&gt;'03 Configuración'!$B$8),"Fuera de rango","Semana "&amp;INT((A211-'03 Configuración'!$B$7)/7)+1))</f>
        <v/>
      </c>
      <c r="C211" s="7"/>
      <c r="D211" s="7"/>
      <c r="E211" s="7"/>
      <c r="F211" s="7"/>
      <c r="G211" s="58"/>
      <c r="H211" s="58"/>
      <c r="I211" s="58"/>
      <c r="J211" s="58"/>
      <c r="K211" s="58"/>
      <c r="L211" s="19" t="str">
        <f t="shared" si="21"/>
        <v/>
      </c>
      <c r="M211" s="22"/>
      <c r="N211" s="22"/>
      <c r="O211" s="22"/>
      <c r="P211" s="14" t="str">
        <f t="shared" si="22"/>
        <v/>
      </c>
      <c r="Q211" s="14" t="str">
        <f t="shared" si="23"/>
        <v/>
      </c>
      <c r="R211" s="14" t="str">
        <f t="shared" si="24"/>
        <v/>
      </c>
      <c r="S211" s="7"/>
      <c r="T211" s="11"/>
      <c r="U211" s="11"/>
      <c r="V211" s="7"/>
      <c r="W211" s="25"/>
      <c r="X211" s="22"/>
      <c r="Y211" s="28" t="str">
        <f t="shared" si="25"/>
        <v/>
      </c>
      <c r="Z211" s="19" t="str">
        <f t="shared" si="26"/>
        <v/>
      </c>
      <c r="AA211" s="14" t="str">
        <f>IF(ISBLANK(A211),"",IF(OR(A211&lt;'03 Configuración'!$B$7,A211&gt;'03 Configuración'!$B$8),"Fuera de rango",IF(OR(C211="",D211="",E211="",F211="",S211="",V211="",NOT(ISNUMBER(G211)),NOT(ISNUMBER(H211)),NOT(ISNUMBER(I211)),NOT(ISNUMBER(J211)),NOT(ISNUMBER(K211)),NOT(ISNUMBER(M211)),NOT(ISNUMBER(N211)),NOT(ISNUMBER(O211)),NOT(ISNUMBER(W211)),NOT(ISNUMBER(X211))),"Incompleto",IF(OR(I211&lt;H211,K211&lt;I211,O211&gt;N211,O211+X211&gt;N211,X211&gt;N211,M211&lt;=0,N211&lt;0,O211&lt;0,W211&lt;0,X211&lt;0),"Inconsistente","Válido"))))</f>
        <v/>
      </c>
      <c r="AB211" s="31" t="str">
        <f t="shared" si="27"/>
        <v/>
      </c>
    </row>
    <row r="212" spans="1:28">
      <c r="A212" s="9"/>
      <c r="B212" s="14" t="str">
        <f>IF(A212="","",IF(OR(A212&lt;'03 Configuración'!$B$7,A212&gt;'03 Configuración'!$B$8),"Fuera de rango","Semana "&amp;INT((A212-'03 Configuración'!$B$7)/7)+1))</f>
        <v/>
      </c>
      <c r="C212" s="7"/>
      <c r="D212" s="7"/>
      <c r="E212" s="7"/>
      <c r="F212" s="7"/>
      <c r="G212" s="58"/>
      <c r="H212" s="58"/>
      <c r="I212" s="58"/>
      <c r="J212" s="58"/>
      <c r="K212" s="58"/>
      <c r="L212" s="19" t="str">
        <f t="shared" si="21"/>
        <v/>
      </c>
      <c r="M212" s="22"/>
      <c r="N212" s="22"/>
      <c r="O212" s="22"/>
      <c r="P212" s="14" t="str">
        <f t="shared" si="22"/>
        <v/>
      </c>
      <c r="Q212" s="14" t="str">
        <f t="shared" si="23"/>
        <v/>
      </c>
      <c r="R212" s="14" t="str">
        <f t="shared" si="24"/>
        <v/>
      </c>
      <c r="S212" s="7"/>
      <c r="T212" s="11"/>
      <c r="U212" s="11"/>
      <c r="V212" s="7"/>
      <c r="W212" s="25"/>
      <c r="X212" s="22"/>
      <c r="Y212" s="28" t="str">
        <f t="shared" si="25"/>
        <v/>
      </c>
      <c r="Z212" s="19" t="str">
        <f t="shared" si="26"/>
        <v/>
      </c>
      <c r="AA212" s="14" t="str">
        <f>IF(ISBLANK(A212),"",IF(OR(A212&lt;'03 Configuración'!$B$7,A212&gt;'03 Configuración'!$B$8),"Fuera de rango",IF(OR(C212="",D212="",E212="",F212="",S212="",V212="",NOT(ISNUMBER(G212)),NOT(ISNUMBER(H212)),NOT(ISNUMBER(I212)),NOT(ISNUMBER(J212)),NOT(ISNUMBER(K212)),NOT(ISNUMBER(M212)),NOT(ISNUMBER(N212)),NOT(ISNUMBER(O212)),NOT(ISNUMBER(W212)),NOT(ISNUMBER(X212))),"Incompleto",IF(OR(I212&lt;H212,K212&lt;I212,O212&gt;N212,O212+X212&gt;N212,X212&gt;N212,M212&lt;=0,N212&lt;0,O212&lt;0,W212&lt;0,X212&lt;0),"Inconsistente","Válido"))))</f>
        <v/>
      </c>
      <c r="AB212" s="31" t="str">
        <f t="shared" si="27"/>
        <v/>
      </c>
    </row>
    <row r="213" spans="1:28">
      <c r="A213" s="9"/>
      <c r="B213" s="14" t="str">
        <f>IF(A213="","",IF(OR(A213&lt;'03 Configuración'!$B$7,A213&gt;'03 Configuración'!$B$8),"Fuera de rango","Semana "&amp;INT((A213-'03 Configuración'!$B$7)/7)+1))</f>
        <v/>
      </c>
      <c r="C213" s="7"/>
      <c r="D213" s="7"/>
      <c r="E213" s="7"/>
      <c r="F213" s="7"/>
      <c r="G213" s="58"/>
      <c r="H213" s="58"/>
      <c r="I213" s="58"/>
      <c r="J213" s="58"/>
      <c r="K213" s="58"/>
      <c r="L213" s="19" t="str">
        <f t="shared" si="21"/>
        <v/>
      </c>
      <c r="M213" s="22"/>
      <c r="N213" s="22"/>
      <c r="O213" s="22"/>
      <c r="P213" s="14" t="str">
        <f t="shared" si="22"/>
        <v/>
      </c>
      <c r="Q213" s="14" t="str">
        <f t="shared" si="23"/>
        <v/>
      </c>
      <c r="R213" s="14" t="str">
        <f t="shared" si="24"/>
        <v/>
      </c>
      <c r="S213" s="7"/>
      <c r="T213" s="11"/>
      <c r="U213" s="11"/>
      <c r="V213" s="7"/>
      <c r="W213" s="25"/>
      <c r="X213" s="22"/>
      <c r="Y213" s="28" t="str">
        <f t="shared" si="25"/>
        <v/>
      </c>
      <c r="Z213" s="19" t="str">
        <f t="shared" si="26"/>
        <v/>
      </c>
      <c r="AA213" s="14" t="str">
        <f>IF(ISBLANK(A213),"",IF(OR(A213&lt;'03 Configuración'!$B$7,A213&gt;'03 Configuración'!$B$8),"Fuera de rango",IF(OR(C213="",D213="",E213="",F213="",S213="",V213="",NOT(ISNUMBER(G213)),NOT(ISNUMBER(H213)),NOT(ISNUMBER(I213)),NOT(ISNUMBER(J213)),NOT(ISNUMBER(K213)),NOT(ISNUMBER(M213)),NOT(ISNUMBER(N213)),NOT(ISNUMBER(O213)),NOT(ISNUMBER(W213)),NOT(ISNUMBER(X213))),"Incompleto",IF(OR(I213&lt;H213,K213&lt;I213,O213&gt;N213,O213+X213&gt;N213,X213&gt;N213,M213&lt;=0,N213&lt;0,O213&lt;0,W213&lt;0,X213&lt;0),"Inconsistente","Válido"))))</f>
        <v/>
      </c>
      <c r="AB213" s="31" t="str">
        <f t="shared" si="27"/>
        <v/>
      </c>
    </row>
    <row r="214" spans="1:28">
      <c r="A214" s="9"/>
      <c r="B214" s="14" t="str">
        <f>IF(A214="","",IF(OR(A214&lt;'03 Configuración'!$B$7,A214&gt;'03 Configuración'!$B$8),"Fuera de rango","Semana "&amp;INT((A214-'03 Configuración'!$B$7)/7)+1))</f>
        <v/>
      </c>
      <c r="C214" s="7"/>
      <c r="D214" s="7"/>
      <c r="E214" s="7"/>
      <c r="F214" s="7"/>
      <c r="G214" s="58"/>
      <c r="H214" s="58"/>
      <c r="I214" s="58"/>
      <c r="J214" s="58"/>
      <c r="K214" s="58"/>
      <c r="L214" s="19" t="str">
        <f t="shared" si="21"/>
        <v/>
      </c>
      <c r="M214" s="22"/>
      <c r="N214" s="22"/>
      <c r="O214" s="22"/>
      <c r="P214" s="14" t="str">
        <f t="shared" si="22"/>
        <v/>
      </c>
      <c r="Q214" s="14" t="str">
        <f t="shared" si="23"/>
        <v/>
      </c>
      <c r="R214" s="14" t="str">
        <f t="shared" si="24"/>
        <v/>
      </c>
      <c r="S214" s="7"/>
      <c r="T214" s="11"/>
      <c r="U214" s="11"/>
      <c r="V214" s="7"/>
      <c r="W214" s="25"/>
      <c r="X214" s="22"/>
      <c r="Y214" s="28" t="str">
        <f t="shared" si="25"/>
        <v/>
      </c>
      <c r="Z214" s="19" t="str">
        <f t="shared" si="26"/>
        <v/>
      </c>
      <c r="AA214" s="14" t="str">
        <f>IF(ISBLANK(A214),"",IF(OR(A214&lt;'03 Configuración'!$B$7,A214&gt;'03 Configuración'!$B$8),"Fuera de rango",IF(OR(C214="",D214="",E214="",F214="",S214="",V214="",NOT(ISNUMBER(G214)),NOT(ISNUMBER(H214)),NOT(ISNUMBER(I214)),NOT(ISNUMBER(J214)),NOT(ISNUMBER(K214)),NOT(ISNUMBER(M214)),NOT(ISNUMBER(N214)),NOT(ISNUMBER(O214)),NOT(ISNUMBER(W214)),NOT(ISNUMBER(X214))),"Incompleto",IF(OR(I214&lt;H214,K214&lt;I214,O214&gt;N214,O214+X214&gt;N214,X214&gt;N214,M214&lt;=0,N214&lt;0,O214&lt;0,W214&lt;0,X214&lt;0),"Inconsistente","Válido"))))</f>
        <v/>
      </c>
      <c r="AB214" s="31" t="str">
        <f t="shared" si="27"/>
        <v/>
      </c>
    </row>
    <row r="215" spans="1:28">
      <c r="A215" s="9"/>
      <c r="B215" s="14" t="str">
        <f>IF(A215="","",IF(OR(A215&lt;'03 Configuración'!$B$7,A215&gt;'03 Configuración'!$B$8),"Fuera de rango","Semana "&amp;INT((A215-'03 Configuración'!$B$7)/7)+1))</f>
        <v/>
      </c>
      <c r="C215" s="7"/>
      <c r="D215" s="7"/>
      <c r="E215" s="7"/>
      <c r="F215" s="7"/>
      <c r="G215" s="58"/>
      <c r="H215" s="58"/>
      <c r="I215" s="58"/>
      <c r="J215" s="58"/>
      <c r="K215" s="58"/>
      <c r="L215" s="19" t="str">
        <f t="shared" si="21"/>
        <v/>
      </c>
      <c r="M215" s="22"/>
      <c r="N215" s="22"/>
      <c r="O215" s="22"/>
      <c r="P215" s="14" t="str">
        <f t="shared" si="22"/>
        <v/>
      </c>
      <c r="Q215" s="14" t="str">
        <f t="shared" si="23"/>
        <v/>
      </c>
      <c r="R215" s="14" t="str">
        <f t="shared" si="24"/>
        <v/>
      </c>
      <c r="S215" s="7"/>
      <c r="T215" s="11"/>
      <c r="U215" s="11"/>
      <c r="V215" s="7"/>
      <c r="W215" s="25"/>
      <c r="X215" s="22"/>
      <c r="Y215" s="28" t="str">
        <f t="shared" si="25"/>
        <v/>
      </c>
      <c r="Z215" s="19" t="str">
        <f t="shared" si="26"/>
        <v/>
      </c>
      <c r="AA215" s="14" t="str">
        <f>IF(ISBLANK(A215),"",IF(OR(A215&lt;'03 Configuración'!$B$7,A215&gt;'03 Configuración'!$B$8),"Fuera de rango",IF(OR(C215="",D215="",E215="",F215="",S215="",V215="",NOT(ISNUMBER(G215)),NOT(ISNUMBER(H215)),NOT(ISNUMBER(I215)),NOT(ISNUMBER(J215)),NOT(ISNUMBER(K215)),NOT(ISNUMBER(M215)),NOT(ISNUMBER(N215)),NOT(ISNUMBER(O215)),NOT(ISNUMBER(W215)),NOT(ISNUMBER(X215))),"Incompleto",IF(OR(I215&lt;H215,K215&lt;I215,O215&gt;N215,O215+X215&gt;N215,X215&gt;N215,M215&lt;=0,N215&lt;0,O215&lt;0,W215&lt;0,X215&lt;0),"Inconsistente","Válido"))))</f>
        <v/>
      </c>
      <c r="AB215" s="31" t="str">
        <f t="shared" si="27"/>
        <v/>
      </c>
    </row>
    <row r="216" spans="1:28">
      <c r="A216" s="9"/>
      <c r="B216" s="14" t="str">
        <f>IF(A216="","",IF(OR(A216&lt;'03 Configuración'!$B$7,A216&gt;'03 Configuración'!$B$8),"Fuera de rango","Semana "&amp;INT((A216-'03 Configuración'!$B$7)/7)+1))</f>
        <v/>
      </c>
      <c r="C216" s="7"/>
      <c r="D216" s="7"/>
      <c r="E216" s="7"/>
      <c r="F216" s="7"/>
      <c r="G216" s="58"/>
      <c r="H216" s="58"/>
      <c r="I216" s="58"/>
      <c r="J216" s="58"/>
      <c r="K216" s="58"/>
      <c r="L216" s="19" t="str">
        <f t="shared" si="21"/>
        <v/>
      </c>
      <c r="M216" s="22"/>
      <c r="N216" s="22"/>
      <c r="O216" s="22"/>
      <c r="P216" s="14" t="str">
        <f t="shared" si="22"/>
        <v/>
      </c>
      <c r="Q216" s="14" t="str">
        <f t="shared" si="23"/>
        <v/>
      </c>
      <c r="R216" s="14" t="str">
        <f t="shared" si="24"/>
        <v/>
      </c>
      <c r="S216" s="7"/>
      <c r="T216" s="11"/>
      <c r="U216" s="11"/>
      <c r="V216" s="7"/>
      <c r="W216" s="25"/>
      <c r="X216" s="22"/>
      <c r="Y216" s="28" t="str">
        <f t="shared" si="25"/>
        <v/>
      </c>
      <c r="Z216" s="19" t="str">
        <f t="shared" si="26"/>
        <v/>
      </c>
      <c r="AA216" s="14" t="str">
        <f>IF(ISBLANK(A216),"",IF(OR(A216&lt;'03 Configuración'!$B$7,A216&gt;'03 Configuración'!$B$8),"Fuera de rango",IF(OR(C216="",D216="",E216="",F216="",S216="",V216="",NOT(ISNUMBER(G216)),NOT(ISNUMBER(H216)),NOT(ISNUMBER(I216)),NOT(ISNUMBER(J216)),NOT(ISNUMBER(K216)),NOT(ISNUMBER(M216)),NOT(ISNUMBER(N216)),NOT(ISNUMBER(O216)),NOT(ISNUMBER(W216)),NOT(ISNUMBER(X216))),"Incompleto",IF(OR(I216&lt;H216,K216&lt;I216,O216&gt;N216,O216+X216&gt;N216,X216&gt;N216,M216&lt;=0,N216&lt;0,O216&lt;0,W216&lt;0,X216&lt;0),"Inconsistente","Válido"))))</f>
        <v/>
      </c>
      <c r="AB216" s="31" t="str">
        <f t="shared" si="27"/>
        <v/>
      </c>
    </row>
    <row r="217" spans="1:28">
      <c r="A217" s="9"/>
      <c r="B217" s="14" t="str">
        <f>IF(A217="","",IF(OR(A217&lt;'03 Configuración'!$B$7,A217&gt;'03 Configuración'!$B$8),"Fuera de rango","Semana "&amp;INT((A217-'03 Configuración'!$B$7)/7)+1))</f>
        <v/>
      </c>
      <c r="C217" s="7"/>
      <c r="D217" s="7"/>
      <c r="E217" s="7"/>
      <c r="F217" s="7"/>
      <c r="G217" s="58"/>
      <c r="H217" s="58"/>
      <c r="I217" s="58"/>
      <c r="J217" s="58"/>
      <c r="K217" s="58"/>
      <c r="L217" s="19" t="str">
        <f t="shared" si="21"/>
        <v/>
      </c>
      <c r="M217" s="22"/>
      <c r="N217" s="22"/>
      <c r="O217" s="22"/>
      <c r="P217" s="14" t="str">
        <f t="shared" si="22"/>
        <v/>
      </c>
      <c r="Q217" s="14" t="str">
        <f t="shared" si="23"/>
        <v/>
      </c>
      <c r="R217" s="14" t="str">
        <f t="shared" si="24"/>
        <v/>
      </c>
      <c r="S217" s="7"/>
      <c r="T217" s="11"/>
      <c r="U217" s="11"/>
      <c r="V217" s="7"/>
      <c r="W217" s="25"/>
      <c r="X217" s="22"/>
      <c r="Y217" s="28" t="str">
        <f t="shared" si="25"/>
        <v/>
      </c>
      <c r="Z217" s="19" t="str">
        <f t="shared" si="26"/>
        <v/>
      </c>
      <c r="AA217" s="14" t="str">
        <f>IF(ISBLANK(A217),"",IF(OR(A217&lt;'03 Configuración'!$B$7,A217&gt;'03 Configuración'!$B$8),"Fuera de rango",IF(OR(C217="",D217="",E217="",F217="",S217="",V217="",NOT(ISNUMBER(G217)),NOT(ISNUMBER(H217)),NOT(ISNUMBER(I217)),NOT(ISNUMBER(J217)),NOT(ISNUMBER(K217)),NOT(ISNUMBER(M217)),NOT(ISNUMBER(N217)),NOT(ISNUMBER(O217)),NOT(ISNUMBER(W217)),NOT(ISNUMBER(X217))),"Incompleto",IF(OR(I217&lt;H217,K217&lt;I217,O217&gt;N217,O217+X217&gt;N217,X217&gt;N217,M217&lt;=0,N217&lt;0,O217&lt;0,W217&lt;0,X217&lt;0),"Inconsistente","Válido"))))</f>
        <v/>
      </c>
      <c r="AB217" s="31" t="str">
        <f t="shared" si="27"/>
        <v/>
      </c>
    </row>
    <row r="218" spans="1:28">
      <c r="A218" s="9"/>
      <c r="B218" s="14" t="str">
        <f>IF(A218="","",IF(OR(A218&lt;'03 Configuración'!$B$7,A218&gt;'03 Configuración'!$B$8),"Fuera de rango","Semana "&amp;INT((A218-'03 Configuración'!$B$7)/7)+1))</f>
        <v/>
      </c>
      <c r="C218" s="7"/>
      <c r="D218" s="7"/>
      <c r="E218" s="7"/>
      <c r="F218" s="7"/>
      <c r="G218" s="58"/>
      <c r="H218" s="58"/>
      <c r="I218" s="58"/>
      <c r="J218" s="58"/>
      <c r="K218" s="58"/>
      <c r="L218" s="19" t="str">
        <f t="shared" si="21"/>
        <v/>
      </c>
      <c r="M218" s="22"/>
      <c r="N218" s="22"/>
      <c r="O218" s="22"/>
      <c r="P218" s="14" t="str">
        <f t="shared" si="22"/>
        <v/>
      </c>
      <c r="Q218" s="14" t="str">
        <f t="shared" si="23"/>
        <v/>
      </c>
      <c r="R218" s="14" t="str">
        <f t="shared" si="24"/>
        <v/>
      </c>
      <c r="S218" s="7"/>
      <c r="T218" s="11"/>
      <c r="U218" s="11"/>
      <c r="V218" s="7"/>
      <c r="W218" s="25"/>
      <c r="X218" s="22"/>
      <c r="Y218" s="28" t="str">
        <f t="shared" si="25"/>
        <v/>
      </c>
      <c r="Z218" s="19" t="str">
        <f t="shared" si="26"/>
        <v/>
      </c>
      <c r="AA218" s="14" t="str">
        <f>IF(ISBLANK(A218),"",IF(OR(A218&lt;'03 Configuración'!$B$7,A218&gt;'03 Configuración'!$B$8),"Fuera de rango",IF(OR(C218="",D218="",E218="",F218="",S218="",V218="",NOT(ISNUMBER(G218)),NOT(ISNUMBER(H218)),NOT(ISNUMBER(I218)),NOT(ISNUMBER(J218)),NOT(ISNUMBER(K218)),NOT(ISNUMBER(M218)),NOT(ISNUMBER(N218)),NOT(ISNUMBER(O218)),NOT(ISNUMBER(W218)),NOT(ISNUMBER(X218))),"Incompleto",IF(OR(I218&lt;H218,K218&lt;I218,O218&gt;N218,O218+X218&gt;N218,X218&gt;N218,M218&lt;=0,N218&lt;0,O218&lt;0,W218&lt;0,X218&lt;0),"Inconsistente","Válido"))))</f>
        <v/>
      </c>
      <c r="AB218" s="31" t="str">
        <f t="shared" si="27"/>
        <v/>
      </c>
    </row>
    <row r="219" spans="1:28">
      <c r="A219" s="9"/>
      <c r="B219" s="14" t="str">
        <f>IF(A219="","",IF(OR(A219&lt;'03 Configuración'!$B$7,A219&gt;'03 Configuración'!$B$8),"Fuera de rango","Semana "&amp;INT((A219-'03 Configuración'!$B$7)/7)+1))</f>
        <v/>
      </c>
      <c r="C219" s="7"/>
      <c r="D219" s="7"/>
      <c r="E219" s="7"/>
      <c r="F219" s="7"/>
      <c r="G219" s="58"/>
      <c r="H219" s="58"/>
      <c r="I219" s="58"/>
      <c r="J219" s="58"/>
      <c r="K219" s="58"/>
      <c r="L219" s="19" t="str">
        <f t="shared" si="21"/>
        <v/>
      </c>
      <c r="M219" s="22"/>
      <c r="N219" s="22"/>
      <c r="O219" s="22"/>
      <c r="P219" s="14" t="str">
        <f t="shared" si="22"/>
        <v/>
      </c>
      <c r="Q219" s="14" t="str">
        <f t="shared" si="23"/>
        <v/>
      </c>
      <c r="R219" s="14" t="str">
        <f t="shared" si="24"/>
        <v/>
      </c>
      <c r="S219" s="7"/>
      <c r="T219" s="11"/>
      <c r="U219" s="11"/>
      <c r="V219" s="7"/>
      <c r="W219" s="25"/>
      <c r="X219" s="22"/>
      <c r="Y219" s="28" t="str">
        <f t="shared" si="25"/>
        <v/>
      </c>
      <c r="Z219" s="19" t="str">
        <f t="shared" si="26"/>
        <v/>
      </c>
      <c r="AA219" s="14" t="str">
        <f>IF(ISBLANK(A219),"",IF(OR(A219&lt;'03 Configuración'!$B$7,A219&gt;'03 Configuración'!$B$8),"Fuera de rango",IF(OR(C219="",D219="",E219="",F219="",S219="",V219="",NOT(ISNUMBER(G219)),NOT(ISNUMBER(H219)),NOT(ISNUMBER(I219)),NOT(ISNUMBER(J219)),NOT(ISNUMBER(K219)),NOT(ISNUMBER(M219)),NOT(ISNUMBER(N219)),NOT(ISNUMBER(O219)),NOT(ISNUMBER(W219)),NOT(ISNUMBER(X219))),"Incompleto",IF(OR(I219&lt;H219,K219&lt;I219,O219&gt;N219,O219+X219&gt;N219,X219&gt;N219,M219&lt;=0,N219&lt;0,O219&lt;0,W219&lt;0,X219&lt;0),"Inconsistente","Válido"))))</f>
        <v/>
      </c>
      <c r="AB219" s="31" t="str">
        <f t="shared" si="27"/>
        <v/>
      </c>
    </row>
    <row r="220" spans="1:28">
      <c r="A220" s="9"/>
      <c r="B220" s="14" t="str">
        <f>IF(A220="","",IF(OR(A220&lt;'03 Configuración'!$B$7,A220&gt;'03 Configuración'!$B$8),"Fuera de rango","Semana "&amp;INT((A220-'03 Configuración'!$B$7)/7)+1))</f>
        <v/>
      </c>
      <c r="C220" s="7"/>
      <c r="D220" s="7"/>
      <c r="E220" s="7"/>
      <c r="F220" s="7"/>
      <c r="G220" s="58"/>
      <c r="H220" s="58"/>
      <c r="I220" s="58"/>
      <c r="J220" s="58"/>
      <c r="K220" s="58"/>
      <c r="L220" s="19" t="str">
        <f t="shared" si="21"/>
        <v/>
      </c>
      <c r="M220" s="22"/>
      <c r="N220" s="22"/>
      <c r="O220" s="22"/>
      <c r="P220" s="14" t="str">
        <f t="shared" si="22"/>
        <v/>
      </c>
      <c r="Q220" s="14" t="str">
        <f t="shared" si="23"/>
        <v/>
      </c>
      <c r="R220" s="14" t="str">
        <f t="shared" si="24"/>
        <v/>
      </c>
      <c r="S220" s="7"/>
      <c r="T220" s="11"/>
      <c r="U220" s="11"/>
      <c r="V220" s="7"/>
      <c r="W220" s="25"/>
      <c r="X220" s="22"/>
      <c r="Y220" s="28" t="str">
        <f t="shared" si="25"/>
        <v/>
      </c>
      <c r="Z220" s="19" t="str">
        <f t="shared" si="26"/>
        <v/>
      </c>
      <c r="AA220" s="14" t="str">
        <f>IF(ISBLANK(A220),"",IF(OR(A220&lt;'03 Configuración'!$B$7,A220&gt;'03 Configuración'!$B$8),"Fuera de rango",IF(OR(C220="",D220="",E220="",F220="",S220="",V220="",NOT(ISNUMBER(G220)),NOT(ISNUMBER(H220)),NOT(ISNUMBER(I220)),NOT(ISNUMBER(J220)),NOT(ISNUMBER(K220)),NOT(ISNUMBER(M220)),NOT(ISNUMBER(N220)),NOT(ISNUMBER(O220)),NOT(ISNUMBER(W220)),NOT(ISNUMBER(X220))),"Incompleto",IF(OR(I220&lt;H220,K220&lt;I220,O220&gt;N220,O220+X220&gt;N220,X220&gt;N220,M220&lt;=0,N220&lt;0,O220&lt;0,W220&lt;0,X220&lt;0),"Inconsistente","Válido"))))</f>
        <v/>
      </c>
      <c r="AB220" s="31" t="str">
        <f t="shared" si="27"/>
        <v/>
      </c>
    </row>
    <row r="221" spans="1:28">
      <c r="A221" s="9"/>
      <c r="B221" s="14" t="str">
        <f>IF(A221="","",IF(OR(A221&lt;'03 Configuración'!$B$7,A221&gt;'03 Configuración'!$B$8),"Fuera de rango","Semana "&amp;INT((A221-'03 Configuración'!$B$7)/7)+1))</f>
        <v/>
      </c>
      <c r="C221" s="7"/>
      <c r="D221" s="7"/>
      <c r="E221" s="7"/>
      <c r="F221" s="7"/>
      <c r="G221" s="58"/>
      <c r="H221" s="58"/>
      <c r="I221" s="58"/>
      <c r="J221" s="58"/>
      <c r="K221" s="58"/>
      <c r="L221" s="19" t="str">
        <f t="shared" si="21"/>
        <v/>
      </c>
      <c r="M221" s="22"/>
      <c r="N221" s="22"/>
      <c r="O221" s="22"/>
      <c r="P221" s="14" t="str">
        <f t="shared" si="22"/>
        <v/>
      </c>
      <c r="Q221" s="14" t="str">
        <f t="shared" si="23"/>
        <v/>
      </c>
      <c r="R221" s="14" t="str">
        <f t="shared" si="24"/>
        <v/>
      </c>
      <c r="S221" s="7"/>
      <c r="T221" s="11"/>
      <c r="U221" s="11"/>
      <c r="V221" s="7"/>
      <c r="W221" s="25"/>
      <c r="X221" s="22"/>
      <c r="Y221" s="28" t="str">
        <f t="shared" si="25"/>
        <v/>
      </c>
      <c r="Z221" s="19" t="str">
        <f t="shared" si="26"/>
        <v/>
      </c>
      <c r="AA221" s="14" t="str">
        <f>IF(ISBLANK(A221),"",IF(OR(A221&lt;'03 Configuración'!$B$7,A221&gt;'03 Configuración'!$B$8),"Fuera de rango",IF(OR(C221="",D221="",E221="",F221="",S221="",V221="",NOT(ISNUMBER(G221)),NOT(ISNUMBER(H221)),NOT(ISNUMBER(I221)),NOT(ISNUMBER(J221)),NOT(ISNUMBER(K221)),NOT(ISNUMBER(M221)),NOT(ISNUMBER(N221)),NOT(ISNUMBER(O221)),NOT(ISNUMBER(W221)),NOT(ISNUMBER(X221))),"Incompleto",IF(OR(I221&lt;H221,K221&lt;I221,O221&gt;N221,O221+X221&gt;N221,X221&gt;N221,M221&lt;=0,N221&lt;0,O221&lt;0,W221&lt;0,X221&lt;0),"Inconsistente","Válido"))))</f>
        <v/>
      </c>
      <c r="AB221" s="31" t="str">
        <f t="shared" si="27"/>
        <v/>
      </c>
    </row>
    <row r="222" spans="1:28">
      <c r="A222" s="9"/>
      <c r="B222" s="14" t="str">
        <f>IF(A222="","",IF(OR(A222&lt;'03 Configuración'!$B$7,A222&gt;'03 Configuración'!$B$8),"Fuera de rango","Semana "&amp;INT((A222-'03 Configuración'!$B$7)/7)+1))</f>
        <v/>
      </c>
      <c r="C222" s="7"/>
      <c r="D222" s="7"/>
      <c r="E222" s="7"/>
      <c r="F222" s="7"/>
      <c r="G222" s="58"/>
      <c r="H222" s="58"/>
      <c r="I222" s="58"/>
      <c r="J222" s="58"/>
      <c r="K222" s="58"/>
      <c r="L222" s="19" t="str">
        <f t="shared" si="21"/>
        <v/>
      </c>
      <c r="M222" s="22"/>
      <c r="N222" s="22"/>
      <c r="O222" s="22"/>
      <c r="P222" s="14" t="str">
        <f t="shared" si="22"/>
        <v/>
      </c>
      <c r="Q222" s="14" t="str">
        <f t="shared" si="23"/>
        <v/>
      </c>
      <c r="R222" s="14" t="str">
        <f t="shared" si="24"/>
        <v/>
      </c>
      <c r="S222" s="7"/>
      <c r="T222" s="11"/>
      <c r="U222" s="11"/>
      <c r="V222" s="7"/>
      <c r="W222" s="25"/>
      <c r="X222" s="22"/>
      <c r="Y222" s="28" t="str">
        <f t="shared" si="25"/>
        <v/>
      </c>
      <c r="Z222" s="19" t="str">
        <f t="shared" si="26"/>
        <v/>
      </c>
      <c r="AA222" s="14" t="str">
        <f>IF(ISBLANK(A222),"",IF(OR(A222&lt;'03 Configuración'!$B$7,A222&gt;'03 Configuración'!$B$8),"Fuera de rango",IF(OR(C222="",D222="",E222="",F222="",S222="",V222="",NOT(ISNUMBER(G222)),NOT(ISNUMBER(H222)),NOT(ISNUMBER(I222)),NOT(ISNUMBER(J222)),NOT(ISNUMBER(K222)),NOT(ISNUMBER(M222)),NOT(ISNUMBER(N222)),NOT(ISNUMBER(O222)),NOT(ISNUMBER(W222)),NOT(ISNUMBER(X222))),"Incompleto",IF(OR(I222&lt;H222,K222&lt;I222,O222&gt;N222,O222+X222&gt;N222,X222&gt;N222,M222&lt;=0,N222&lt;0,O222&lt;0,W222&lt;0,X222&lt;0),"Inconsistente","Válido"))))</f>
        <v/>
      </c>
      <c r="AB222" s="31" t="str">
        <f t="shared" si="27"/>
        <v/>
      </c>
    </row>
    <row r="223" spans="1:28">
      <c r="A223" s="9"/>
      <c r="B223" s="14" t="str">
        <f>IF(A223="","",IF(OR(A223&lt;'03 Configuración'!$B$7,A223&gt;'03 Configuración'!$B$8),"Fuera de rango","Semana "&amp;INT((A223-'03 Configuración'!$B$7)/7)+1))</f>
        <v/>
      </c>
      <c r="C223" s="7"/>
      <c r="D223" s="7"/>
      <c r="E223" s="7"/>
      <c r="F223" s="7"/>
      <c r="G223" s="58"/>
      <c r="H223" s="58"/>
      <c r="I223" s="58"/>
      <c r="J223" s="58"/>
      <c r="K223" s="58"/>
      <c r="L223" s="19" t="str">
        <f t="shared" si="21"/>
        <v/>
      </c>
      <c r="M223" s="22"/>
      <c r="N223" s="22"/>
      <c r="O223" s="22"/>
      <c r="P223" s="14" t="str">
        <f t="shared" si="22"/>
        <v/>
      </c>
      <c r="Q223" s="14" t="str">
        <f t="shared" si="23"/>
        <v/>
      </c>
      <c r="R223" s="14" t="str">
        <f t="shared" si="24"/>
        <v/>
      </c>
      <c r="S223" s="7"/>
      <c r="T223" s="11"/>
      <c r="U223" s="11"/>
      <c r="V223" s="7"/>
      <c r="W223" s="25"/>
      <c r="X223" s="22"/>
      <c r="Y223" s="28" t="str">
        <f t="shared" si="25"/>
        <v/>
      </c>
      <c r="Z223" s="19" t="str">
        <f t="shared" si="26"/>
        <v/>
      </c>
      <c r="AA223" s="14" t="str">
        <f>IF(ISBLANK(A223),"",IF(OR(A223&lt;'03 Configuración'!$B$7,A223&gt;'03 Configuración'!$B$8),"Fuera de rango",IF(OR(C223="",D223="",E223="",F223="",S223="",V223="",NOT(ISNUMBER(G223)),NOT(ISNUMBER(H223)),NOT(ISNUMBER(I223)),NOT(ISNUMBER(J223)),NOT(ISNUMBER(K223)),NOT(ISNUMBER(M223)),NOT(ISNUMBER(N223)),NOT(ISNUMBER(O223)),NOT(ISNUMBER(W223)),NOT(ISNUMBER(X223))),"Incompleto",IF(OR(I223&lt;H223,K223&lt;I223,O223&gt;N223,O223+X223&gt;N223,X223&gt;N223,M223&lt;=0,N223&lt;0,O223&lt;0,W223&lt;0,X223&lt;0),"Inconsistente","Válido"))))</f>
        <v/>
      </c>
      <c r="AB223" s="31" t="str">
        <f t="shared" si="27"/>
        <v/>
      </c>
    </row>
    <row r="224" spans="1:28">
      <c r="A224" s="9"/>
      <c r="B224" s="14" t="str">
        <f>IF(A224="","",IF(OR(A224&lt;'03 Configuración'!$B$7,A224&gt;'03 Configuración'!$B$8),"Fuera de rango","Semana "&amp;INT((A224-'03 Configuración'!$B$7)/7)+1))</f>
        <v/>
      </c>
      <c r="C224" s="7"/>
      <c r="D224" s="7"/>
      <c r="E224" s="7"/>
      <c r="F224" s="7"/>
      <c r="G224" s="58"/>
      <c r="H224" s="58"/>
      <c r="I224" s="58"/>
      <c r="J224" s="58"/>
      <c r="K224" s="58"/>
      <c r="L224" s="19" t="str">
        <f t="shared" si="21"/>
        <v/>
      </c>
      <c r="M224" s="22"/>
      <c r="N224" s="22"/>
      <c r="O224" s="22"/>
      <c r="P224" s="14" t="str">
        <f t="shared" si="22"/>
        <v/>
      </c>
      <c r="Q224" s="14" t="str">
        <f t="shared" si="23"/>
        <v/>
      </c>
      <c r="R224" s="14" t="str">
        <f t="shared" si="24"/>
        <v/>
      </c>
      <c r="S224" s="7"/>
      <c r="T224" s="11"/>
      <c r="U224" s="11"/>
      <c r="V224" s="7"/>
      <c r="W224" s="25"/>
      <c r="X224" s="22"/>
      <c r="Y224" s="28" t="str">
        <f t="shared" si="25"/>
        <v/>
      </c>
      <c r="Z224" s="19" t="str">
        <f t="shared" si="26"/>
        <v/>
      </c>
      <c r="AA224" s="14" t="str">
        <f>IF(ISBLANK(A224),"",IF(OR(A224&lt;'03 Configuración'!$B$7,A224&gt;'03 Configuración'!$B$8),"Fuera de rango",IF(OR(C224="",D224="",E224="",F224="",S224="",V224="",NOT(ISNUMBER(G224)),NOT(ISNUMBER(H224)),NOT(ISNUMBER(I224)),NOT(ISNUMBER(J224)),NOT(ISNUMBER(K224)),NOT(ISNUMBER(M224)),NOT(ISNUMBER(N224)),NOT(ISNUMBER(O224)),NOT(ISNUMBER(W224)),NOT(ISNUMBER(X224))),"Incompleto",IF(OR(I224&lt;H224,K224&lt;I224,O224&gt;N224,O224+X224&gt;N224,X224&gt;N224,M224&lt;=0,N224&lt;0,O224&lt;0,W224&lt;0,X224&lt;0),"Inconsistente","Válido"))))</f>
        <v/>
      </c>
      <c r="AB224" s="31" t="str">
        <f t="shared" si="27"/>
        <v/>
      </c>
    </row>
    <row r="225" spans="1:28">
      <c r="A225" s="9"/>
      <c r="B225" s="14" t="str">
        <f>IF(A225="","",IF(OR(A225&lt;'03 Configuración'!$B$7,A225&gt;'03 Configuración'!$B$8),"Fuera de rango","Semana "&amp;INT((A225-'03 Configuración'!$B$7)/7)+1))</f>
        <v/>
      </c>
      <c r="C225" s="7"/>
      <c r="D225" s="7"/>
      <c r="E225" s="7"/>
      <c r="F225" s="7"/>
      <c r="G225" s="58"/>
      <c r="H225" s="58"/>
      <c r="I225" s="58"/>
      <c r="J225" s="58"/>
      <c r="K225" s="58"/>
      <c r="L225" s="19" t="str">
        <f t="shared" si="21"/>
        <v/>
      </c>
      <c r="M225" s="22"/>
      <c r="N225" s="22"/>
      <c r="O225" s="22"/>
      <c r="P225" s="14" t="str">
        <f t="shared" si="22"/>
        <v/>
      </c>
      <c r="Q225" s="14" t="str">
        <f t="shared" si="23"/>
        <v/>
      </c>
      <c r="R225" s="14" t="str">
        <f t="shared" si="24"/>
        <v/>
      </c>
      <c r="S225" s="7"/>
      <c r="T225" s="11"/>
      <c r="U225" s="11"/>
      <c r="V225" s="7"/>
      <c r="W225" s="25"/>
      <c r="X225" s="22"/>
      <c r="Y225" s="28" t="str">
        <f t="shared" si="25"/>
        <v/>
      </c>
      <c r="Z225" s="19" t="str">
        <f t="shared" si="26"/>
        <v/>
      </c>
      <c r="AA225" s="14" t="str">
        <f>IF(ISBLANK(A225),"",IF(OR(A225&lt;'03 Configuración'!$B$7,A225&gt;'03 Configuración'!$B$8),"Fuera de rango",IF(OR(C225="",D225="",E225="",F225="",S225="",V225="",NOT(ISNUMBER(G225)),NOT(ISNUMBER(H225)),NOT(ISNUMBER(I225)),NOT(ISNUMBER(J225)),NOT(ISNUMBER(K225)),NOT(ISNUMBER(M225)),NOT(ISNUMBER(N225)),NOT(ISNUMBER(O225)),NOT(ISNUMBER(W225)),NOT(ISNUMBER(X225))),"Incompleto",IF(OR(I225&lt;H225,K225&lt;I225,O225&gt;N225,O225+X225&gt;N225,X225&gt;N225,M225&lt;=0,N225&lt;0,O225&lt;0,W225&lt;0,X225&lt;0),"Inconsistente","Válido"))))</f>
        <v/>
      </c>
      <c r="AB225" s="31" t="str">
        <f t="shared" si="27"/>
        <v/>
      </c>
    </row>
    <row r="226" spans="1:28">
      <c r="A226" s="9"/>
      <c r="B226" s="14" t="str">
        <f>IF(A226="","",IF(OR(A226&lt;'03 Configuración'!$B$7,A226&gt;'03 Configuración'!$B$8),"Fuera de rango","Semana "&amp;INT((A226-'03 Configuración'!$B$7)/7)+1))</f>
        <v/>
      </c>
      <c r="C226" s="7"/>
      <c r="D226" s="7"/>
      <c r="E226" s="7"/>
      <c r="F226" s="7"/>
      <c r="G226" s="58"/>
      <c r="H226" s="58"/>
      <c r="I226" s="58"/>
      <c r="J226" s="58"/>
      <c r="K226" s="58"/>
      <c r="L226" s="19" t="str">
        <f t="shared" si="21"/>
        <v/>
      </c>
      <c r="M226" s="22"/>
      <c r="N226" s="22"/>
      <c r="O226" s="22"/>
      <c r="P226" s="14" t="str">
        <f t="shared" si="22"/>
        <v/>
      </c>
      <c r="Q226" s="14" t="str">
        <f t="shared" si="23"/>
        <v/>
      </c>
      <c r="R226" s="14" t="str">
        <f t="shared" si="24"/>
        <v/>
      </c>
      <c r="S226" s="7"/>
      <c r="T226" s="11"/>
      <c r="U226" s="11"/>
      <c r="V226" s="7"/>
      <c r="W226" s="25"/>
      <c r="X226" s="22"/>
      <c r="Y226" s="28" t="str">
        <f t="shared" si="25"/>
        <v/>
      </c>
      <c r="Z226" s="19" t="str">
        <f t="shared" si="26"/>
        <v/>
      </c>
      <c r="AA226" s="14" t="str">
        <f>IF(ISBLANK(A226),"",IF(OR(A226&lt;'03 Configuración'!$B$7,A226&gt;'03 Configuración'!$B$8),"Fuera de rango",IF(OR(C226="",D226="",E226="",F226="",S226="",V226="",NOT(ISNUMBER(G226)),NOT(ISNUMBER(H226)),NOT(ISNUMBER(I226)),NOT(ISNUMBER(J226)),NOT(ISNUMBER(K226)),NOT(ISNUMBER(M226)),NOT(ISNUMBER(N226)),NOT(ISNUMBER(O226)),NOT(ISNUMBER(W226)),NOT(ISNUMBER(X226))),"Incompleto",IF(OR(I226&lt;H226,K226&lt;I226,O226&gt;N226,O226+X226&gt;N226,X226&gt;N226,M226&lt;=0,N226&lt;0,O226&lt;0,W226&lt;0,X226&lt;0),"Inconsistente","Válido"))))</f>
        <v/>
      </c>
      <c r="AB226" s="31" t="str">
        <f t="shared" si="27"/>
        <v/>
      </c>
    </row>
    <row r="227" spans="1:28">
      <c r="A227" s="9"/>
      <c r="B227" s="14" t="str">
        <f>IF(A227="","",IF(OR(A227&lt;'03 Configuración'!$B$7,A227&gt;'03 Configuración'!$B$8),"Fuera de rango","Semana "&amp;INT((A227-'03 Configuración'!$B$7)/7)+1))</f>
        <v/>
      </c>
      <c r="C227" s="7"/>
      <c r="D227" s="7"/>
      <c r="E227" s="7"/>
      <c r="F227" s="7"/>
      <c r="G227" s="58"/>
      <c r="H227" s="58"/>
      <c r="I227" s="58"/>
      <c r="J227" s="58"/>
      <c r="K227" s="58"/>
      <c r="L227" s="19" t="str">
        <f t="shared" si="21"/>
        <v/>
      </c>
      <c r="M227" s="22"/>
      <c r="N227" s="22"/>
      <c r="O227" s="22"/>
      <c r="P227" s="14" t="str">
        <f t="shared" si="22"/>
        <v/>
      </c>
      <c r="Q227" s="14" t="str">
        <f t="shared" si="23"/>
        <v/>
      </c>
      <c r="R227" s="14" t="str">
        <f t="shared" si="24"/>
        <v/>
      </c>
      <c r="S227" s="7"/>
      <c r="T227" s="11"/>
      <c r="U227" s="11"/>
      <c r="V227" s="7"/>
      <c r="W227" s="25"/>
      <c r="X227" s="22"/>
      <c r="Y227" s="28" t="str">
        <f t="shared" si="25"/>
        <v/>
      </c>
      <c r="Z227" s="19" t="str">
        <f t="shared" si="26"/>
        <v/>
      </c>
      <c r="AA227" s="14" t="str">
        <f>IF(ISBLANK(A227),"",IF(OR(A227&lt;'03 Configuración'!$B$7,A227&gt;'03 Configuración'!$B$8),"Fuera de rango",IF(OR(C227="",D227="",E227="",F227="",S227="",V227="",NOT(ISNUMBER(G227)),NOT(ISNUMBER(H227)),NOT(ISNUMBER(I227)),NOT(ISNUMBER(J227)),NOT(ISNUMBER(K227)),NOT(ISNUMBER(M227)),NOT(ISNUMBER(N227)),NOT(ISNUMBER(O227)),NOT(ISNUMBER(W227)),NOT(ISNUMBER(X227))),"Incompleto",IF(OR(I227&lt;H227,K227&lt;I227,O227&gt;N227,O227+X227&gt;N227,X227&gt;N227,M227&lt;=0,N227&lt;0,O227&lt;0,W227&lt;0,X227&lt;0),"Inconsistente","Válido"))))</f>
        <v/>
      </c>
      <c r="AB227" s="31" t="str">
        <f t="shared" si="27"/>
        <v/>
      </c>
    </row>
    <row r="228" spans="1:28">
      <c r="A228" s="9"/>
      <c r="B228" s="14" t="str">
        <f>IF(A228="","",IF(OR(A228&lt;'03 Configuración'!$B$7,A228&gt;'03 Configuración'!$B$8),"Fuera de rango","Semana "&amp;INT((A228-'03 Configuración'!$B$7)/7)+1))</f>
        <v/>
      </c>
      <c r="C228" s="7"/>
      <c r="D228" s="7"/>
      <c r="E228" s="7"/>
      <c r="F228" s="7"/>
      <c r="G228" s="58"/>
      <c r="H228" s="58"/>
      <c r="I228" s="58"/>
      <c r="J228" s="58"/>
      <c r="K228" s="58"/>
      <c r="L228" s="19" t="str">
        <f t="shared" si="21"/>
        <v/>
      </c>
      <c r="M228" s="22"/>
      <c r="N228" s="22"/>
      <c r="O228" s="22"/>
      <c r="P228" s="14" t="str">
        <f t="shared" si="22"/>
        <v/>
      </c>
      <c r="Q228" s="14" t="str">
        <f t="shared" si="23"/>
        <v/>
      </c>
      <c r="R228" s="14" t="str">
        <f t="shared" si="24"/>
        <v/>
      </c>
      <c r="S228" s="7"/>
      <c r="T228" s="11"/>
      <c r="U228" s="11"/>
      <c r="V228" s="7"/>
      <c r="W228" s="25"/>
      <c r="X228" s="22"/>
      <c r="Y228" s="28" t="str">
        <f t="shared" si="25"/>
        <v/>
      </c>
      <c r="Z228" s="19" t="str">
        <f t="shared" si="26"/>
        <v/>
      </c>
      <c r="AA228" s="14" t="str">
        <f>IF(ISBLANK(A228),"",IF(OR(A228&lt;'03 Configuración'!$B$7,A228&gt;'03 Configuración'!$B$8),"Fuera de rango",IF(OR(C228="",D228="",E228="",F228="",S228="",V228="",NOT(ISNUMBER(G228)),NOT(ISNUMBER(H228)),NOT(ISNUMBER(I228)),NOT(ISNUMBER(J228)),NOT(ISNUMBER(K228)),NOT(ISNUMBER(M228)),NOT(ISNUMBER(N228)),NOT(ISNUMBER(O228)),NOT(ISNUMBER(W228)),NOT(ISNUMBER(X228))),"Incompleto",IF(OR(I228&lt;H228,K228&lt;I228,O228&gt;N228,O228+X228&gt;N228,X228&gt;N228,M228&lt;=0,N228&lt;0,O228&lt;0,W228&lt;0,X228&lt;0),"Inconsistente","Válido"))))</f>
        <v/>
      </c>
      <c r="AB228" s="31" t="str">
        <f t="shared" si="27"/>
        <v/>
      </c>
    </row>
    <row r="229" spans="1:28">
      <c r="A229" s="9"/>
      <c r="B229" s="14" t="str">
        <f>IF(A229="","",IF(OR(A229&lt;'03 Configuración'!$B$7,A229&gt;'03 Configuración'!$B$8),"Fuera de rango","Semana "&amp;INT((A229-'03 Configuración'!$B$7)/7)+1))</f>
        <v/>
      </c>
      <c r="C229" s="7"/>
      <c r="D229" s="7"/>
      <c r="E229" s="7"/>
      <c r="F229" s="7"/>
      <c r="G229" s="58"/>
      <c r="H229" s="58"/>
      <c r="I229" s="58"/>
      <c r="J229" s="58"/>
      <c r="K229" s="58"/>
      <c r="L229" s="19" t="str">
        <f t="shared" si="21"/>
        <v/>
      </c>
      <c r="M229" s="22"/>
      <c r="N229" s="22"/>
      <c r="O229" s="22"/>
      <c r="P229" s="14" t="str">
        <f t="shared" si="22"/>
        <v/>
      </c>
      <c r="Q229" s="14" t="str">
        <f t="shared" si="23"/>
        <v/>
      </c>
      <c r="R229" s="14" t="str">
        <f t="shared" si="24"/>
        <v/>
      </c>
      <c r="S229" s="7"/>
      <c r="T229" s="11"/>
      <c r="U229" s="11"/>
      <c r="V229" s="7"/>
      <c r="W229" s="25"/>
      <c r="X229" s="22"/>
      <c r="Y229" s="28" t="str">
        <f t="shared" si="25"/>
        <v/>
      </c>
      <c r="Z229" s="19" t="str">
        <f t="shared" si="26"/>
        <v/>
      </c>
      <c r="AA229" s="14" t="str">
        <f>IF(ISBLANK(A229),"",IF(OR(A229&lt;'03 Configuración'!$B$7,A229&gt;'03 Configuración'!$B$8),"Fuera de rango",IF(OR(C229="",D229="",E229="",F229="",S229="",V229="",NOT(ISNUMBER(G229)),NOT(ISNUMBER(H229)),NOT(ISNUMBER(I229)),NOT(ISNUMBER(J229)),NOT(ISNUMBER(K229)),NOT(ISNUMBER(M229)),NOT(ISNUMBER(N229)),NOT(ISNUMBER(O229)),NOT(ISNUMBER(W229)),NOT(ISNUMBER(X229))),"Incompleto",IF(OR(I229&lt;H229,K229&lt;I229,O229&gt;N229,O229+X229&gt;N229,X229&gt;N229,M229&lt;=0,N229&lt;0,O229&lt;0,W229&lt;0,X229&lt;0),"Inconsistente","Válido"))))</f>
        <v/>
      </c>
      <c r="AB229" s="31" t="str">
        <f t="shared" si="27"/>
        <v/>
      </c>
    </row>
    <row r="230" spans="1:28">
      <c r="A230" s="9"/>
      <c r="B230" s="14" t="str">
        <f>IF(A230="","",IF(OR(A230&lt;'03 Configuración'!$B$7,A230&gt;'03 Configuración'!$B$8),"Fuera de rango","Semana "&amp;INT((A230-'03 Configuración'!$B$7)/7)+1))</f>
        <v/>
      </c>
      <c r="C230" s="7"/>
      <c r="D230" s="7"/>
      <c r="E230" s="7"/>
      <c r="F230" s="7"/>
      <c r="G230" s="58"/>
      <c r="H230" s="58"/>
      <c r="I230" s="58"/>
      <c r="J230" s="58"/>
      <c r="K230" s="58"/>
      <c r="L230" s="19" t="str">
        <f t="shared" si="21"/>
        <v/>
      </c>
      <c r="M230" s="22"/>
      <c r="N230" s="22"/>
      <c r="O230" s="22"/>
      <c r="P230" s="14" t="str">
        <f t="shared" si="22"/>
        <v/>
      </c>
      <c r="Q230" s="14" t="str">
        <f t="shared" si="23"/>
        <v/>
      </c>
      <c r="R230" s="14" t="str">
        <f t="shared" si="24"/>
        <v/>
      </c>
      <c r="S230" s="7"/>
      <c r="T230" s="11"/>
      <c r="U230" s="11"/>
      <c r="V230" s="7"/>
      <c r="W230" s="25"/>
      <c r="X230" s="22"/>
      <c r="Y230" s="28" t="str">
        <f t="shared" si="25"/>
        <v/>
      </c>
      <c r="Z230" s="19" t="str">
        <f t="shared" si="26"/>
        <v/>
      </c>
      <c r="AA230" s="14" t="str">
        <f>IF(ISBLANK(A230),"",IF(OR(A230&lt;'03 Configuración'!$B$7,A230&gt;'03 Configuración'!$B$8),"Fuera de rango",IF(OR(C230="",D230="",E230="",F230="",S230="",V230="",NOT(ISNUMBER(G230)),NOT(ISNUMBER(H230)),NOT(ISNUMBER(I230)),NOT(ISNUMBER(J230)),NOT(ISNUMBER(K230)),NOT(ISNUMBER(M230)),NOT(ISNUMBER(N230)),NOT(ISNUMBER(O230)),NOT(ISNUMBER(W230)),NOT(ISNUMBER(X230))),"Incompleto",IF(OR(I230&lt;H230,K230&lt;I230,O230&gt;N230,O230+X230&gt;N230,X230&gt;N230,M230&lt;=0,N230&lt;0,O230&lt;0,W230&lt;0,X230&lt;0),"Inconsistente","Válido"))))</f>
        <v/>
      </c>
      <c r="AB230" s="31" t="str">
        <f t="shared" si="27"/>
        <v/>
      </c>
    </row>
    <row r="231" spans="1:28">
      <c r="A231" s="9"/>
      <c r="B231" s="14" t="str">
        <f>IF(A231="","",IF(OR(A231&lt;'03 Configuración'!$B$7,A231&gt;'03 Configuración'!$B$8),"Fuera de rango","Semana "&amp;INT((A231-'03 Configuración'!$B$7)/7)+1))</f>
        <v/>
      </c>
      <c r="C231" s="7"/>
      <c r="D231" s="7"/>
      <c r="E231" s="7"/>
      <c r="F231" s="7"/>
      <c r="G231" s="58"/>
      <c r="H231" s="58"/>
      <c r="I231" s="58"/>
      <c r="J231" s="58"/>
      <c r="K231" s="58"/>
      <c r="L231" s="19" t="str">
        <f t="shared" si="21"/>
        <v/>
      </c>
      <c r="M231" s="22"/>
      <c r="N231" s="22"/>
      <c r="O231" s="22"/>
      <c r="P231" s="14" t="str">
        <f t="shared" si="22"/>
        <v/>
      </c>
      <c r="Q231" s="14" t="str">
        <f t="shared" si="23"/>
        <v/>
      </c>
      <c r="R231" s="14" t="str">
        <f t="shared" si="24"/>
        <v/>
      </c>
      <c r="S231" s="7"/>
      <c r="T231" s="11"/>
      <c r="U231" s="11"/>
      <c r="V231" s="7"/>
      <c r="W231" s="25"/>
      <c r="X231" s="22"/>
      <c r="Y231" s="28" t="str">
        <f t="shared" si="25"/>
        <v/>
      </c>
      <c r="Z231" s="19" t="str">
        <f t="shared" si="26"/>
        <v/>
      </c>
      <c r="AA231" s="14" t="str">
        <f>IF(ISBLANK(A231),"",IF(OR(A231&lt;'03 Configuración'!$B$7,A231&gt;'03 Configuración'!$B$8),"Fuera de rango",IF(OR(C231="",D231="",E231="",F231="",S231="",V231="",NOT(ISNUMBER(G231)),NOT(ISNUMBER(H231)),NOT(ISNUMBER(I231)),NOT(ISNUMBER(J231)),NOT(ISNUMBER(K231)),NOT(ISNUMBER(M231)),NOT(ISNUMBER(N231)),NOT(ISNUMBER(O231)),NOT(ISNUMBER(W231)),NOT(ISNUMBER(X231))),"Incompleto",IF(OR(I231&lt;H231,K231&lt;I231,O231&gt;N231,O231+X231&gt;N231,X231&gt;N231,M231&lt;=0,N231&lt;0,O231&lt;0,W231&lt;0,X231&lt;0),"Inconsistente","Válido"))))</f>
        <v/>
      </c>
      <c r="AB231" s="31" t="str">
        <f t="shared" si="27"/>
        <v/>
      </c>
    </row>
    <row r="232" spans="1:28">
      <c r="A232" s="9"/>
      <c r="B232" s="14" t="str">
        <f>IF(A232="","",IF(OR(A232&lt;'03 Configuración'!$B$7,A232&gt;'03 Configuración'!$B$8),"Fuera de rango","Semana "&amp;INT((A232-'03 Configuración'!$B$7)/7)+1))</f>
        <v/>
      </c>
      <c r="C232" s="7"/>
      <c r="D232" s="7"/>
      <c r="E232" s="7"/>
      <c r="F232" s="7"/>
      <c r="G232" s="58"/>
      <c r="H232" s="58"/>
      <c r="I232" s="58"/>
      <c r="J232" s="58"/>
      <c r="K232" s="58"/>
      <c r="L232" s="19" t="str">
        <f t="shared" si="21"/>
        <v/>
      </c>
      <c r="M232" s="22"/>
      <c r="N232" s="22"/>
      <c r="O232" s="22"/>
      <c r="P232" s="14" t="str">
        <f t="shared" si="22"/>
        <v/>
      </c>
      <c r="Q232" s="14" t="str">
        <f t="shared" si="23"/>
        <v/>
      </c>
      <c r="R232" s="14" t="str">
        <f t="shared" si="24"/>
        <v/>
      </c>
      <c r="S232" s="7"/>
      <c r="T232" s="11"/>
      <c r="U232" s="11"/>
      <c r="V232" s="7"/>
      <c r="W232" s="25"/>
      <c r="X232" s="22"/>
      <c r="Y232" s="28" t="str">
        <f t="shared" si="25"/>
        <v/>
      </c>
      <c r="Z232" s="19" t="str">
        <f t="shared" si="26"/>
        <v/>
      </c>
      <c r="AA232" s="14" t="str">
        <f>IF(ISBLANK(A232),"",IF(OR(A232&lt;'03 Configuración'!$B$7,A232&gt;'03 Configuración'!$B$8),"Fuera de rango",IF(OR(C232="",D232="",E232="",F232="",S232="",V232="",NOT(ISNUMBER(G232)),NOT(ISNUMBER(H232)),NOT(ISNUMBER(I232)),NOT(ISNUMBER(J232)),NOT(ISNUMBER(K232)),NOT(ISNUMBER(M232)),NOT(ISNUMBER(N232)),NOT(ISNUMBER(O232)),NOT(ISNUMBER(W232)),NOT(ISNUMBER(X232))),"Incompleto",IF(OR(I232&lt;H232,K232&lt;I232,O232&gt;N232,O232+X232&gt;N232,X232&gt;N232,M232&lt;=0,N232&lt;0,O232&lt;0,W232&lt;0,X232&lt;0),"Inconsistente","Válido"))))</f>
        <v/>
      </c>
      <c r="AB232" s="31" t="str">
        <f t="shared" si="27"/>
        <v/>
      </c>
    </row>
    <row r="233" spans="1:28">
      <c r="A233" s="9"/>
      <c r="B233" s="14" t="str">
        <f>IF(A233="","",IF(OR(A233&lt;'03 Configuración'!$B$7,A233&gt;'03 Configuración'!$B$8),"Fuera de rango","Semana "&amp;INT((A233-'03 Configuración'!$B$7)/7)+1))</f>
        <v/>
      </c>
      <c r="C233" s="7"/>
      <c r="D233" s="7"/>
      <c r="E233" s="7"/>
      <c r="F233" s="7"/>
      <c r="G233" s="58"/>
      <c r="H233" s="58"/>
      <c r="I233" s="58"/>
      <c r="J233" s="58"/>
      <c r="K233" s="58"/>
      <c r="L233" s="19" t="str">
        <f t="shared" si="21"/>
        <v/>
      </c>
      <c r="M233" s="22"/>
      <c r="N233" s="22"/>
      <c r="O233" s="22"/>
      <c r="P233" s="14" t="str">
        <f t="shared" si="22"/>
        <v/>
      </c>
      <c r="Q233" s="14" t="str">
        <f t="shared" si="23"/>
        <v/>
      </c>
      <c r="R233" s="14" t="str">
        <f t="shared" si="24"/>
        <v/>
      </c>
      <c r="S233" s="7"/>
      <c r="T233" s="11"/>
      <c r="U233" s="11"/>
      <c r="V233" s="7"/>
      <c r="W233" s="25"/>
      <c r="X233" s="22"/>
      <c r="Y233" s="28" t="str">
        <f t="shared" si="25"/>
        <v/>
      </c>
      <c r="Z233" s="19" t="str">
        <f t="shared" si="26"/>
        <v/>
      </c>
      <c r="AA233" s="14" t="str">
        <f>IF(ISBLANK(A233),"",IF(OR(A233&lt;'03 Configuración'!$B$7,A233&gt;'03 Configuración'!$B$8),"Fuera de rango",IF(OR(C233="",D233="",E233="",F233="",S233="",V233="",NOT(ISNUMBER(G233)),NOT(ISNUMBER(H233)),NOT(ISNUMBER(I233)),NOT(ISNUMBER(J233)),NOT(ISNUMBER(K233)),NOT(ISNUMBER(M233)),NOT(ISNUMBER(N233)),NOT(ISNUMBER(O233)),NOT(ISNUMBER(W233)),NOT(ISNUMBER(X233))),"Incompleto",IF(OR(I233&lt;H233,K233&lt;I233,O233&gt;N233,O233+X233&gt;N233,X233&gt;N233,M233&lt;=0,N233&lt;0,O233&lt;0,W233&lt;0,X233&lt;0),"Inconsistente","Válido"))))</f>
        <v/>
      </c>
      <c r="AB233" s="31" t="str">
        <f t="shared" si="27"/>
        <v/>
      </c>
    </row>
    <row r="234" spans="1:28">
      <c r="A234" s="9"/>
      <c r="B234" s="14" t="str">
        <f>IF(A234="","",IF(OR(A234&lt;'03 Configuración'!$B$7,A234&gt;'03 Configuración'!$B$8),"Fuera de rango","Semana "&amp;INT((A234-'03 Configuración'!$B$7)/7)+1))</f>
        <v/>
      </c>
      <c r="C234" s="7"/>
      <c r="D234" s="7"/>
      <c r="E234" s="7"/>
      <c r="F234" s="7"/>
      <c r="G234" s="58"/>
      <c r="H234" s="58"/>
      <c r="I234" s="58"/>
      <c r="J234" s="58"/>
      <c r="K234" s="58"/>
      <c r="L234" s="19" t="str">
        <f t="shared" si="21"/>
        <v/>
      </c>
      <c r="M234" s="22"/>
      <c r="N234" s="22"/>
      <c r="O234" s="22"/>
      <c r="P234" s="14" t="str">
        <f t="shared" si="22"/>
        <v/>
      </c>
      <c r="Q234" s="14" t="str">
        <f t="shared" si="23"/>
        <v/>
      </c>
      <c r="R234" s="14" t="str">
        <f t="shared" si="24"/>
        <v/>
      </c>
      <c r="S234" s="7"/>
      <c r="T234" s="11"/>
      <c r="U234" s="11"/>
      <c r="V234" s="7"/>
      <c r="W234" s="25"/>
      <c r="X234" s="22"/>
      <c r="Y234" s="28" t="str">
        <f t="shared" si="25"/>
        <v/>
      </c>
      <c r="Z234" s="19" t="str">
        <f t="shared" si="26"/>
        <v/>
      </c>
      <c r="AA234" s="14" t="str">
        <f>IF(ISBLANK(A234),"",IF(OR(A234&lt;'03 Configuración'!$B$7,A234&gt;'03 Configuración'!$B$8),"Fuera de rango",IF(OR(C234="",D234="",E234="",F234="",S234="",V234="",NOT(ISNUMBER(G234)),NOT(ISNUMBER(H234)),NOT(ISNUMBER(I234)),NOT(ISNUMBER(J234)),NOT(ISNUMBER(K234)),NOT(ISNUMBER(M234)),NOT(ISNUMBER(N234)),NOT(ISNUMBER(O234)),NOT(ISNUMBER(W234)),NOT(ISNUMBER(X234))),"Incompleto",IF(OR(I234&lt;H234,K234&lt;I234,O234&gt;N234,O234+X234&gt;N234,X234&gt;N234,M234&lt;=0,N234&lt;0,O234&lt;0,W234&lt;0,X234&lt;0),"Inconsistente","Válido"))))</f>
        <v/>
      </c>
      <c r="AB234" s="31" t="str">
        <f t="shared" si="27"/>
        <v/>
      </c>
    </row>
    <row r="235" spans="1:28">
      <c r="A235" s="9"/>
      <c r="B235" s="14" t="str">
        <f>IF(A235="","",IF(OR(A235&lt;'03 Configuración'!$B$7,A235&gt;'03 Configuración'!$B$8),"Fuera de rango","Semana "&amp;INT((A235-'03 Configuración'!$B$7)/7)+1))</f>
        <v/>
      </c>
      <c r="C235" s="7"/>
      <c r="D235" s="7"/>
      <c r="E235" s="7"/>
      <c r="F235" s="7"/>
      <c r="G235" s="58"/>
      <c r="H235" s="58"/>
      <c r="I235" s="58"/>
      <c r="J235" s="58"/>
      <c r="K235" s="58"/>
      <c r="L235" s="19" t="str">
        <f t="shared" si="21"/>
        <v/>
      </c>
      <c r="M235" s="22"/>
      <c r="N235" s="22"/>
      <c r="O235" s="22"/>
      <c r="P235" s="14" t="str">
        <f t="shared" si="22"/>
        <v/>
      </c>
      <c r="Q235" s="14" t="str">
        <f t="shared" si="23"/>
        <v/>
      </c>
      <c r="R235" s="14" t="str">
        <f t="shared" si="24"/>
        <v/>
      </c>
      <c r="S235" s="7"/>
      <c r="T235" s="11"/>
      <c r="U235" s="11"/>
      <c r="V235" s="7"/>
      <c r="W235" s="25"/>
      <c r="X235" s="22"/>
      <c r="Y235" s="28" t="str">
        <f t="shared" si="25"/>
        <v/>
      </c>
      <c r="Z235" s="19" t="str">
        <f t="shared" si="26"/>
        <v/>
      </c>
      <c r="AA235" s="14" t="str">
        <f>IF(ISBLANK(A235),"",IF(OR(A235&lt;'03 Configuración'!$B$7,A235&gt;'03 Configuración'!$B$8),"Fuera de rango",IF(OR(C235="",D235="",E235="",F235="",S235="",V235="",NOT(ISNUMBER(G235)),NOT(ISNUMBER(H235)),NOT(ISNUMBER(I235)),NOT(ISNUMBER(J235)),NOT(ISNUMBER(K235)),NOT(ISNUMBER(M235)),NOT(ISNUMBER(N235)),NOT(ISNUMBER(O235)),NOT(ISNUMBER(W235)),NOT(ISNUMBER(X235))),"Incompleto",IF(OR(I235&lt;H235,K235&lt;I235,O235&gt;N235,O235+X235&gt;N235,X235&gt;N235,M235&lt;=0,N235&lt;0,O235&lt;0,W235&lt;0,X235&lt;0),"Inconsistente","Válido"))))</f>
        <v/>
      </c>
      <c r="AB235" s="31" t="str">
        <f t="shared" si="27"/>
        <v/>
      </c>
    </row>
    <row r="236" spans="1:28">
      <c r="A236" s="9"/>
      <c r="B236" s="14" t="str">
        <f>IF(A236="","",IF(OR(A236&lt;'03 Configuración'!$B$7,A236&gt;'03 Configuración'!$B$8),"Fuera de rango","Semana "&amp;INT((A236-'03 Configuración'!$B$7)/7)+1))</f>
        <v/>
      </c>
      <c r="C236" s="7"/>
      <c r="D236" s="7"/>
      <c r="E236" s="7"/>
      <c r="F236" s="7"/>
      <c r="G236" s="58"/>
      <c r="H236" s="58"/>
      <c r="I236" s="58"/>
      <c r="J236" s="58"/>
      <c r="K236" s="58"/>
      <c r="L236" s="19" t="str">
        <f t="shared" si="21"/>
        <v/>
      </c>
      <c r="M236" s="22"/>
      <c r="N236" s="22"/>
      <c r="O236" s="22"/>
      <c r="P236" s="14" t="str">
        <f t="shared" si="22"/>
        <v/>
      </c>
      <c r="Q236" s="14" t="str">
        <f t="shared" si="23"/>
        <v/>
      </c>
      <c r="R236" s="14" t="str">
        <f t="shared" si="24"/>
        <v/>
      </c>
      <c r="S236" s="7"/>
      <c r="T236" s="11"/>
      <c r="U236" s="11"/>
      <c r="V236" s="7"/>
      <c r="W236" s="25"/>
      <c r="X236" s="22"/>
      <c r="Y236" s="28" t="str">
        <f t="shared" si="25"/>
        <v/>
      </c>
      <c r="Z236" s="19" t="str">
        <f t="shared" si="26"/>
        <v/>
      </c>
      <c r="AA236" s="14" t="str">
        <f>IF(ISBLANK(A236),"",IF(OR(A236&lt;'03 Configuración'!$B$7,A236&gt;'03 Configuración'!$B$8),"Fuera de rango",IF(OR(C236="",D236="",E236="",F236="",S236="",V236="",NOT(ISNUMBER(G236)),NOT(ISNUMBER(H236)),NOT(ISNUMBER(I236)),NOT(ISNUMBER(J236)),NOT(ISNUMBER(K236)),NOT(ISNUMBER(M236)),NOT(ISNUMBER(N236)),NOT(ISNUMBER(O236)),NOT(ISNUMBER(W236)),NOT(ISNUMBER(X236))),"Incompleto",IF(OR(I236&lt;H236,K236&lt;I236,O236&gt;N236,O236+X236&gt;N236,X236&gt;N236,M236&lt;=0,N236&lt;0,O236&lt;0,W236&lt;0,X236&lt;0),"Inconsistente","Válido"))))</f>
        <v/>
      </c>
      <c r="AB236" s="31" t="str">
        <f t="shared" si="27"/>
        <v/>
      </c>
    </row>
    <row r="237" spans="1:28">
      <c r="A237" s="9"/>
      <c r="B237" s="14" t="str">
        <f>IF(A237="","",IF(OR(A237&lt;'03 Configuración'!$B$7,A237&gt;'03 Configuración'!$B$8),"Fuera de rango","Semana "&amp;INT((A237-'03 Configuración'!$B$7)/7)+1))</f>
        <v/>
      </c>
      <c r="C237" s="7"/>
      <c r="D237" s="7"/>
      <c r="E237" s="7"/>
      <c r="F237" s="7"/>
      <c r="G237" s="58"/>
      <c r="H237" s="58"/>
      <c r="I237" s="58"/>
      <c r="J237" s="58"/>
      <c r="K237" s="58"/>
      <c r="L237" s="19" t="str">
        <f t="shared" si="21"/>
        <v/>
      </c>
      <c r="M237" s="22"/>
      <c r="N237" s="22"/>
      <c r="O237" s="22"/>
      <c r="P237" s="14" t="str">
        <f t="shared" si="22"/>
        <v/>
      </c>
      <c r="Q237" s="14" t="str">
        <f t="shared" si="23"/>
        <v/>
      </c>
      <c r="R237" s="14" t="str">
        <f t="shared" si="24"/>
        <v/>
      </c>
      <c r="S237" s="7"/>
      <c r="T237" s="11"/>
      <c r="U237" s="11"/>
      <c r="V237" s="7"/>
      <c r="W237" s="25"/>
      <c r="X237" s="22"/>
      <c r="Y237" s="28" t="str">
        <f t="shared" si="25"/>
        <v/>
      </c>
      <c r="Z237" s="19" t="str">
        <f t="shared" si="26"/>
        <v/>
      </c>
      <c r="AA237" s="14" t="str">
        <f>IF(ISBLANK(A237),"",IF(OR(A237&lt;'03 Configuración'!$B$7,A237&gt;'03 Configuración'!$B$8),"Fuera de rango",IF(OR(C237="",D237="",E237="",F237="",S237="",V237="",NOT(ISNUMBER(G237)),NOT(ISNUMBER(H237)),NOT(ISNUMBER(I237)),NOT(ISNUMBER(J237)),NOT(ISNUMBER(K237)),NOT(ISNUMBER(M237)),NOT(ISNUMBER(N237)),NOT(ISNUMBER(O237)),NOT(ISNUMBER(W237)),NOT(ISNUMBER(X237))),"Incompleto",IF(OR(I237&lt;H237,K237&lt;I237,O237&gt;N237,O237+X237&gt;N237,X237&gt;N237,M237&lt;=0,N237&lt;0,O237&lt;0,W237&lt;0,X237&lt;0),"Inconsistente","Válido"))))</f>
        <v/>
      </c>
      <c r="AB237" s="31" t="str">
        <f t="shared" si="27"/>
        <v/>
      </c>
    </row>
    <row r="238" spans="1:28">
      <c r="A238" s="9"/>
      <c r="B238" s="14" t="str">
        <f>IF(A238="","",IF(OR(A238&lt;'03 Configuración'!$B$7,A238&gt;'03 Configuración'!$B$8),"Fuera de rango","Semana "&amp;INT((A238-'03 Configuración'!$B$7)/7)+1))</f>
        <v/>
      </c>
      <c r="C238" s="7"/>
      <c r="D238" s="7"/>
      <c r="E238" s="7"/>
      <c r="F238" s="7"/>
      <c r="G238" s="58"/>
      <c r="H238" s="58"/>
      <c r="I238" s="58"/>
      <c r="J238" s="58"/>
      <c r="K238" s="58"/>
      <c r="L238" s="19" t="str">
        <f t="shared" si="21"/>
        <v/>
      </c>
      <c r="M238" s="22"/>
      <c r="N238" s="22"/>
      <c r="O238" s="22"/>
      <c r="P238" s="14" t="str">
        <f t="shared" si="22"/>
        <v/>
      </c>
      <c r="Q238" s="14" t="str">
        <f t="shared" si="23"/>
        <v/>
      </c>
      <c r="R238" s="14" t="str">
        <f t="shared" si="24"/>
        <v/>
      </c>
      <c r="S238" s="7"/>
      <c r="T238" s="11"/>
      <c r="U238" s="11"/>
      <c r="V238" s="7"/>
      <c r="W238" s="25"/>
      <c r="X238" s="22"/>
      <c r="Y238" s="28" t="str">
        <f t="shared" si="25"/>
        <v/>
      </c>
      <c r="Z238" s="19" t="str">
        <f t="shared" si="26"/>
        <v/>
      </c>
      <c r="AA238" s="14" t="str">
        <f>IF(ISBLANK(A238),"",IF(OR(A238&lt;'03 Configuración'!$B$7,A238&gt;'03 Configuración'!$B$8),"Fuera de rango",IF(OR(C238="",D238="",E238="",F238="",S238="",V238="",NOT(ISNUMBER(G238)),NOT(ISNUMBER(H238)),NOT(ISNUMBER(I238)),NOT(ISNUMBER(J238)),NOT(ISNUMBER(K238)),NOT(ISNUMBER(M238)),NOT(ISNUMBER(N238)),NOT(ISNUMBER(O238)),NOT(ISNUMBER(W238)),NOT(ISNUMBER(X238))),"Incompleto",IF(OR(I238&lt;H238,K238&lt;I238,O238&gt;N238,O238+X238&gt;N238,X238&gt;N238,M238&lt;=0,N238&lt;0,O238&lt;0,W238&lt;0,X238&lt;0),"Inconsistente","Válido"))))</f>
        <v/>
      </c>
      <c r="AB238" s="31" t="str">
        <f t="shared" si="27"/>
        <v/>
      </c>
    </row>
    <row r="239" spans="1:28">
      <c r="A239" s="9"/>
      <c r="B239" s="14" t="str">
        <f>IF(A239="","",IF(OR(A239&lt;'03 Configuración'!$B$7,A239&gt;'03 Configuración'!$B$8),"Fuera de rango","Semana "&amp;INT((A239-'03 Configuración'!$B$7)/7)+1))</f>
        <v/>
      </c>
      <c r="C239" s="7"/>
      <c r="D239" s="7"/>
      <c r="E239" s="7"/>
      <c r="F239" s="7"/>
      <c r="G239" s="58"/>
      <c r="H239" s="58"/>
      <c r="I239" s="58"/>
      <c r="J239" s="58"/>
      <c r="K239" s="58"/>
      <c r="L239" s="19" t="str">
        <f t="shared" si="21"/>
        <v/>
      </c>
      <c r="M239" s="22"/>
      <c r="N239" s="22"/>
      <c r="O239" s="22"/>
      <c r="P239" s="14" t="str">
        <f t="shared" si="22"/>
        <v/>
      </c>
      <c r="Q239" s="14" t="str">
        <f t="shared" si="23"/>
        <v/>
      </c>
      <c r="R239" s="14" t="str">
        <f t="shared" si="24"/>
        <v/>
      </c>
      <c r="S239" s="7"/>
      <c r="T239" s="11"/>
      <c r="U239" s="11"/>
      <c r="V239" s="7"/>
      <c r="W239" s="25"/>
      <c r="X239" s="22"/>
      <c r="Y239" s="28" t="str">
        <f t="shared" si="25"/>
        <v/>
      </c>
      <c r="Z239" s="19" t="str">
        <f t="shared" si="26"/>
        <v/>
      </c>
      <c r="AA239" s="14" t="str">
        <f>IF(ISBLANK(A239),"",IF(OR(A239&lt;'03 Configuración'!$B$7,A239&gt;'03 Configuración'!$B$8),"Fuera de rango",IF(OR(C239="",D239="",E239="",F239="",S239="",V239="",NOT(ISNUMBER(G239)),NOT(ISNUMBER(H239)),NOT(ISNUMBER(I239)),NOT(ISNUMBER(J239)),NOT(ISNUMBER(K239)),NOT(ISNUMBER(M239)),NOT(ISNUMBER(N239)),NOT(ISNUMBER(O239)),NOT(ISNUMBER(W239)),NOT(ISNUMBER(X239))),"Incompleto",IF(OR(I239&lt;H239,K239&lt;I239,O239&gt;N239,O239+X239&gt;N239,X239&gt;N239,M239&lt;=0,N239&lt;0,O239&lt;0,W239&lt;0,X239&lt;0),"Inconsistente","Válido"))))</f>
        <v/>
      </c>
      <c r="AB239" s="31" t="str">
        <f t="shared" si="27"/>
        <v/>
      </c>
    </row>
    <row r="240" spans="1:28">
      <c r="A240" s="9"/>
      <c r="B240" s="14" t="str">
        <f>IF(A240="","",IF(OR(A240&lt;'03 Configuración'!$B$7,A240&gt;'03 Configuración'!$B$8),"Fuera de rango","Semana "&amp;INT((A240-'03 Configuración'!$B$7)/7)+1))</f>
        <v/>
      </c>
      <c r="C240" s="7"/>
      <c r="D240" s="7"/>
      <c r="E240" s="7"/>
      <c r="F240" s="7"/>
      <c r="G240" s="58"/>
      <c r="H240" s="58"/>
      <c r="I240" s="58"/>
      <c r="J240" s="58"/>
      <c r="K240" s="58"/>
      <c r="L240" s="19" t="str">
        <f t="shared" si="21"/>
        <v/>
      </c>
      <c r="M240" s="22"/>
      <c r="N240" s="22"/>
      <c r="O240" s="22"/>
      <c r="P240" s="14" t="str">
        <f t="shared" si="22"/>
        <v/>
      </c>
      <c r="Q240" s="14" t="str">
        <f t="shared" si="23"/>
        <v/>
      </c>
      <c r="R240" s="14" t="str">
        <f t="shared" si="24"/>
        <v/>
      </c>
      <c r="S240" s="7"/>
      <c r="T240" s="11"/>
      <c r="U240" s="11"/>
      <c r="V240" s="7"/>
      <c r="W240" s="25"/>
      <c r="X240" s="22"/>
      <c r="Y240" s="28" t="str">
        <f t="shared" si="25"/>
        <v/>
      </c>
      <c r="Z240" s="19" t="str">
        <f t="shared" si="26"/>
        <v/>
      </c>
      <c r="AA240" s="14" t="str">
        <f>IF(ISBLANK(A240),"",IF(OR(A240&lt;'03 Configuración'!$B$7,A240&gt;'03 Configuración'!$B$8),"Fuera de rango",IF(OR(C240="",D240="",E240="",F240="",S240="",V240="",NOT(ISNUMBER(G240)),NOT(ISNUMBER(H240)),NOT(ISNUMBER(I240)),NOT(ISNUMBER(J240)),NOT(ISNUMBER(K240)),NOT(ISNUMBER(M240)),NOT(ISNUMBER(N240)),NOT(ISNUMBER(O240)),NOT(ISNUMBER(W240)),NOT(ISNUMBER(X240))),"Incompleto",IF(OR(I240&lt;H240,K240&lt;I240,O240&gt;N240,O240+X240&gt;N240,X240&gt;N240,M240&lt;=0,N240&lt;0,O240&lt;0,W240&lt;0,X240&lt;0),"Inconsistente","Válido"))))</f>
        <v/>
      </c>
      <c r="AB240" s="31" t="str">
        <f t="shared" si="27"/>
        <v/>
      </c>
    </row>
    <row r="241" spans="1:28">
      <c r="A241" s="9"/>
      <c r="B241" s="14" t="str">
        <f>IF(A241="","",IF(OR(A241&lt;'03 Configuración'!$B$7,A241&gt;'03 Configuración'!$B$8),"Fuera de rango","Semana "&amp;INT((A241-'03 Configuración'!$B$7)/7)+1))</f>
        <v/>
      </c>
      <c r="C241" s="7"/>
      <c r="D241" s="7"/>
      <c r="E241" s="7"/>
      <c r="F241" s="7"/>
      <c r="G241" s="58"/>
      <c r="H241" s="58"/>
      <c r="I241" s="58"/>
      <c r="J241" s="58"/>
      <c r="K241" s="58"/>
      <c r="L241" s="19" t="str">
        <f t="shared" si="21"/>
        <v/>
      </c>
      <c r="M241" s="22"/>
      <c r="N241" s="22"/>
      <c r="O241" s="22"/>
      <c r="P241" s="14" t="str">
        <f t="shared" si="22"/>
        <v/>
      </c>
      <c r="Q241" s="14" t="str">
        <f t="shared" si="23"/>
        <v/>
      </c>
      <c r="R241" s="14" t="str">
        <f t="shared" si="24"/>
        <v/>
      </c>
      <c r="S241" s="7"/>
      <c r="T241" s="11"/>
      <c r="U241" s="11"/>
      <c r="V241" s="7"/>
      <c r="W241" s="25"/>
      <c r="X241" s="22"/>
      <c r="Y241" s="28" t="str">
        <f t="shared" si="25"/>
        <v/>
      </c>
      <c r="Z241" s="19" t="str">
        <f t="shared" si="26"/>
        <v/>
      </c>
      <c r="AA241" s="14" t="str">
        <f>IF(ISBLANK(A241),"",IF(OR(A241&lt;'03 Configuración'!$B$7,A241&gt;'03 Configuración'!$B$8),"Fuera de rango",IF(OR(C241="",D241="",E241="",F241="",S241="",V241="",NOT(ISNUMBER(G241)),NOT(ISNUMBER(H241)),NOT(ISNUMBER(I241)),NOT(ISNUMBER(J241)),NOT(ISNUMBER(K241)),NOT(ISNUMBER(M241)),NOT(ISNUMBER(N241)),NOT(ISNUMBER(O241)),NOT(ISNUMBER(W241)),NOT(ISNUMBER(X241))),"Incompleto",IF(OR(I241&lt;H241,K241&lt;I241,O241&gt;N241,O241+X241&gt;N241,X241&gt;N241,M241&lt;=0,N241&lt;0,O241&lt;0,W241&lt;0,X241&lt;0),"Inconsistente","Válido"))))</f>
        <v/>
      </c>
      <c r="AB241" s="31" t="str">
        <f t="shared" si="27"/>
        <v/>
      </c>
    </row>
    <row r="242" spans="1:28">
      <c r="A242" s="9"/>
      <c r="B242" s="14" t="str">
        <f>IF(A242="","",IF(OR(A242&lt;'03 Configuración'!$B$7,A242&gt;'03 Configuración'!$B$8),"Fuera de rango","Semana "&amp;INT((A242-'03 Configuración'!$B$7)/7)+1))</f>
        <v/>
      </c>
      <c r="C242" s="7"/>
      <c r="D242" s="7"/>
      <c r="E242" s="7"/>
      <c r="F242" s="7"/>
      <c r="G242" s="58"/>
      <c r="H242" s="58"/>
      <c r="I242" s="58"/>
      <c r="J242" s="58"/>
      <c r="K242" s="58"/>
      <c r="L242" s="19" t="str">
        <f t="shared" si="21"/>
        <v/>
      </c>
      <c r="M242" s="22"/>
      <c r="N242" s="22"/>
      <c r="O242" s="22"/>
      <c r="P242" s="14" t="str">
        <f t="shared" si="22"/>
        <v/>
      </c>
      <c r="Q242" s="14" t="str">
        <f t="shared" si="23"/>
        <v/>
      </c>
      <c r="R242" s="14" t="str">
        <f t="shared" si="24"/>
        <v/>
      </c>
      <c r="S242" s="7"/>
      <c r="T242" s="11"/>
      <c r="U242" s="11"/>
      <c r="V242" s="7"/>
      <c r="W242" s="25"/>
      <c r="X242" s="22"/>
      <c r="Y242" s="28" t="str">
        <f t="shared" si="25"/>
        <v/>
      </c>
      <c r="Z242" s="19" t="str">
        <f t="shared" si="26"/>
        <v/>
      </c>
      <c r="AA242" s="14" t="str">
        <f>IF(ISBLANK(A242),"",IF(OR(A242&lt;'03 Configuración'!$B$7,A242&gt;'03 Configuración'!$B$8),"Fuera de rango",IF(OR(C242="",D242="",E242="",F242="",S242="",V242="",NOT(ISNUMBER(G242)),NOT(ISNUMBER(H242)),NOT(ISNUMBER(I242)),NOT(ISNUMBER(J242)),NOT(ISNUMBER(K242)),NOT(ISNUMBER(M242)),NOT(ISNUMBER(N242)),NOT(ISNUMBER(O242)),NOT(ISNUMBER(W242)),NOT(ISNUMBER(X242))),"Incompleto",IF(OR(I242&lt;H242,K242&lt;I242,O242&gt;N242,O242+X242&gt;N242,X242&gt;N242,M242&lt;=0,N242&lt;0,O242&lt;0,W242&lt;0,X242&lt;0),"Inconsistente","Válido"))))</f>
        <v/>
      </c>
      <c r="AB242" s="31" t="str">
        <f t="shared" si="27"/>
        <v/>
      </c>
    </row>
    <row r="243" spans="1:28">
      <c r="A243" s="9"/>
      <c r="B243" s="14" t="str">
        <f>IF(A243="","",IF(OR(A243&lt;'03 Configuración'!$B$7,A243&gt;'03 Configuración'!$B$8),"Fuera de rango","Semana "&amp;INT((A243-'03 Configuración'!$B$7)/7)+1))</f>
        <v/>
      </c>
      <c r="C243" s="7"/>
      <c r="D243" s="7"/>
      <c r="E243" s="7"/>
      <c r="F243" s="7"/>
      <c r="G243" s="58"/>
      <c r="H243" s="58"/>
      <c r="I243" s="58"/>
      <c r="J243" s="58"/>
      <c r="K243" s="58"/>
      <c r="L243" s="19" t="str">
        <f t="shared" si="21"/>
        <v/>
      </c>
      <c r="M243" s="22"/>
      <c r="N243" s="22"/>
      <c r="O243" s="22"/>
      <c r="P243" s="14" t="str">
        <f t="shared" si="22"/>
        <v/>
      </c>
      <c r="Q243" s="14" t="str">
        <f t="shared" si="23"/>
        <v/>
      </c>
      <c r="R243" s="14" t="str">
        <f t="shared" si="24"/>
        <v/>
      </c>
      <c r="S243" s="7"/>
      <c r="T243" s="11"/>
      <c r="U243" s="11"/>
      <c r="V243" s="7"/>
      <c r="W243" s="25"/>
      <c r="X243" s="22"/>
      <c r="Y243" s="28" t="str">
        <f t="shared" si="25"/>
        <v/>
      </c>
      <c r="Z243" s="19" t="str">
        <f t="shared" si="26"/>
        <v/>
      </c>
      <c r="AA243" s="14" t="str">
        <f>IF(ISBLANK(A243),"",IF(OR(A243&lt;'03 Configuración'!$B$7,A243&gt;'03 Configuración'!$B$8),"Fuera de rango",IF(OR(C243="",D243="",E243="",F243="",S243="",V243="",NOT(ISNUMBER(G243)),NOT(ISNUMBER(H243)),NOT(ISNUMBER(I243)),NOT(ISNUMBER(J243)),NOT(ISNUMBER(K243)),NOT(ISNUMBER(M243)),NOT(ISNUMBER(N243)),NOT(ISNUMBER(O243)),NOT(ISNUMBER(W243)),NOT(ISNUMBER(X243))),"Incompleto",IF(OR(I243&lt;H243,K243&lt;I243,O243&gt;N243,O243+X243&gt;N243,X243&gt;N243,M243&lt;=0,N243&lt;0,O243&lt;0,W243&lt;0,X243&lt;0),"Inconsistente","Válido"))))</f>
        <v/>
      </c>
      <c r="AB243" s="31" t="str">
        <f t="shared" si="27"/>
        <v/>
      </c>
    </row>
    <row r="244" spans="1:28">
      <c r="A244" s="9"/>
      <c r="B244" s="14" t="str">
        <f>IF(A244="","",IF(OR(A244&lt;'03 Configuración'!$B$7,A244&gt;'03 Configuración'!$B$8),"Fuera de rango","Semana "&amp;INT((A244-'03 Configuración'!$B$7)/7)+1))</f>
        <v/>
      </c>
      <c r="C244" s="7"/>
      <c r="D244" s="7"/>
      <c r="E244" s="7"/>
      <c r="F244" s="7"/>
      <c r="G244" s="58"/>
      <c r="H244" s="58"/>
      <c r="I244" s="58"/>
      <c r="J244" s="58"/>
      <c r="K244" s="58"/>
      <c r="L244" s="19" t="str">
        <f t="shared" si="21"/>
        <v/>
      </c>
      <c r="M244" s="22"/>
      <c r="N244" s="22"/>
      <c r="O244" s="22"/>
      <c r="P244" s="14" t="str">
        <f t="shared" si="22"/>
        <v/>
      </c>
      <c r="Q244" s="14" t="str">
        <f t="shared" si="23"/>
        <v/>
      </c>
      <c r="R244" s="14" t="str">
        <f t="shared" si="24"/>
        <v/>
      </c>
      <c r="S244" s="7"/>
      <c r="T244" s="11"/>
      <c r="U244" s="11"/>
      <c r="V244" s="7"/>
      <c r="W244" s="25"/>
      <c r="X244" s="22"/>
      <c r="Y244" s="28" t="str">
        <f t="shared" si="25"/>
        <v/>
      </c>
      <c r="Z244" s="19" t="str">
        <f t="shared" si="26"/>
        <v/>
      </c>
      <c r="AA244" s="14" t="str">
        <f>IF(ISBLANK(A244),"",IF(OR(A244&lt;'03 Configuración'!$B$7,A244&gt;'03 Configuración'!$B$8),"Fuera de rango",IF(OR(C244="",D244="",E244="",F244="",S244="",V244="",NOT(ISNUMBER(G244)),NOT(ISNUMBER(H244)),NOT(ISNUMBER(I244)),NOT(ISNUMBER(J244)),NOT(ISNUMBER(K244)),NOT(ISNUMBER(M244)),NOT(ISNUMBER(N244)),NOT(ISNUMBER(O244)),NOT(ISNUMBER(W244)),NOT(ISNUMBER(X244))),"Incompleto",IF(OR(I244&lt;H244,K244&lt;I244,O244&gt;N244,O244+X244&gt;N244,X244&gt;N244,M244&lt;=0,N244&lt;0,O244&lt;0,W244&lt;0,X244&lt;0),"Inconsistente","Válido"))))</f>
        <v/>
      </c>
      <c r="AB244" s="31" t="str">
        <f t="shared" si="27"/>
        <v/>
      </c>
    </row>
    <row r="245" spans="1:28">
      <c r="A245" s="9"/>
      <c r="B245" s="14" t="str">
        <f>IF(A245="","",IF(OR(A245&lt;'03 Configuración'!$B$7,A245&gt;'03 Configuración'!$B$8),"Fuera de rango","Semana "&amp;INT((A245-'03 Configuración'!$B$7)/7)+1))</f>
        <v/>
      </c>
      <c r="C245" s="7"/>
      <c r="D245" s="7"/>
      <c r="E245" s="7"/>
      <c r="F245" s="7"/>
      <c r="G245" s="58"/>
      <c r="H245" s="58"/>
      <c r="I245" s="58"/>
      <c r="J245" s="58"/>
      <c r="K245" s="58"/>
      <c r="L245" s="19" t="str">
        <f t="shared" si="21"/>
        <v/>
      </c>
      <c r="M245" s="22"/>
      <c r="N245" s="22"/>
      <c r="O245" s="22"/>
      <c r="P245" s="14" t="str">
        <f t="shared" si="22"/>
        <v/>
      </c>
      <c r="Q245" s="14" t="str">
        <f t="shared" si="23"/>
        <v/>
      </c>
      <c r="R245" s="14" t="str">
        <f t="shared" si="24"/>
        <v/>
      </c>
      <c r="S245" s="7"/>
      <c r="T245" s="11"/>
      <c r="U245" s="11"/>
      <c r="V245" s="7"/>
      <c r="W245" s="25"/>
      <c r="X245" s="22"/>
      <c r="Y245" s="28" t="str">
        <f t="shared" si="25"/>
        <v/>
      </c>
      <c r="Z245" s="19" t="str">
        <f t="shared" si="26"/>
        <v/>
      </c>
      <c r="AA245" s="14" t="str">
        <f>IF(ISBLANK(A245),"",IF(OR(A245&lt;'03 Configuración'!$B$7,A245&gt;'03 Configuración'!$B$8),"Fuera de rango",IF(OR(C245="",D245="",E245="",F245="",S245="",V245="",NOT(ISNUMBER(G245)),NOT(ISNUMBER(H245)),NOT(ISNUMBER(I245)),NOT(ISNUMBER(J245)),NOT(ISNUMBER(K245)),NOT(ISNUMBER(M245)),NOT(ISNUMBER(N245)),NOT(ISNUMBER(O245)),NOT(ISNUMBER(W245)),NOT(ISNUMBER(X245))),"Incompleto",IF(OR(I245&lt;H245,K245&lt;I245,O245&gt;N245,O245+X245&gt;N245,X245&gt;N245,M245&lt;=0,N245&lt;0,O245&lt;0,W245&lt;0,X245&lt;0),"Inconsistente","Válido"))))</f>
        <v/>
      </c>
      <c r="AB245" s="31" t="str">
        <f t="shared" si="27"/>
        <v/>
      </c>
    </row>
    <row r="246" spans="1:28">
      <c r="A246" s="9"/>
      <c r="B246" s="14" t="str">
        <f>IF(A246="","",IF(OR(A246&lt;'03 Configuración'!$B$7,A246&gt;'03 Configuración'!$B$8),"Fuera de rango","Semana "&amp;INT((A246-'03 Configuración'!$B$7)/7)+1))</f>
        <v/>
      </c>
      <c r="C246" s="7"/>
      <c r="D246" s="7"/>
      <c r="E246" s="7"/>
      <c r="F246" s="7"/>
      <c r="G246" s="58"/>
      <c r="H246" s="58"/>
      <c r="I246" s="58"/>
      <c r="J246" s="58"/>
      <c r="K246" s="58"/>
      <c r="L246" s="19" t="str">
        <f t="shared" si="21"/>
        <v/>
      </c>
      <c r="M246" s="22"/>
      <c r="N246" s="22"/>
      <c r="O246" s="22"/>
      <c r="P246" s="14" t="str">
        <f t="shared" si="22"/>
        <v/>
      </c>
      <c r="Q246" s="14" t="str">
        <f t="shared" si="23"/>
        <v/>
      </c>
      <c r="R246" s="14" t="str">
        <f t="shared" si="24"/>
        <v/>
      </c>
      <c r="S246" s="7"/>
      <c r="T246" s="11"/>
      <c r="U246" s="11"/>
      <c r="V246" s="7"/>
      <c r="W246" s="25"/>
      <c r="X246" s="22"/>
      <c r="Y246" s="28" t="str">
        <f t="shared" si="25"/>
        <v/>
      </c>
      <c r="Z246" s="19" t="str">
        <f t="shared" si="26"/>
        <v/>
      </c>
      <c r="AA246" s="14" t="str">
        <f>IF(ISBLANK(A246),"",IF(OR(A246&lt;'03 Configuración'!$B$7,A246&gt;'03 Configuración'!$B$8),"Fuera de rango",IF(OR(C246="",D246="",E246="",F246="",S246="",V246="",NOT(ISNUMBER(G246)),NOT(ISNUMBER(H246)),NOT(ISNUMBER(I246)),NOT(ISNUMBER(J246)),NOT(ISNUMBER(K246)),NOT(ISNUMBER(M246)),NOT(ISNUMBER(N246)),NOT(ISNUMBER(O246)),NOT(ISNUMBER(W246)),NOT(ISNUMBER(X246))),"Incompleto",IF(OR(I246&lt;H246,K246&lt;I246,O246&gt;N246,O246+X246&gt;N246,X246&gt;N246,M246&lt;=0,N246&lt;0,O246&lt;0,W246&lt;0,X246&lt;0),"Inconsistente","Válido"))))</f>
        <v/>
      </c>
      <c r="AB246" s="31" t="str">
        <f t="shared" si="27"/>
        <v/>
      </c>
    </row>
    <row r="247" spans="1:28">
      <c r="A247" s="9"/>
      <c r="B247" s="14" t="str">
        <f>IF(A247="","",IF(OR(A247&lt;'03 Configuración'!$B$7,A247&gt;'03 Configuración'!$B$8),"Fuera de rango","Semana "&amp;INT((A247-'03 Configuración'!$B$7)/7)+1))</f>
        <v/>
      </c>
      <c r="C247" s="7"/>
      <c r="D247" s="7"/>
      <c r="E247" s="7"/>
      <c r="F247" s="7"/>
      <c r="G247" s="58"/>
      <c r="H247" s="58"/>
      <c r="I247" s="58"/>
      <c r="J247" s="58"/>
      <c r="K247" s="58"/>
      <c r="L247" s="19" t="str">
        <f t="shared" si="21"/>
        <v/>
      </c>
      <c r="M247" s="22"/>
      <c r="N247" s="22"/>
      <c r="O247" s="22"/>
      <c r="P247" s="14" t="str">
        <f t="shared" si="22"/>
        <v/>
      </c>
      <c r="Q247" s="14" t="str">
        <f t="shared" si="23"/>
        <v/>
      </c>
      <c r="R247" s="14" t="str">
        <f t="shared" si="24"/>
        <v/>
      </c>
      <c r="S247" s="7"/>
      <c r="T247" s="11"/>
      <c r="U247" s="11"/>
      <c r="V247" s="7"/>
      <c r="W247" s="25"/>
      <c r="X247" s="22"/>
      <c r="Y247" s="28" t="str">
        <f t="shared" si="25"/>
        <v/>
      </c>
      <c r="Z247" s="19" t="str">
        <f t="shared" si="26"/>
        <v/>
      </c>
      <c r="AA247" s="14" t="str">
        <f>IF(ISBLANK(A247),"",IF(OR(A247&lt;'03 Configuración'!$B$7,A247&gt;'03 Configuración'!$B$8),"Fuera de rango",IF(OR(C247="",D247="",E247="",F247="",S247="",V247="",NOT(ISNUMBER(G247)),NOT(ISNUMBER(H247)),NOT(ISNUMBER(I247)),NOT(ISNUMBER(J247)),NOT(ISNUMBER(K247)),NOT(ISNUMBER(M247)),NOT(ISNUMBER(N247)),NOT(ISNUMBER(O247)),NOT(ISNUMBER(W247)),NOT(ISNUMBER(X247))),"Incompleto",IF(OR(I247&lt;H247,K247&lt;I247,O247&gt;N247,O247+X247&gt;N247,X247&gt;N247,M247&lt;=0,N247&lt;0,O247&lt;0,W247&lt;0,X247&lt;0),"Inconsistente","Válido"))))</f>
        <v/>
      </c>
      <c r="AB247" s="31" t="str">
        <f t="shared" si="27"/>
        <v/>
      </c>
    </row>
    <row r="248" spans="1:28">
      <c r="A248" s="9"/>
      <c r="B248" s="14" t="str">
        <f>IF(A248="","",IF(OR(A248&lt;'03 Configuración'!$B$7,A248&gt;'03 Configuración'!$B$8),"Fuera de rango","Semana "&amp;INT((A248-'03 Configuración'!$B$7)/7)+1))</f>
        <v/>
      </c>
      <c r="C248" s="7"/>
      <c r="D248" s="7"/>
      <c r="E248" s="7"/>
      <c r="F248" s="7"/>
      <c r="G248" s="58"/>
      <c r="H248" s="58"/>
      <c r="I248" s="58"/>
      <c r="J248" s="58"/>
      <c r="K248" s="58"/>
      <c r="L248" s="19" t="str">
        <f t="shared" si="21"/>
        <v/>
      </c>
      <c r="M248" s="22"/>
      <c r="N248" s="22"/>
      <c r="O248" s="22"/>
      <c r="P248" s="14" t="str">
        <f t="shared" si="22"/>
        <v/>
      </c>
      <c r="Q248" s="14" t="str">
        <f t="shared" si="23"/>
        <v/>
      </c>
      <c r="R248" s="14" t="str">
        <f t="shared" si="24"/>
        <v/>
      </c>
      <c r="S248" s="7"/>
      <c r="T248" s="11"/>
      <c r="U248" s="11"/>
      <c r="V248" s="7"/>
      <c r="W248" s="25"/>
      <c r="X248" s="22"/>
      <c r="Y248" s="28" t="str">
        <f t="shared" si="25"/>
        <v/>
      </c>
      <c r="Z248" s="19" t="str">
        <f t="shared" si="26"/>
        <v/>
      </c>
      <c r="AA248" s="14" t="str">
        <f>IF(ISBLANK(A248),"",IF(OR(A248&lt;'03 Configuración'!$B$7,A248&gt;'03 Configuración'!$B$8),"Fuera de rango",IF(OR(C248="",D248="",E248="",F248="",S248="",V248="",NOT(ISNUMBER(G248)),NOT(ISNUMBER(H248)),NOT(ISNUMBER(I248)),NOT(ISNUMBER(J248)),NOT(ISNUMBER(K248)),NOT(ISNUMBER(M248)),NOT(ISNUMBER(N248)),NOT(ISNUMBER(O248)),NOT(ISNUMBER(W248)),NOT(ISNUMBER(X248))),"Incompleto",IF(OR(I248&lt;H248,K248&lt;I248,O248&gt;N248,O248+X248&gt;N248,X248&gt;N248,M248&lt;=0,N248&lt;0,O248&lt;0,W248&lt;0,X248&lt;0),"Inconsistente","Válido"))))</f>
        <v/>
      </c>
      <c r="AB248" s="31" t="str">
        <f t="shared" si="27"/>
        <v/>
      </c>
    </row>
    <row r="249" spans="1:28">
      <c r="A249" s="9"/>
      <c r="B249" s="14" t="str">
        <f>IF(A249="","",IF(OR(A249&lt;'03 Configuración'!$B$7,A249&gt;'03 Configuración'!$B$8),"Fuera de rango","Semana "&amp;INT((A249-'03 Configuración'!$B$7)/7)+1))</f>
        <v/>
      </c>
      <c r="C249" s="7"/>
      <c r="D249" s="7"/>
      <c r="E249" s="7"/>
      <c r="F249" s="7"/>
      <c r="G249" s="58"/>
      <c r="H249" s="58"/>
      <c r="I249" s="58"/>
      <c r="J249" s="58"/>
      <c r="K249" s="58"/>
      <c r="L249" s="19" t="str">
        <f t="shared" si="21"/>
        <v/>
      </c>
      <c r="M249" s="22"/>
      <c r="N249" s="22"/>
      <c r="O249" s="22"/>
      <c r="P249" s="14" t="str">
        <f t="shared" si="22"/>
        <v/>
      </c>
      <c r="Q249" s="14" t="str">
        <f t="shared" si="23"/>
        <v/>
      </c>
      <c r="R249" s="14" t="str">
        <f t="shared" si="24"/>
        <v/>
      </c>
      <c r="S249" s="7"/>
      <c r="T249" s="11"/>
      <c r="U249" s="11"/>
      <c r="V249" s="7"/>
      <c r="W249" s="25"/>
      <c r="X249" s="22"/>
      <c r="Y249" s="28" t="str">
        <f t="shared" si="25"/>
        <v/>
      </c>
      <c r="Z249" s="19" t="str">
        <f t="shared" si="26"/>
        <v/>
      </c>
      <c r="AA249" s="14" t="str">
        <f>IF(ISBLANK(A249),"",IF(OR(A249&lt;'03 Configuración'!$B$7,A249&gt;'03 Configuración'!$B$8),"Fuera de rango",IF(OR(C249="",D249="",E249="",F249="",S249="",V249="",NOT(ISNUMBER(G249)),NOT(ISNUMBER(H249)),NOT(ISNUMBER(I249)),NOT(ISNUMBER(J249)),NOT(ISNUMBER(K249)),NOT(ISNUMBER(M249)),NOT(ISNUMBER(N249)),NOT(ISNUMBER(O249)),NOT(ISNUMBER(W249)),NOT(ISNUMBER(X249))),"Incompleto",IF(OR(I249&lt;H249,K249&lt;I249,O249&gt;N249,O249+X249&gt;N249,X249&gt;N249,M249&lt;=0,N249&lt;0,O249&lt;0,W249&lt;0,X249&lt;0),"Inconsistente","Válido"))))</f>
        <v/>
      </c>
      <c r="AB249" s="31" t="str">
        <f t="shared" si="27"/>
        <v/>
      </c>
    </row>
    <row r="250" spans="1:28">
      <c r="A250" s="9"/>
      <c r="B250" s="14" t="str">
        <f>IF(A250="","",IF(OR(A250&lt;'03 Configuración'!$B$7,A250&gt;'03 Configuración'!$B$8),"Fuera de rango","Semana "&amp;INT((A250-'03 Configuración'!$B$7)/7)+1))</f>
        <v/>
      </c>
      <c r="C250" s="7"/>
      <c r="D250" s="7"/>
      <c r="E250" s="7"/>
      <c r="F250" s="7"/>
      <c r="G250" s="58"/>
      <c r="H250" s="58"/>
      <c r="I250" s="58"/>
      <c r="J250" s="58"/>
      <c r="K250" s="58"/>
      <c r="L250" s="19" t="str">
        <f t="shared" si="21"/>
        <v/>
      </c>
      <c r="M250" s="22"/>
      <c r="N250" s="22"/>
      <c r="O250" s="22"/>
      <c r="P250" s="14" t="str">
        <f t="shared" si="22"/>
        <v/>
      </c>
      <c r="Q250" s="14" t="str">
        <f t="shared" si="23"/>
        <v/>
      </c>
      <c r="R250" s="14" t="str">
        <f t="shared" si="24"/>
        <v/>
      </c>
      <c r="S250" s="7"/>
      <c r="T250" s="11"/>
      <c r="U250" s="11"/>
      <c r="V250" s="7"/>
      <c r="W250" s="25"/>
      <c r="X250" s="22"/>
      <c r="Y250" s="28" t="str">
        <f t="shared" si="25"/>
        <v/>
      </c>
      <c r="Z250" s="19" t="str">
        <f t="shared" si="26"/>
        <v/>
      </c>
      <c r="AA250" s="14" t="str">
        <f>IF(ISBLANK(A250),"",IF(OR(A250&lt;'03 Configuración'!$B$7,A250&gt;'03 Configuración'!$B$8),"Fuera de rango",IF(OR(C250="",D250="",E250="",F250="",S250="",V250="",NOT(ISNUMBER(G250)),NOT(ISNUMBER(H250)),NOT(ISNUMBER(I250)),NOT(ISNUMBER(J250)),NOT(ISNUMBER(K250)),NOT(ISNUMBER(M250)),NOT(ISNUMBER(N250)),NOT(ISNUMBER(O250)),NOT(ISNUMBER(W250)),NOT(ISNUMBER(X250))),"Incompleto",IF(OR(I250&lt;H250,K250&lt;I250,O250&gt;N250,O250+X250&gt;N250,X250&gt;N250,M250&lt;=0,N250&lt;0,O250&lt;0,W250&lt;0,X250&lt;0),"Inconsistente","Válido"))))</f>
        <v/>
      </c>
      <c r="AB250" s="31" t="str">
        <f t="shared" si="27"/>
        <v/>
      </c>
    </row>
    <row r="251" spans="1:28">
      <c r="A251" s="9"/>
      <c r="B251" s="14" t="str">
        <f>IF(A251="","",IF(OR(A251&lt;'03 Configuración'!$B$7,A251&gt;'03 Configuración'!$B$8),"Fuera de rango","Semana "&amp;INT((A251-'03 Configuración'!$B$7)/7)+1))</f>
        <v/>
      </c>
      <c r="C251" s="7"/>
      <c r="D251" s="7"/>
      <c r="E251" s="7"/>
      <c r="F251" s="7"/>
      <c r="G251" s="58"/>
      <c r="H251" s="58"/>
      <c r="I251" s="58"/>
      <c r="J251" s="58"/>
      <c r="K251" s="58"/>
      <c r="L251" s="19" t="str">
        <f t="shared" si="21"/>
        <v/>
      </c>
      <c r="M251" s="22"/>
      <c r="N251" s="22"/>
      <c r="O251" s="22"/>
      <c r="P251" s="14" t="str">
        <f t="shared" si="22"/>
        <v/>
      </c>
      <c r="Q251" s="14" t="str">
        <f t="shared" si="23"/>
        <v/>
      </c>
      <c r="R251" s="14" t="str">
        <f t="shared" si="24"/>
        <v/>
      </c>
      <c r="S251" s="7"/>
      <c r="T251" s="11"/>
      <c r="U251" s="11"/>
      <c r="V251" s="7"/>
      <c r="W251" s="25"/>
      <c r="X251" s="22"/>
      <c r="Y251" s="28" t="str">
        <f t="shared" si="25"/>
        <v/>
      </c>
      <c r="Z251" s="19" t="str">
        <f t="shared" si="26"/>
        <v/>
      </c>
      <c r="AA251" s="14" t="str">
        <f>IF(ISBLANK(A251),"",IF(OR(A251&lt;'03 Configuración'!$B$7,A251&gt;'03 Configuración'!$B$8),"Fuera de rango",IF(OR(C251="",D251="",E251="",F251="",S251="",V251="",NOT(ISNUMBER(G251)),NOT(ISNUMBER(H251)),NOT(ISNUMBER(I251)),NOT(ISNUMBER(J251)),NOT(ISNUMBER(K251)),NOT(ISNUMBER(M251)),NOT(ISNUMBER(N251)),NOT(ISNUMBER(O251)),NOT(ISNUMBER(W251)),NOT(ISNUMBER(X251))),"Incompleto",IF(OR(I251&lt;H251,K251&lt;I251,O251&gt;N251,O251+X251&gt;N251,X251&gt;N251,M251&lt;=0,N251&lt;0,O251&lt;0,W251&lt;0,X251&lt;0),"Inconsistente","Válido"))))</f>
        <v/>
      </c>
      <c r="AB251" s="31" t="str">
        <f t="shared" si="27"/>
        <v/>
      </c>
    </row>
    <row r="252" spans="1:28">
      <c r="A252" s="9"/>
      <c r="B252" s="14" t="str">
        <f>IF(A252="","",IF(OR(A252&lt;'03 Configuración'!$B$7,A252&gt;'03 Configuración'!$B$8),"Fuera de rango","Semana "&amp;INT((A252-'03 Configuración'!$B$7)/7)+1))</f>
        <v/>
      </c>
      <c r="C252" s="7"/>
      <c r="D252" s="7"/>
      <c r="E252" s="7"/>
      <c r="F252" s="7"/>
      <c r="G252" s="58"/>
      <c r="H252" s="58"/>
      <c r="I252" s="58"/>
      <c r="J252" s="58"/>
      <c r="K252" s="58"/>
      <c r="L252" s="19" t="str">
        <f t="shared" si="21"/>
        <v/>
      </c>
      <c r="M252" s="22"/>
      <c r="N252" s="22"/>
      <c r="O252" s="22"/>
      <c r="P252" s="14" t="str">
        <f t="shared" si="22"/>
        <v/>
      </c>
      <c r="Q252" s="14" t="str">
        <f t="shared" si="23"/>
        <v/>
      </c>
      <c r="R252" s="14" t="str">
        <f t="shared" si="24"/>
        <v/>
      </c>
      <c r="S252" s="7"/>
      <c r="T252" s="11"/>
      <c r="U252" s="11"/>
      <c r="V252" s="7"/>
      <c r="W252" s="25"/>
      <c r="X252" s="22"/>
      <c r="Y252" s="28" t="str">
        <f t="shared" si="25"/>
        <v/>
      </c>
      <c r="Z252" s="19" t="str">
        <f t="shared" si="26"/>
        <v/>
      </c>
      <c r="AA252" s="14" t="str">
        <f>IF(ISBLANK(A252),"",IF(OR(A252&lt;'03 Configuración'!$B$7,A252&gt;'03 Configuración'!$B$8),"Fuera de rango",IF(OR(C252="",D252="",E252="",F252="",S252="",V252="",NOT(ISNUMBER(G252)),NOT(ISNUMBER(H252)),NOT(ISNUMBER(I252)),NOT(ISNUMBER(J252)),NOT(ISNUMBER(K252)),NOT(ISNUMBER(M252)),NOT(ISNUMBER(N252)),NOT(ISNUMBER(O252)),NOT(ISNUMBER(W252)),NOT(ISNUMBER(X252))),"Incompleto",IF(OR(I252&lt;H252,K252&lt;I252,O252&gt;N252,O252+X252&gt;N252,X252&gt;N252,M252&lt;=0,N252&lt;0,O252&lt;0,W252&lt;0,X252&lt;0),"Inconsistente","Válido"))))</f>
        <v/>
      </c>
      <c r="AB252" s="31" t="str">
        <f t="shared" si="27"/>
        <v/>
      </c>
    </row>
    <row r="253" spans="1:28">
      <c r="A253" s="9"/>
      <c r="B253" s="14" t="str">
        <f>IF(A253="","",IF(OR(A253&lt;'03 Configuración'!$B$7,A253&gt;'03 Configuración'!$B$8),"Fuera de rango","Semana "&amp;INT((A253-'03 Configuración'!$B$7)/7)+1))</f>
        <v/>
      </c>
      <c r="C253" s="7"/>
      <c r="D253" s="7"/>
      <c r="E253" s="7"/>
      <c r="F253" s="7"/>
      <c r="G253" s="58"/>
      <c r="H253" s="58"/>
      <c r="I253" s="58"/>
      <c r="J253" s="58"/>
      <c r="K253" s="58"/>
      <c r="L253" s="19" t="str">
        <f t="shared" si="21"/>
        <v/>
      </c>
      <c r="M253" s="22"/>
      <c r="N253" s="22"/>
      <c r="O253" s="22"/>
      <c r="P253" s="14" t="str">
        <f t="shared" si="22"/>
        <v/>
      </c>
      <c r="Q253" s="14" t="str">
        <f t="shared" si="23"/>
        <v/>
      </c>
      <c r="R253" s="14" t="str">
        <f t="shared" si="24"/>
        <v/>
      </c>
      <c r="S253" s="7"/>
      <c r="T253" s="11"/>
      <c r="U253" s="11"/>
      <c r="V253" s="7"/>
      <c r="W253" s="25"/>
      <c r="X253" s="22"/>
      <c r="Y253" s="28" t="str">
        <f t="shared" si="25"/>
        <v/>
      </c>
      <c r="Z253" s="19" t="str">
        <f t="shared" si="26"/>
        <v/>
      </c>
      <c r="AA253" s="14" t="str">
        <f>IF(ISBLANK(A253),"",IF(OR(A253&lt;'03 Configuración'!$B$7,A253&gt;'03 Configuración'!$B$8),"Fuera de rango",IF(OR(C253="",D253="",E253="",F253="",S253="",V253="",NOT(ISNUMBER(G253)),NOT(ISNUMBER(H253)),NOT(ISNUMBER(I253)),NOT(ISNUMBER(J253)),NOT(ISNUMBER(K253)),NOT(ISNUMBER(M253)),NOT(ISNUMBER(N253)),NOT(ISNUMBER(O253)),NOT(ISNUMBER(W253)),NOT(ISNUMBER(X253))),"Incompleto",IF(OR(I253&lt;H253,K253&lt;I253,O253&gt;N253,O253+X253&gt;N253,X253&gt;N253,M253&lt;=0,N253&lt;0,O253&lt;0,W253&lt;0,X253&lt;0),"Inconsistente","Válido"))))</f>
        <v/>
      </c>
      <c r="AB253" s="31" t="str">
        <f t="shared" si="27"/>
        <v/>
      </c>
    </row>
    <row r="254" spans="1:28">
      <c r="A254" s="9"/>
      <c r="B254" s="14" t="str">
        <f>IF(A254="","",IF(OR(A254&lt;'03 Configuración'!$B$7,A254&gt;'03 Configuración'!$B$8),"Fuera de rango","Semana "&amp;INT((A254-'03 Configuración'!$B$7)/7)+1))</f>
        <v/>
      </c>
      <c r="C254" s="7"/>
      <c r="D254" s="7"/>
      <c r="E254" s="7"/>
      <c r="F254" s="7"/>
      <c r="G254" s="58"/>
      <c r="H254" s="58"/>
      <c r="I254" s="58"/>
      <c r="J254" s="58"/>
      <c r="K254" s="58"/>
      <c r="L254" s="19" t="str">
        <f t="shared" si="21"/>
        <v/>
      </c>
      <c r="M254" s="22"/>
      <c r="N254" s="22"/>
      <c r="O254" s="22"/>
      <c r="P254" s="14" t="str">
        <f t="shared" si="22"/>
        <v/>
      </c>
      <c r="Q254" s="14" t="str">
        <f t="shared" si="23"/>
        <v/>
      </c>
      <c r="R254" s="14" t="str">
        <f t="shared" si="24"/>
        <v/>
      </c>
      <c r="S254" s="7"/>
      <c r="T254" s="11"/>
      <c r="U254" s="11"/>
      <c r="V254" s="7"/>
      <c r="W254" s="25"/>
      <c r="X254" s="22"/>
      <c r="Y254" s="28" t="str">
        <f t="shared" si="25"/>
        <v/>
      </c>
      <c r="Z254" s="19" t="str">
        <f t="shared" si="26"/>
        <v/>
      </c>
      <c r="AA254" s="14" t="str">
        <f>IF(ISBLANK(A254),"",IF(OR(A254&lt;'03 Configuración'!$B$7,A254&gt;'03 Configuración'!$B$8),"Fuera de rango",IF(OR(C254="",D254="",E254="",F254="",S254="",V254="",NOT(ISNUMBER(G254)),NOT(ISNUMBER(H254)),NOT(ISNUMBER(I254)),NOT(ISNUMBER(J254)),NOT(ISNUMBER(K254)),NOT(ISNUMBER(M254)),NOT(ISNUMBER(N254)),NOT(ISNUMBER(O254)),NOT(ISNUMBER(W254)),NOT(ISNUMBER(X254))),"Incompleto",IF(OR(I254&lt;H254,K254&lt;I254,O254&gt;N254,O254+X254&gt;N254,X254&gt;N254,M254&lt;=0,N254&lt;0,O254&lt;0,W254&lt;0,X254&lt;0),"Inconsistente","Válido"))))</f>
        <v/>
      </c>
      <c r="AB254" s="31" t="str">
        <f t="shared" si="27"/>
        <v/>
      </c>
    </row>
    <row r="255" spans="1:28">
      <c r="A255" s="9"/>
      <c r="B255" s="14" t="str">
        <f>IF(A255="","",IF(OR(A255&lt;'03 Configuración'!$B$7,A255&gt;'03 Configuración'!$B$8),"Fuera de rango","Semana "&amp;INT((A255-'03 Configuración'!$B$7)/7)+1))</f>
        <v/>
      </c>
      <c r="C255" s="7"/>
      <c r="D255" s="7"/>
      <c r="E255" s="7"/>
      <c r="F255" s="7"/>
      <c r="G255" s="58"/>
      <c r="H255" s="58"/>
      <c r="I255" s="58"/>
      <c r="J255" s="58"/>
      <c r="K255" s="58"/>
      <c r="L255" s="19" t="str">
        <f t="shared" si="21"/>
        <v/>
      </c>
      <c r="M255" s="22"/>
      <c r="N255" s="22"/>
      <c r="O255" s="22"/>
      <c r="P255" s="14" t="str">
        <f t="shared" si="22"/>
        <v/>
      </c>
      <c r="Q255" s="14" t="str">
        <f t="shared" si="23"/>
        <v/>
      </c>
      <c r="R255" s="14" t="str">
        <f t="shared" si="24"/>
        <v/>
      </c>
      <c r="S255" s="7"/>
      <c r="T255" s="11"/>
      <c r="U255" s="11"/>
      <c r="V255" s="7"/>
      <c r="W255" s="25"/>
      <c r="X255" s="22"/>
      <c r="Y255" s="28" t="str">
        <f t="shared" si="25"/>
        <v/>
      </c>
      <c r="Z255" s="19" t="str">
        <f t="shared" si="26"/>
        <v/>
      </c>
      <c r="AA255" s="14" t="str">
        <f>IF(ISBLANK(A255),"",IF(OR(A255&lt;'03 Configuración'!$B$7,A255&gt;'03 Configuración'!$B$8),"Fuera de rango",IF(OR(C255="",D255="",E255="",F255="",S255="",V255="",NOT(ISNUMBER(G255)),NOT(ISNUMBER(H255)),NOT(ISNUMBER(I255)),NOT(ISNUMBER(J255)),NOT(ISNUMBER(K255)),NOT(ISNUMBER(M255)),NOT(ISNUMBER(N255)),NOT(ISNUMBER(O255)),NOT(ISNUMBER(W255)),NOT(ISNUMBER(X255))),"Incompleto",IF(OR(I255&lt;H255,K255&lt;I255,O255&gt;N255,O255+X255&gt;N255,X255&gt;N255,M255&lt;=0,N255&lt;0,O255&lt;0,W255&lt;0,X255&lt;0),"Inconsistente","Válido"))))</f>
        <v/>
      </c>
      <c r="AB255" s="31" t="str">
        <f t="shared" si="27"/>
        <v/>
      </c>
    </row>
    <row r="256" spans="1:28">
      <c r="A256" s="9"/>
      <c r="B256" s="14" t="str">
        <f>IF(A256="","",IF(OR(A256&lt;'03 Configuración'!$B$7,A256&gt;'03 Configuración'!$B$8),"Fuera de rango","Semana "&amp;INT((A256-'03 Configuración'!$B$7)/7)+1))</f>
        <v/>
      </c>
      <c r="C256" s="7"/>
      <c r="D256" s="7"/>
      <c r="E256" s="7"/>
      <c r="F256" s="7"/>
      <c r="G256" s="58"/>
      <c r="H256" s="58"/>
      <c r="I256" s="58"/>
      <c r="J256" s="58"/>
      <c r="K256" s="58"/>
      <c r="L256" s="19" t="str">
        <f t="shared" si="21"/>
        <v/>
      </c>
      <c r="M256" s="22"/>
      <c r="N256" s="22"/>
      <c r="O256" s="22"/>
      <c r="P256" s="14" t="str">
        <f t="shared" si="22"/>
        <v/>
      </c>
      <c r="Q256" s="14" t="str">
        <f t="shared" si="23"/>
        <v/>
      </c>
      <c r="R256" s="14" t="str">
        <f t="shared" si="24"/>
        <v/>
      </c>
      <c r="S256" s="7"/>
      <c r="T256" s="11"/>
      <c r="U256" s="11"/>
      <c r="V256" s="7"/>
      <c r="W256" s="25"/>
      <c r="X256" s="22"/>
      <c r="Y256" s="28" t="str">
        <f t="shared" si="25"/>
        <v/>
      </c>
      <c r="Z256" s="19" t="str">
        <f t="shared" si="26"/>
        <v/>
      </c>
      <c r="AA256" s="14" t="str">
        <f>IF(ISBLANK(A256),"",IF(OR(A256&lt;'03 Configuración'!$B$7,A256&gt;'03 Configuración'!$B$8),"Fuera de rango",IF(OR(C256="",D256="",E256="",F256="",S256="",V256="",NOT(ISNUMBER(G256)),NOT(ISNUMBER(H256)),NOT(ISNUMBER(I256)),NOT(ISNUMBER(J256)),NOT(ISNUMBER(K256)),NOT(ISNUMBER(M256)),NOT(ISNUMBER(N256)),NOT(ISNUMBER(O256)),NOT(ISNUMBER(W256)),NOT(ISNUMBER(X256))),"Incompleto",IF(OR(I256&lt;H256,K256&lt;I256,O256&gt;N256,O256+X256&gt;N256,X256&gt;N256,M256&lt;=0,N256&lt;0,O256&lt;0,W256&lt;0,X256&lt;0),"Inconsistente","Válido"))))</f>
        <v/>
      </c>
      <c r="AB256" s="31" t="str">
        <f t="shared" si="27"/>
        <v/>
      </c>
    </row>
    <row r="257" spans="1:28">
      <c r="A257" s="9"/>
      <c r="B257" s="14" t="str">
        <f>IF(A257="","",IF(OR(A257&lt;'03 Configuración'!$B$7,A257&gt;'03 Configuración'!$B$8),"Fuera de rango","Semana "&amp;INT((A257-'03 Configuración'!$B$7)/7)+1))</f>
        <v/>
      </c>
      <c r="C257" s="7"/>
      <c r="D257" s="7"/>
      <c r="E257" s="7"/>
      <c r="F257" s="7"/>
      <c r="G257" s="58"/>
      <c r="H257" s="58"/>
      <c r="I257" s="58"/>
      <c r="J257" s="58"/>
      <c r="K257" s="58"/>
      <c r="L257" s="19" t="str">
        <f t="shared" si="21"/>
        <v/>
      </c>
      <c r="M257" s="22"/>
      <c r="N257" s="22"/>
      <c r="O257" s="22"/>
      <c r="P257" s="14" t="str">
        <f t="shared" si="22"/>
        <v/>
      </c>
      <c r="Q257" s="14" t="str">
        <f t="shared" si="23"/>
        <v/>
      </c>
      <c r="R257" s="14" t="str">
        <f t="shared" si="24"/>
        <v/>
      </c>
      <c r="S257" s="7"/>
      <c r="T257" s="11"/>
      <c r="U257" s="11"/>
      <c r="V257" s="7"/>
      <c r="W257" s="25"/>
      <c r="X257" s="22"/>
      <c r="Y257" s="28" t="str">
        <f t="shared" si="25"/>
        <v/>
      </c>
      <c r="Z257" s="19" t="str">
        <f t="shared" si="26"/>
        <v/>
      </c>
      <c r="AA257" s="14" t="str">
        <f>IF(ISBLANK(A257),"",IF(OR(A257&lt;'03 Configuración'!$B$7,A257&gt;'03 Configuración'!$B$8),"Fuera de rango",IF(OR(C257="",D257="",E257="",F257="",S257="",V257="",NOT(ISNUMBER(G257)),NOT(ISNUMBER(H257)),NOT(ISNUMBER(I257)),NOT(ISNUMBER(J257)),NOT(ISNUMBER(K257)),NOT(ISNUMBER(M257)),NOT(ISNUMBER(N257)),NOT(ISNUMBER(O257)),NOT(ISNUMBER(W257)),NOT(ISNUMBER(X257))),"Incompleto",IF(OR(I257&lt;H257,K257&lt;I257,O257&gt;N257,O257+X257&gt;N257,X257&gt;N257,M257&lt;=0,N257&lt;0,O257&lt;0,W257&lt;0,X257&lt;0),"Inconsistente","Válido"))))</f>
        <v/>
      </c>
      <c r="AB257" s="31" t="str">
        <f t="shared" si="27"/>
        <v/>
      </c>
    </row>
    <row r="258" spans="1:28">
      <c r="A258" s="9"/>
      <c r="B258" s="14" t="str">
        <f>IF(A258="","",IF(OR(A258&lt;'03 Configuración'!$B$7,A258&gt;'03 Configuración'!$B$8),"Fuera de rango","Semana "&amp;INT((A258-'03 Configuración'!$B$7)/7)+1))</f>
        <v/>
      </c>
      <c r="C258" s="7"/>
      <c r="D258" s="7"/>
      <c r="E258" s="7"/>
      <c r="F258" s="7"/>
      <c r="G258" s="58"/>
      <c r="H258" s="58"/>
      <c r="I258" s="58"/>
      <c r="J258" s="58"/>
      <c r="K258" s="58"/>
      <c r="L258" s="19" t="str">
        <f t="shared" si="21"/>
        <v/>
      </c>
      <c r="M258" s="22"/>
      <c r="N258" s="22"/>
      <c r="O258" s="22"/>
      <c r="P258" s="14" t="str">
        <f t="shared" si="22"/>
        <v/>
      </c>
      <c r="Q258" s="14" t="str">
        <f t="shared" si="23"/>
        <v/>
      </c>
      <c r="R258" s="14" t="str">
        <f t="shared" si="24"/>
        <v/>
      </c>
      <c r="S258" s="7"/>
      <c r="T258" s="11"/>
      <c r="U258" s="11"/>
      <c r="V258" s="7"/>
      <c r="W258" s="25"/>
      <c r="X258" s="22"/>
      <c r="Y258" s="28" t="str">
        <f t="shared" si="25"/>
        <v/>
      </c>
      <c r="Z258" s="19" t="str">
        <f t="shared" si="26"/>
        <v/>
      </c>
      <c r="AA258" s="14" t="str">
        <f>IF(ISBLANK(A258),"",IF(OR(A258&lt;'03 Configuración'!$B$7,A258&gt;'03 Configuración'!$B$8),"Fuera de rango",IF(OR(C258="",D258="",E258="",F258="",S258="",V258="",NOT(ISNUMBER(G258)),NOT(ISNUMBER(H258)),NOT(ISNUMBER(I258)),NOT(ISNUMBER(J258)),NOT(ISNUMBER(K258)),NOT(ISNUMBER(M258)),NOT(ISNUMBER(N258)),NOT(ISNUMBER(O258)),NOT(ISNUMBER(W258)),NOT(ISNUMBER(X258))),"Incompleto",IF(OR(I258&lt;H258,K258&lt;I258,O258&gt;N258,O258+X258&gt;N258,X258&gt;N258,M258&lt;=0,N258&lt;0,O258&lt;0,W258&lt;0,X258&lt;0),"Inconsistente","Válido"))))</f>
        <v/>
      </c>
      <c r="AB258" s="31" t="str">
        <f t="shared" si="27"/>
        <v/>
      </c>
    </row>
    <row r="259" spans="1:28">
      <c r="A259" s="9"/>
      <c r="B259" s="14" t="str">
        <f>IF(A259="","",IF(OR(A259&lt;'03 Configuración'!$B$7,A259&gt;'03 Configuración'!$B$8),"Fuera de rango","Semana "&amp;INT((A259-'03 Configuración'!$B$7)/7)+1))</f>
        <v/>
      </c>
      <c r="C259" s="7"/>
      <c r="D259" s="7"/>
      <c r="E259" s="7"/>
      <c r="F259" s="7"/>
      <c r="G259" s="58"/>
      <c r="H259" s="58"/>
      <c r="I259" s="58"/>
      <c r="J259" s="58"/>
      <c r="K259" s="58"/>
      <c r="L259" s="19" t="str">
        <f t="shared" si="21"/>
        <v/>
      </c>
      <c r="M259" s="22"/>
      <c r="N259" s="22"/>
      <c r="O259" s="22"/>
      <c r="P259" s="14" t="str">
        <f t="shared" si="22"/>
        <v/>
      </c>
      <c r="Q259" s="14" t="str">
        <f t="shared" si="23"/>
        <v/>
      </c>
      <c r="R259" s="14" t="str">
        <f t="shared" si="24"/>
        <v/>
      </c>
      <c r="S259" s="7"/>
      <c r="T259" s="11"/>
      <c r="U259" s="11"/>
      <c r="V259" s="7"/>
      <c r="W259" s="25"/>
      <c r="X259" s="22"/>
      <c r="Y259" s="28" t="str">
        <f t="shared" si="25"/>
        <v/>
      </c>
      <c r="Z259" s="19" t="str">
        <f t="shared" si="26"/>
        <v/>
      </c>
      <c r="AA259" s="14" t="str">
        <f>IF(ISBLANK(A259),"",IF(OR(A259&lt;'03 Configuración'!$B$7,A259&gt;'03 Configuración'!$B$8),"Fuera de rango",IF(OR(C259="",D259="",E259="",F259="",S259="",V259="",NOT(ISNUMBER(G259)),NOT(ISNUMBER(H259)),NOT(ISNUMBER(I259)),NOT(ISNUMBER(J259)),NOT(ISNUMBER(K259)),NOT(ISNUMBER(M259)),NOT(ISNUMBER(N259)),NOT(ISNUMBER(O259)),NOT(ISNUMBER(W259)),NOT(ISNUMBER(X259))),"Incompleto",IF(OR(I259&lt;H259,K259&lt;I259,O259&gt;N259,O259+X259&gt;N259,X259&gt;N259,M259&lt;=0,N259&lt;0,O259&lt;0,W259&lt;0,X259&lt;0),"Inconsistente","Válido"))))</f>
        <v/>
      </c>
      <c r="AB259" s="31" t="str">
        <f t="shared" si="27"/>
        <v/>
      </c>
    </row>
    <row r="260" spans="1:28">
      <c r="A260" s="9"/>
      <c r="B260" s="14" t="str">
        <f>IF(A260="","",IF(OR(A260&lt;'03 Configuración'!$B$7,A260&gt;'03 Configuración'!$B$8),"Fuera de rango","Semana "&amp;INT((A260-'03 Configuración'!$B$7)/7)+1))</f>
        <v/>
      </c>
      <c r="C260" s="7"/>
      <c r="D260" s="7"/>
      <c r="E260" s="7"/>
      <c r="F260" s="7"/>
      <c r="G260" s="58"/>
      <c r="H260" s="58"/>
      <c r="I260" s="58"/>
      <c r="J260" s="58"/>
      <c r="K260" s="58"/>
      <c r="L260" s="19" t="str">
        <f t="shared" si="21"/>
        <v/>
      </c>
      <c r="M260" s="22"/>
      <c r="N260" s="22"/>
      <c r="O260" s="22"/>
      <c r="P260" s="14" t="str">
        <f t="shared" si="22"/>
        <v/>
      </c>
      <c r="Q260" s="14" t="str">
        <f t="shared" si="23"/>
        <v/>
      </c>
      <c r="R260" s="14" t="str">
        <f t="shared" si="24"/>
        <v/>
      </c>
      <c r="S260" s="7"/>
      <c r="T260" s="11"/>
      <c r="U260" s="11"/>
      <c r="V260" s="7"/>
      <c r="W260" s="25"/>
      <c r="X260" s="22"/>
      <c r="Y260" s="28" t="str">
        <f t="shared" si="25"/>
        <v/>
      </c>
      <c r="Z260" s="19" t="str">
        <f t="shared" si="26"/>
        <v/>
      </c>
      <c r="AA260" s="14" t="str">
        <f>IF(ISBLANK(A260),"",IF(OR(A260&lt;'03 Configuración'!$B$7,A260&gt;'03 Configuración'!$B$8),"Fuera de rango",IF(OR(C260="",D260="",E260="",F260="",S260="",V260="",NOT(ISNUMBER(G260)),NOT(ISNUMBER(H260)),NOT(ISNUMBER(I260)),NOT(ISNUMBER(J260)),NOT(ISNUMBER(K260)),NOT(ISNUMBER(M260)),NOT(ISNUMBER(N260)),NOT(ISNUMBER(O260)),NOT(ISNUMBER(W260)),NOT(ISNUMBER(X260))),"Incompleto",IF(OR(I260&lt;H260,K260&lt;I260,O260&gt;N260,O260+X260&gt;N260,X260&gt;N260,M260&lt;=0,N260&lt;0,O260&lt;0,W260&lt;0,X260&lt;0),"Inconsistente","Válido"))))</f>
        <v/>
      </c>
      <c r="AB260" s="31" t="str">
        <f t="shared" si="27"/>
        <v/>
      </c>
    </row>
    <row r="261" spans="1:28">
      <c r="A261" s="9"/>
      <c r="B261" s="14" t="str">
        <f>IF(A261="","",IF(OR(A261&lt;'03 Configuración'!$B$7,A261&gt;'03 Configuración'!$B$8),"Fuera de rango","Semana "&amp;INT((A261-'03 Configuración'!$B$7)/7)+1))</f>
        <v/>
      </c>
      <c r="C261" s="7"/>
      <c r="D261" s="7"/>
      <c r="E261" s="7"/>
      <c r="F261" s="7"/>
      <c r="G261" s="58"/>
      <c r="H261" s="58"/>
      <c r="I261" s="58"/>
      <c r="J261" s="58"/>
      <c r="K261" s="58"/>
      <c r="L261" s="19" t="str">
        <f t="shared" si="21"/>
        <v/>
      </c>
      <c r="M261" s="22"/>
      <c r="N261" s="22"/>
      <c r="O261" s="22"/>
      <c r="P261" s="14" t="str">
        <f t="shared" si="22"/>
        <v/>
      </c>
      <c r="Q261" s="14" t="str">
        <f t="shared" si="23"/>
        <v/>
      </c>
      <c r="R261" s="14" t="str">
        <f t="shared" si="24"/>
        <v/>
      </c>
      <c r="S261" s="7"/>
      <c r="T261" s="11"/>
      <c r="U261" s="11"/>
      <c r="V261" s="7"/>
      <c r="W261" s="25"/>
      <c r="X261" s="22"/>
      <c r="Y261" s="28" t="str">
        <f t="shared" si="25"/>
        <v/>
      </c>
      <c r="Z261" s="19" t="str">
        <f t="shared" si="26"/>
        <v/>
      </c>
      <c r="AA261" s="14" t="str">
        <f>IF(ISBLANK(A261),"",IF(OR(A261&lt;'03 Configuración'!$B$7,A261&gt;'03 Configuración'!$B$8),"Fuera de rango",IF(OR(C261="",D261="",E261="",F261="",S261="",V261="",NOT(ISNUMBER(G261)),NOT(ISNUMBER(H261)),NOT(ISNUMBER(I261)),NOT(ISNUMBER(J261)),NOT(ISNUMBER(K261)),NOT(ISNUMBER(M261)),NOT(ISNUMBER(N261)),NOT(ISNUMBER(O261)),NOT(ISNUMBER(W261)),NOT(ISNUMBER(X261))),"Incompleto",IF(OR(I261&lt;H261,K261&lt;I261,O261&gt;N261,O261+X261&gt;N261,X261&gt;N261,M261&lt;=0,N261&lt;0,O261&lt;0,W261&lt;0,X261&lt;0),"Inconsistente","Válido"))))</f>
        <v/>
      </c>
      <c r="AB261" s="31" t="str">
        <f t="shared" si="27"/>
        <v/>
      </c>
    </row>
    <row r="262" spans="1:28">
      <c r="A262" s="9"/>
      <c r="B262" s="14" t="str">
        <f>IF(A262="","",IF(OR(A262&lt;'03 Configuración'!$B$7,A262&gt;'03 Configuración'!$B$8),"Fuera de rango","Semana "&amp;INT((A262-'03 Configuración'!$B$7)/7)+1))</f>
        <v/>
      </c>
      <c r="C262" s="7"/>
      <c r="D262" s="7"/>
      <c r="E262" s="7"/>
      <c r="F262" s="7"/>
      <c r="G262" s="58"/>
      <c r="H262" s="58"/>
      <c r="I262" s="58"/>
      <c r="J262" s="58"/>
      <c r="K262" s="58"/>
      <c r="L262" s="19" t="str">
        <f t="shared" si="21"/>
        <v/>
      </c>
      <c r="M262" s="22"/>
      <c r="N262" s="22"/>
      <c r="O262" s="22"/>
      <c r="P262" s="14" t="str">
        <f t="shared" si="22"/>
        <v/>
      </c>
      <c r="Q262" s="14" t="str">
        <f t="shared" si="23"/>
        <v/>
      </c>
      <c r="R262" s="14" t="str">
        <f t="shared" si="24"/>
        <v/>
      </c>
      <c r="S262" s="7"/>
      <c r="T262" s="11"/>
      <c r="U262" s="11"/>
      <c r="V262" s="7"/>
      <c r="W262" s="25"/>
      <c r="X262" s="22"/>
      <c r="Y262" s="28" t="str">
        <f t="shared" si="25"/>
        <v/>
      </c>
      <c r="Z262" s="19" t="str">
        <f t="shared" si="26"/>
        <v/>
      </c>
      <c r="AA262" s="14" t="str">
        <f>IF(ISBLANK(A262),"",IF(OR(A262&lt;'03 Configuración'!$B$7,A262&gt;'03 Configuración'!$B$8),"Fuera de rango",IF(OR(C262="",D262="",E262="",F262="",S262="",V262="",NOT(ISNUMBER(G262)),NOT(ISNUMBER(H262)),NOT(ISNUMBER(I262)),NOT(ISNUMBER(J262)),NOT(ISNUMBER(K262)),NOT(ISNUMBER(M262)),NOT(ISNUMBER(N262)),NOT(ISNUMBER(O262)),NOT(ISNUMBER(W262)),NOT(ISNUMBER(X262))),"Incompleto",IF(OR(I262&lt;H262,K262&lt;I262,O262&gt;N262,O262+X262&gt;N262,X262&gt;N262,M262&lt;=0,N262&lt;0,O262&lt;0,W262&lt;0,X262&lt;0),"Inconsistente","Válido"))))</f>
        <v/>
      </c>
      <c r="AB262" s="31" t="str">
        <f t="shared" si="27"/>
        <v/>
      </c>
    </row>
    <row r="263" spans="1:28">
      <c r="A263" s="9"/>
      <c r="B263" s="14" t="str">
        <f>IF(A263="","",IF(OR(A263&lt;'03 Configuración'!$B$7,A263&gt;'03 Configuración'!$B$8),"Fuera de rango","Semana "&amp;INT((A263-'03 Configuración'!$B$7)/7)+1))</f>
        <v/>
      </c>
      <c r="C263" s="7"/>
      <c r="D263" s="7"/>
      <c r="E263" s="7"/>
      <c r="F263" s="7"/>
      <c r="G263" s="58"/>
      <c r="H263" s="58"/>
      <c r="I263" s="58"/>
      <c r="J263" s="58"/>
      <c r="K263" s="58"/>
      <c r="L263" s="19" t="str">
        <f t="shared" ref="L263:L326" si="28">IF(AA263&lt;&gt;"Válido","",ROUND((K263-H263)*24,2))</f>
        <v/>
      </c>
      <c r="M263" s="22"/>
      <c r="N263" s="22"/>
      <c r="O263" s="22"/>
      <c r="P263" s="14" t="str">
        <f t="shared" ref="P263:P326" si="29">IF(AA263&lt;&gt;"Válido","",IF(O263&gt;=M263,"Sí","No"))</f>
        <v/>
      </c>
      <c r="Q263" s="14" t="str">
        <f t="shared" ref="Q263:Q326" si="30">IF(AA263&lt;&gt;"Válido","",IF(K263&lt;=J263,"Sí","No"))</f>
        <v/>
      </c>
      <c r="R263" s="14" t="str">
        <f t="shared" ref="R263:R326" si="31">IF(AA263&lt;&gt;"Válido","",IF(S263="Sin incidencia","No","Sí"))</f>
        <v/>
      </c>
      <c r="S263" s="7"/>
      <c r="T263" s="11"/>
      <c r="U263" s="11"/>
      <c r="V263" s="7"/>
      <c r="W263" s="25"/>
      <c r="X263" s="22"/>
      <c r="Y263" s="28" t="str">
        <f t="shared" ref="Y263:Y326" si="32">IF(OR(AA263&lt;&gt;"Válido",N263=0),"",ROUND(X263/N263,4))</f>
        <v/>
      </c>
      <c r="Z263" s="19" t="str">
        <f t="shared" ref="Z263:Z326" si="33">IF(AA263&lt;&gt;"Válido","",ROUND((I263-H263)*24,2))</f>
        <v/>
      </c>
      <c r="AA263" s="14" t="str">
        <f>IF(ISBLANK(A263),"",IF(OR(A263&lt;'03 Configuración'!$B$7,A263&gt;'03 Configuración'!$B$8),"Fuera de rango",IF(OR(C263="",D263="",E263="",F263="",S263="",V263="",NOT(ISNUMBER(G263)),NOT(ISNUMBER(H263)),NOT(ISNUMBER(I263)),NOT(ISNUMBER(J263)),NOT(ISNUMBER(K263)),NOT(ISNUMBER(M263)),NOT(ISNUMBER(N263)),NOT(ISNUMBER(O263)),NOT(ISNUMBER(W263)),NOT(ISNUMBER(X263))),"Incompleto",IF(OR(I263&lt;H263,K263&lt;I263,O263&gt;N263,O263+X263&gt;N263,X263&gt;N263,M263&lt;=0,N263&lt;0,O263&lt;0,W263&lt;0,X263&lt;0),"Inconsistente","Válido"))))</f>
        <v/>
      </c>
      <c r="AB263" s="31" t="str">
        <f t="shared" ref="AB263:AB326" si="34">IF(AA263="","",IF(AA263="Válido","Listo para analizar",IF(AA263="Fuera de rango","Fecha fuera del periodo configurado",IF(AA263="Incompleto","Completa los datos obligatorios",IF(O263+X263&gt;N263,"Despacho y almacenamiento superan las unidades recibidas",IF(OR(I263&lt;H263,K263&lt;I263),"Revisa la secuencia de horas",IF(M263&lt;=0,"Las unidades esperadas deben ser mayores que cero","Revisa cantidades, horas o costos")))))))</f>
        <v/>
      </c>
    </row>
    <row r="264" spans="1:28">
      <c r="A264" s="9"/>
      <c r="B264" s="14" t="str">
        <f>IF(A264="","",IF(OR(A264&lt;'03 Configuración'!$B$7,A264&gt;'03 Configuración'!$B$8),"Fuera de rango","Semana "&amp;INT((A264-'03 Configuración'!$B$7)/7)+1))</f>
        <v/>
      </c>
      <c r="C264" s="7"/>
      <c r="D264" s="7"/>
      <c r="E264" s="7"/>
      <c r="F264" s="7"/>
      <c r="G264" s="58"/>
      <c r="H264" s="58"/>
      <c r="I264" s="58"/>
      <c r="J264" s="58"/>
      <c r="K264" s="58"/>
      <c r="L264" s="19" t="str">
        <f t="shared" si="28"/>
        <v/>
      </c>
      <c r="M264" s="22"/>
      <c r="N264" s="22"/>
      <c r="O264" s="22"/>
      <c r="P264" s="14" t="str">
        <f t="shared" si="29"/>
        <v/>
      </c>
      <c r="Q264" s="14" t="str">
        <f t="shared" si="30"/>
        <v/>
      </c>
      <c r="R264" s="14" t="str">
        <f t="shared" si="31"/>
        <v/>
      </c>
      <c r="S264" s="7"/>
      <c r="T264" s="11"/>
      <c r="U264" s="11"/>
      <c r="V264" s="7"/>
      <c r="W264" s="25"/>
      <c r="X264" s="22"/>
      <c r="Y264" s="28" t="str">
        <f t="shared" si="32"/>
        <v/>
      </c>
      <c r="Z264" s="19" t="str">
        <f t="shared" si="33"/>
        <v/>
      </c>
      <c r="AA264" s="14" t="str">
        <f>IF(ISBLANK(A264),"",IF(OR(A264&lt;'03 Configuración'!$B$7,A264&gt;'03 Configuración'!$B$8),"Fuera de rango",IF(OR(C264="",D264="",E264="",F264="",S264="",V264="",NOT(ISNUMBER(G264)),NOT(ISNUMBER(H264)),NOT(ISNUMBER(I264)),NOT(ISNUMBER(J264)),NOT(ISNUMBER(K264)),NOT(ISNUMBER(M264)),NOT(ISNUMBER(N264)),NOT(ISNUMBER(O264)),NOT(ISNUMBER(W264)),NOT(ISNUMBER(X264))),"Incompleto",IF(OR(I264&lt;H264,K264&lt;I264,O264&gt;N264,O264+X264&gt;N264,X264&gt;N264,M264&lt;=0,N264&lt;0,O264&lt;0,W264&lt;0,X264&lt;0),"Inconsistente","Válido"))))</f>
        <v/>
      </c>
      <c r="AB264" s="31" t="str">
        <f t="shared" si="34"/>
        <v/>
      </c>
    </row>
    <row r="265" spans="1:28">
      <c r="A265" s="9"/>
      <c r="B265" s="14" t="str">
        <f>IF(A265="","",IF(OR(A265&lt;'03 Configuración'!$B$7,A265&gt;'03 Configuración'!$B$8),"Fuera de rango","Semana "&amp;INT((A265-'03 Configuración'!$B$7)/7)+1))</f>
        <v/>
      </c>
      <c r="C265" s="7"/>
      <c r="D265" s="7"/>
      <c r="E265" s="7"/>
      <c r="F265" s="7"/>
      <c r="G265" s="58"/>
      <c r="H265" s="58"/>
      <c r="I265" s="58"/>
      <c r="J265" s="58"/>
      <c r="K265" s="58"/>
      <c r="L265" s="19" t="str">
        <f t="shared" si="28"/>
        <v/>
      </c>
      <c r="M265" s="22"/>
      <c r="N265" s="22"/>
      <c r="O265" s="22"/>
      <c r="P265" s="14" t="str">
        <f t="shared" si="29"/>
        <v/>
      </c>
      <c r="Q265" s="14" t="str">
        <f t="shared" si="30"/>
        <v/>
      </c>
      <c r="R265" s="14" t="str">
        <f t="shared" si="31"/>
        <v/>
      </c>
      <c r="S265" s="7"/>
      <c r="T265" s="11"/>
      <c r="U265" s="11"/>
      <c r="V265" s="7"/>
      <c r="W265" s="25"/>
      <c r="X265" s="22"/>
      <c r="Y265" s="28" t="str">
        <f t="shared" si="32"/>
        <v/>
      </c>
      <c r="Z265" s="19" t="str">
        <f t="shared" si="33"/>
        <v/>
      </c>
      <c r="AA265" s="14" t="str">
        <f>IF(ISBLANK(A265),"",IF(OR(A265&lt;'03 Configuración'!$B$7,A265&gt;'03 Configuración'!$B$8),"Fuera de rango",IF(OR(C265="",D265="",E265="",F265="",S265="",V265="",NOT(ISNUMBER(G265)),NOT(ISNUMBER(H265)),NOT(ISNUMBER(I265)),NOT(ISNUMBER(J265)),NOT(ISNUMBER(K265)),NOT(ISNUMBER(M265)),NOT(ISNUMBER(N265)),NOT(ISNUMBER(O265)),NOT(ISNUMBER(W265)),NOT(ISNUMBER(X265))),"Incompleto",IF(OR(I265&lt;H265,K265&lt;I265,O265&gt;N265,O265+X265&gt;N265,X265&gt;N265,M265&lt;=0,N265&lt;0,O265&lt;0,W265&lt;0,X265&lt;0),"Inconsistente","Válido"))))</f>
        <v/>
      </c>
      <c r="AB265" s="31" t="str">
        <f t="shared" si="34"/>
        <v/>
      </c>
    </row>
    <row r="266" spans="1:28">
      <c r="A266" s="9"/>
      <c r="B266" s="14" t="str">
        <f>IF(A266="","",IF(OR(A266&lt;'03 Configuración'!$B$7,A266&gt;'03 Configuración'!$B$8),"Fuera de rango","Semana "&amp;INT((A266-'03 Configuración'!$B$7)/7)+1))</f>
        <v/>
      </c>
      <c r="C266" s="7"/>
      <c r="D266" s="7"/>
      <c r="E266" s="7"/>
      <c r="F266" s="7"/>
      <c r="G266" s="58"/>
      <c r="H266" s="58"/>
      <c r="I266" s="58"/>
      <c r="J266" s="58"/>
      <c r="K266" s="58"/>
      <c r="L266" s="19" t="str">
        <f t="shared" si="28"/>
        <v/>
      </c>
      <c r="M266" s="22"/>
      <c r="N266" s="22"/>
      <c r="O266" s="22"/>
      <c r="P266" s="14" t="str">
        <f t="shared" si="29"/>
        <v/>
      </c>
      <c r="Q266" s="14" t="str">
        <f t="shared" si="30"/>
        <v/>
      </c>
      <c r="R266" s="14" t="str">
        <f t="shared" si="31"/>
        <v/>
      </c>
      <c r="S266" s="7"/>
      <c r="T266" s="11"/>
      <c r="U266" s="11"/>
      <c r="V266" s="7"/>
      <c r="W266" s="25"/>
      <c r="X266" s="22"/>
      <c r="Y266" s="28" t="str">
        <f t="shared" si="32"/>
        <v/>
      </c>
      <c r="Z266" s="19" t="str">
        <f t="shared" si="33"/>
        <v/>
      </c>
      <c r="AA266" s="14" t="str">
        <f>IF(ISBLANK(A266),"",IF(OR(A266&lt;'03 Configuración'!$B$7,A266&gt;'03 Configuración'!$B$8),"Fuera de rango",IF(OR(C266="",D266="",E266="",F266="",S266="",V266="",NOT(ISNUMBER(G266)),NOT(ISNUMBER(H266)),NOT(ISNUMBER(I266)),NOT(ISNUMBER(J266)),NOT(ISNUMBER(K266)),NOT(ISNUMBER(M266)),NOT(ISNUMBER(N266)),NOT(ISNUMBER(O266)),NOT(ISNUMBER(W266)),NOT(ISNUMBER(X266))),"Incompleto",IF(OR(I266&lt;H266,K266&lt;I266,O266&gt;N266,O266+X266&gt;N266,X266&gt;N266,M266&lt;=0,N266&lt;0,O266&lt;0,W266&lt;0,X266&lt;0),"Inconsistente","Válido"))))</f>
        <v/>
      </c>
      <c r="AB266" s="31" t="str">
        <f t="shared" si="34"/>
        <v/>
      </c>
    </row>
    <row r="267" spans="1:28">
      <c r="A267" s="9"/>
      <c r="B267" s="14" t="str">
        <f>IF(A267="","",IF(OR(A267&lt;'03 Configuración'!$B$7,A267&gt;'03 Configuración'!$B$8),"Fuera de rango","Semana "&amp;INT((A267-'03 Configuración'!$B$7)/7)+1))</f>
        <v/>
      </c>
      <c r="C267" s="7"/>
      <c r="D267" s="7"/>
      <c r="E267" s="7"/>
      <c r="F267" s="7"/>
      <c r="G267" s="58"/>
      <c r="H267" s="58"/>
      <c r="I267" s="58"/>
      <c r="J267" s="58"/>
      <c r="K267" s="58"/>
      <c r="L267" s="19" t="str">
        <f t="shared" si="28"/>
        <v/>
      </c>
      <c r="M267" s="22"/>
      <c r="N267" s="22"/>
      <c r="O267" s="22"/>
      <c r="P267" s="14" t="str">
        <f t="shared" si="29"/>
        <v/>
      </c>
      <c r="Q267" s="14" t="str">
        <f t="shared" si="30"/>
        <v/>
      </c>
      <c r="R267" s="14" t="str">
        <f t="shared" si="31"/>
        <v/>
      </c>
      <c r="S267" s="7"/>
      <c r="T267" s="11"/>
      <c r="U267" s="11"/>
      <c r="V267" s="7"/>
      <c r="W267" s="25"/>
      <c r="X267" s="22"/>
      <c r="Y267" s="28" t="str">
        <f t="shared" si="32"/>
        <v/>
      </c>
      <c r="Z267" s="19" t="str">
        <f t="shared" si="33"/>
        <v/>
      </c>
      <c r="AA267" s="14" t="str">
        <f>IF(ISBLANK(A267),"",IF(OR(A267&lt;'03 Configuración'!$B$7,A267&gt;'03 Configuración'!$B$8),"Fuera de rango",IF(OR(C267="",D267="",E267="",F267="",S267="",V267="",NOT(ISNUMBER(G267)),NOT(ISNUMBER(H267)),NOT(ISNUMBER(I267)),NOT(ISNUMBER(J267)),NOT(ISNUMBER(K267)),NOT(ISNUMBER(M267)),NOT(ISNUMBER(N267)),NOT(ISNUMBER(O267)),NOT(ISNUMBER(W267)),NOT(ISNUMBER(X267))),"Incompleto",IF(OR(I267&lt;H267,K267&lt;I267,O267&gt;N267,O267+X267&gt;N267,X267&gt;N267,M267&lt;=0,N267&lt;0,O267&lt;0,W267&lt;0,X267&lt;0),"Inconsistente","Válido"))))</f>
        <v/>
      </c>
      <c r="AB267" s="31" t="str">
        <f t="shared" si="34"/>
        <v/>
      </c>
    </row>
    <row r="268" spans="1:28">
      <c r="A268" s="9"/>
      <c r="B268" s="14" t="str">
        <f>IF(A268="","",IF(OR(A268&lt;'03 Configuración'!$B$7,A268&gt;'03 Configuración'!$B$8),"Fuera de rango","Semana "&amp;INT((A268-'03 Configuración'!$B$7)/7)+1))</f>
        <v/>
      </c>
      <c r="C268" s="7"/>
      <c r="D268" s="7"/>
      <c r="E268" s="7"/>
      <c r="F268" s="7"/>
      <c r="G268" s="58"/>
      <c r="H268" s="58"/>
      <c r="I268" s="58"/>
      <c r="J268" s="58"/>
      <c r="K268" s="58"/>
      <c r="L268" s="19" t="str">
        <f t="shared" si="28"/>
        <v/>
      </c>
      <c r="M268" s="22"/>
      <c r="N268" s="22"/>
      <c r="O268" s="22"/>
      <c r="P268" s="14" t="str">
        <f t="shared" si="29"/>
        <v/>
      </c>
      <c r="Q268" s="14" t="str">
        <f t="shared" si="30"/>
        <v/>
      </c>
      <c r="R268" s="14" t="str">
        <f t="shared" si="31"/>
        <v/>
      </c>
      <c r="S268" s="7"/>
      <c r="T268" s="11"/>
      <c r="U268" s="11"/>
      <c r="V268" s="7"/>
      <c r="W268" s="25"/>
      <c r="X268" s="22"/>
      <c r="Y268" s="28" t="str">
        <f t="shared" si="32"/>
        <v/>
      </c>
      <c r="Z268" s="19" t="str">
        <f t="shared" si="33"/>
        <v/>
      </c>
      <c r="AA268" s="14" t="str">
        <f>IF(ISBLANK(A268),"",IF(OR(A268&lt;'03 Configuración'!$B$7,A268&gt;'03 Configuración'!$B$8),"Fuera de rango",IF(OR(C268="",D268="",E268="",F268="",S268="",V268="",NOT(ISNUMBER(G268)),NOT(ISNUMBER(H268)),NOT(ISNUMBER(I268)),NOT(ISNUMBER(J268)),NOT(ISNUMBER(K268)),NOT(ISNUMBER(M268)),NOT(ISNUMBER(N268)),NOT(ISNUMBER(O268)),NOT(ISNUMBER(W268)),NOT(ISNUMBER(X268))),"Incompleto",IF(OR(I268&lt;H268,K268&lt;I268,O268&gt;N268,O268+X268&gt;N268,X268&gt;N268,M268&lt;=0,N268&lt;0,O268&lt;0,W268&lt;0,X268&lt;0),"Inconsistente","Válido"))))</f>
        <v/>
      </c>
      <c r="AB268" s="31" t="str">
        <f t="shared" si="34"/>
        <v/>
      </c>
    </row>
    <row r="269" spans="1:28">
      <c r="A269" s="9"/>
      <c r="B269" s="14" t="str">
        <f>IF(A269="","",IF(OR(A269&lt;'03 Configuración'!$B$7,A269&gt;'03 Configuración'!$B$8),"Fuera de rango","Semana "&amp;INT((A269-'03 Configuración'!$B$7)/7)+1))</f>
        <v/>
      </c>
      <c r="C269" s="7"/>
      <c r="D269" s="7"/>
      <c r="E269" s="7"/>
      <c r="F269" s="7"/>
      <c r="G269" s="58"/>
      <c r="H269" s="58"/>
      <c r="I269" s="58"/>
      <c r="J269" s="58"/>
      <c r="K269" s="58"/>
      <c r="L269" s="19" t="str">
        <f t="shared" si="28"/>
        <v/>
      </c>
      <c r="M269" s="22"/>
      <c r="N269" s="22"/>
      <c r="O269" s="22"/>
      <c r="P269" s="14" t="str">
        <f t="shared" si="29"/>
        <v/>
      </c>
      <c r="Q269" s="14" t="str">
        <f t="shared" si="30"/>
        <v/>
      </c>
      <c r="R269" s="14" t="str">
        <f t="shared" si="31"/>
        <v/>
      </c>
      <c r="S269" s="7"/>
      <c r="T269" s="11"/>
      <c r="U269" s="11"/>
      <c r="V269" s="7"/>
      <c r="W269" s="25"/>
      <c r="X269" s="22"/>
      <c r="Y269" s="28" t="str">
        <f t="shared" si="32"/>
        <v/>
      </c>
      <c r="Z269" s="19" t="str">
        <f t="shared" si="33"/>
        <v/>
      </c>
      <c r="AA269" s="14" t="str">
        <f>IF(ISBLANK(A269),"",IF(OR(A269&lt;'03 Configuración'!$B$7,A269&gt;'03 Configuración'!$B$8),"Fuera de rango",IF(OR(C269="",D269="",E269="",F269="",S269="",V269="",NOT(ISNUMBER(G269)),NOT(ISNUMBER(H269)),NOT(ISNUMBER(I269)),NOT(ISNUMBER(J269)),NOT(ISNUMBER(K269)),NOT(ISNUMBER(M269)),NOT(ISNUMBER(N269)),NOT(ISNUMBER(O269)),NOT(ISNUMBER(W269)),NOT(ISNUMBER(X269))),"Incompleto",IF(OR(I269&lt;H269,K269&lt;I269,O269&gt;N269,O269+X269&gt;N269,X269&gt;N269,M269&lt;=0,N269&lt;0,O269&lt;0,W269&lt;0,X269&lt;0),"Inconsistente","Válido"))))</f>
        <v/>
      </c>
      <c r="AB269" s="31" t="str">
        <f t="shared" si="34"/>
        <v/>
      </c>
    </row>
    <row r="270" spans="1:28">
      <c r="A270" s="9"/>
      <c r="B270" s="14" t="str">
        <f>IF(A270="","",IF(OR(A270&lt;'03 Configuración'!$B$7,A270&gt;'03 Configuración'!$B$8),"Fuera de rango","Semana "&amp;INT((A270-'03 Configuración'!$B$7)/7)+1))</f>
        <v/>
      </c>
      <c r="C270" s="7"/>
      <c r="D270" s="7"/>
      <c r="E270" s="7"/>
      <c r="F270" s="7"/>
      <c r="G270" s="58"/>
      <c r="H270" s="58"/>
      <c r="I270" s="58"/>
      <c r="J270" s="58"/>
      <c r="K270" s="58"/>
      <c r="L270" s="19" t="str">
        <f t="shared" si="28"/>
        <v/>
      </c>
      <c r="M270" s="22"/>
      <c r="N270" s="22"/>
      <c r="O270" s="22"/>
      <c r="P270" s="14" t="str">
        <f t="shared" si="29"/>
        <v/>
      </c>
      <c r="Q270" s="14" t="str">
        <f t="shared" si="30"/>
        <v/>
      </c>
      <c r="R270" s="14" t="str">
        <f t="shared" si="31"/>
        <v/>
      </c>
      <c r="S270" s="7"/>
      <c r="T270" s="11"/>
      <c r="U270" s="11"/>
      <c r="V270" s="7"/>
      <c r="W270" s="25"/>
      <c r="X270" s="22"/>
      <c r="Y270" s="28" t="str">
        <f t="shared" si="32"/>
        <v/>
      </c>
      <c r="Z270" s="19" t="str">
        <f t="shared" si="33"/>
        <v/>
      </c>
      <c r="AA270" s="14" t="str">
        <f>IF(ISBLANK(A270),"",IF(OR(A270&lt;'03 Configuración'!$B$7,A270&gt;'03 Configuración'!$B$8),"Fuera de rango",IF(OR(C270="",D270="",E270="",F270="",S270="",V270="",NOT(ISNUMBER(G270)),NOT(ISNUMBER(H270)),NOT(ISNUMBER(I270)),NOT(ISNUMBER(J270)),NOT(ISNUMBER(K270)),NOT(ISNUMBER(M270)),NOT(ISNUMBER(N270)),NOT(ISNUMBER(O270)),NOT(ISNUMBER(W270)),NOT(ISNUMBER(X270))),"Incompleto",IF(OR(I270&lt;H270,K270&lt;I270,O270&gt;N270,O270+X270&gt;N270,X270&gt;N270,M270&lt;=0,N270&lt;0,O270&lt;0,W270&lt;0,X270&lt;0),"Inconsistente","Válido"))))</f>
        <v/>
      </c>
      <c r="AB270" s="31" t="str">
        <f t="shared" si="34"/>
        <v/>
      </c>
    </row>
    <row r="271" spans="1:28">
      <c r="A271" s="9"/>
      <c r="B271" s="14" t="str">
        <f>IF(A271="","",IF(OR(A271&lt;'03 Configuración'!$B$7,A271&gt;'03 Configuración'!$B$8),"Fuera de rango","Semana "&amp;INT((A271-'03 Configuración'!$B$7)/7)+1))</f>
        <v/>
      </c>
      <c r="C271" s="7"/>
      <c r="D271" s="7"/>
      <c r="E271" s="7"/>
      <c r="F271" s="7"/>
      <c r="G271" s="58"/>
      <c r="H271" s="58"/>
      <c r="I271" s="58"/>
      <c r="J271" s="58"/>
      <c r="K271" s="58"/>
      <c r="L271" s="19" t="str">
        <f t="shared" si="28"/>
        <v/>
      </c>
      <c r="M271" s="22"/>
      <c r="N271" s="22"/>
      <c r="O271" s="22"/>
      <c r="P271" s="14" t="str">
        <f t="shared" si="29"/>
        <v/>
      </c>
      <c r="Q271" s="14" t="str">
        <f t="shared" si="30"/>
        <v/>
      </c>
      <c r="R271" s="14" t="str">
        <f t="shared" si="31"/>
        <v/>
      </c>
      <c r="S271" s="7"/>
      <c r="T271" s="11"/>
      <c r="U271" s="11"/>
      <c r="V271" s="7"/>
      <c r="W271" s="25"/>
      <c r="X271" s="22"/>
      <c r="Y271" s="28" t="str">
        <f t="shared" si="32"/>
        <v/>
      </c>
      <c r="Z271" s="19" t="str">
        <f t="shared" si="33"/>
        <v/>
      </c>
      <c r="AA271" s="14" t="str">
        <f>IF(ISBLANK(A271),"",IF(OR(A271&lt;'03 Configuración'!$B$7,A271&gt;'03 Configuración'!$B$8),"Fuera de rango",IF(OR(C271="",D271="",E271="",F271="",S271="",V271="",NOT(ISNUMBER(G271)),NOT(ISNUMBER(H271)),NOT(ISNUMBER(I271)),NOT(ISNUMBER(J271)),NOT(ISNUMBER(K271)),NOT(ISNUMBER(M271)),NOT(ISNUMBER(N271)),NOT(ISNUMBER(O271)),NOT(ISNUMBER(W271)),NOT(ISNUMBER(X271))),"Incompleto",IF(OR(I271&lt;H271,K271&lt;I271,O271&gt;N271,O271+X271&gt;N271,X271&gt;N271,M271&lt;=0,N271&lt;0,O271&lt;0,W271&lt;0,X271&lt;0),"Inconsistente","Válido"))))</f>
        <v/>
      </c>
      <c r="AB271" s="31" t="str">
        <f t="shared" si="34"/>
        <v/>
      </c>
    </row>
    <row r="272" spans="1:28">
      <c r="A272" s="9"/>
      <c r="B272" s="14" t="str">
        <f>IF(A272="","",IF(OR(A272&lt;'03 Configuración'!$B$7,A272&gt;'03 Configuración'!$B$8),"Fuera de rango","Semana "&amp;INT((A272-'03 Configuración'!$B$7)/7)+1))</f>
        <v/>
      </c>
      <c r="C272" s="7"/>
      <c r="D272" s="7"/>
      <c r="E272" s="7"/>
      <c r="F272" s="7"/>
      <c r="G272" s="58"/>
      <c r="H272" s="58"/>
      <c r="I272" s="58"/>
      <c r="J272" s="58"/>
      <c r="K272" s="58"/>
      <c r="L272" s="19" t="str">
        <f t="shared" si="28"/>
        <v/>
      </c>
      <c r="M272" s="22"/>
      <c r="N272" s="22"/>
      <c r="O272" s="22"/>
      <c r="P272" s="14" t="str">
        <f t="shared" si="29"/>
        <v/>
      </c>
      <c r="Q272" s="14" t="str">
        <f t="shared" si="30"/>
        <v/>
      </c>
      <c r="R272" s="14" t="str">
        <f t="shared" si="31"/>
        <v/>
      </c>
      <c r="S272" s="7"/>
      <c r="T272" s="11"/>
      <c r="U272" s="11"/>
      <c r="V272" s="7"/>
      <c r="W272" s="25"/>
      <c r="X272" s="22"/>
      <c r="Y272" s="28" t="str">
        <f t="shared" si="32"/>
        <v/>
      </c>
      <c r="Z272" s="19" t="str">
        <f t="shared" si="33"/>
        <v/>
      </c>
      <c r="AA272" s="14" t="str">
        <f>IF(ISBLANK(A272),"",IF(OR(A272&lt;'03 Configuración'!$B$7,A272&gt;'03 Configuración'!$B$8),"Fuera de rango",IF(OR(C272="",D272="",E272="",F272="",S272="",V272="",NOT(ISNUMBER(G272)),NOT(ISNUMBER(H272)),NOT(ISNUMBER(I272)),NOT(ISNUMBER(J272)),NOT(ISNUMBER(K272)),NOT(ISNUMBER(M272)),NOT(ISNUMBER(N272)),NOT(ISNUMBER(O272)),NOT(ISNUMBER(W272)),NOT(ISNUMBER(X272))),"Incompleto",IF(OR(I272&lt;H272,K272&lt;I272,O272&gt;N272,O272+X272&gt;N272,X272&gt;N272,M272&lt;=0,N272&lt;0,O272&lt;0,W272&lt;0,X272&lt;0),"Inconsistente","Válido"))))</f>
        <v/>
      </c>
      <c r="AB272" s="31" t="str">
        <f t="shared" si="34"/>
        <v/>
      </c>
    </row>
    <row r="273" spans="1:28">
      <c r="A273" s="9"/>
      <c r="B273" s="14" t="str">
        <f>IF(A273="","",IF(OR(A273&lt;'03 Configuración'!$B$7,A273&gt;'03 Configuración'!$B$8),"Fuera de rango","Semana "&amp;INT((A273-'03 Configuración'!$B$7)/7)+1))</f>
        <v/>
      </c>
      <c r="C273" s="7"/>
      <c r="D273" s="7"/>
      <c r="E273" s="7"/>
      <c r="F273" s="7"/>
      <c r="G273" s="58"/>
      <c r="H273" s="58"/>
      <c r="I273" s="58"/>
      <c r="J273" s="58"/>
      <c r="K273" s="58"/>
      <c r="L273" s="19" t="str">
        <f t="shared" si="28"/>
        <v/>
      </c>
      <c r="M273" s="22"/>
      <c r="N273" s="22"/>
      <c r="O273" s="22"/>
      <c r="P273" s="14" t="str">
        <f t="shared" si="29"/>
        <v/>
      </c>
      <c r="Q273" s="14" t="str">
        <f t="shared" si="30"/>
        <v/>
      </c>
      <c r="R273" s="14" t="str">
        <f t="shared" si="31"/>
        <v/>
      </c>
      <c r="S273" s="7"/>
      <c r="T273" s="11"/>
      <c r="U273" s="11"/>
      <c r="V273" s="7"/>
      <c r="W273" s="25"/>
      <c r="X273" s="22"/>
      <c r="Y273" s="28" t="str">
        <f t="shared" si="32"/>
        <v/>
      </c>
      <c r="Z273" s="19" t="str">
        <f t="shared" si="33"/>
        <v/>
      </c>
      <c r="AA273" s="14" t="str">
        <f>IF(ISBLANK(A273),"",IF(OR(A273&lt;'03 Configuración'!$B$7,A273&gt;'03 Configuración'!$B$8),"Fuera de rango",IF(OR(C273="",D273="",E273="",F273="",S273="",V273="",NOT(ISNUMBER(G273)),NOT(ISNUMBER(H273)),NOT(ISNUMBER(I273)),NOT(ISNUMBER(J273)),NOT(ISNUMBER(K273)),NOT(ISNUMBER(M273)),NOT(ISNUMBER(N273)),NOT(ISNUMBER(O273)),NOT(ISNUMBER(W273)),NOT(ISNUMBER(X273))),"Incompleto",IF(OR(I273&lt;H273,K273&lt;I273,O273&gt;N273,O273+X273&gt;N273,X273&gt;N273,M273&lt;=0,N273&lt;0,O273&lt;0,W273&lt;0,X273&lt;0),"Inconsistente","Válido"))))</f>
        <v/>
      </c>
      <c r="AB273" s="31" t="str">
        <f t="shared" si="34"/>
        <v/>
      </c>
    </row>
    <row r="274" spans="1:28">
      <c r="A274" s="9"/>
      <c r="B274" s="14" t="str">
        <f>IF(A274="","",IF(OR(A274&lt;'03 Configuración'!$B$7,A274&gt;'03 Configuración'!$B$8),"Fuera de rango","Semana "&amp;INT((A274-'03 Configuración'!$B$7)/7)+1))</f>
        <v/>
      </c>
      <c r="C274" s="7"/>
      <c r="D274" s="7"/>
      <c r="E274" s="7"/>
      <c r="F274" s="7"/>
      <c r="G274" s="58"/>
      <c r="H274" s="58"/>
      <c r="I274" s="58"/>
      <c r="J274" s="58"/>
      <c r="K274" s="58"/>
      <c r="L274" s="19" t="str">
        <f t="shared" si="28"/>
        <v/>
      </c>
      <c r="M274" s="22"/>
      <c r="N274" s="22"/>
      <c r="O274" s="22"/>
      <c r="P274" s="14" t="str">
        <f t="shared" si="29"/>
        <v/>
      </c>
      <c r="Q274" s="14" t="str">
        <f t="shared" si="30"/>
        <v/>
      </c>
      <c r="R274" s="14" t="str">
        <f t="shared" si="31"/>
        <v/>
      </c>
      <c r="S274" s="7"/>
      <c r="T274" s="11"/>
      <c r="U274" s="11"/>
      <c r="V274" s="7"/>
      <c r="W274" s="25"/>
      <c r="X274" s="22"/>
      <c r="Y274" s="28" t="str">
        <f t="shared" si="32"/>
        <v/>
      </c>
      <c r="Z274" s="19" t="str">
        <f t="shared" si="33"/>
        <v/>
      </c>
      <c r="AA274" s="14" t="str">
        <f>IF(ISBLANK(A274),"",IF(OR(A274&lt;'03 Configuración'!$B$7,A274&gt;'03 Configuración'!$B$8),"Fuera de rango",IF(OR(C274="",D274="",E274="",F274="",S274="",V274="",NOT(ISNUMBER(G274)),NOT(ISNUMBER(H274)),NOT(ISNUMBER(I274)),NOT(ISNUMBER(J274)),NOT(ISNUMBER(K274)),NOT(ISNUMBER(M274)),NOT(ISNUMBER(N274)),NOT(ISNUMBER(O274)),NOT(ISNUMBER(W274)),NOT(ISNUMBER(X274))),"Incompleto",IF(OR(I274&lt;H274,K274&lt;I274,O274&gt;N274,O274+X274&gt;N274,X274&gt;N274,M274&lt;=0,N274&lt;0,O274&lt;0,W274&lt;0,X274&lt;0),"Inconsistente","Válido"))))</f>
        <v/>
      </c>
      <c r="AB274" s="31" t="str">
        <f t="shared" si="34"/>
        <v/>
      </c>
    </row>
    <row r="275" spans="1:28">
      <c r="A275" s="9"/>
      <c r="B275" s="14" t="str">
        <f>IF(A275="","",IF(OR(A275&lt;'03 Configuración'!$B$7,A275&gt;'03 Configuración'!$B$8),"Fuera de rango","Semana "&amp;INT((A275-'03 Configuración'!$B$7)/7)+1))</f>
        <v/>
      </c>
      <c r="C275" s="7"/>
      <c r="D275" s="7"/>
      <c r="E275" s="7"/>
      <c r="F275" s="7"/>
      <c r="G275" s="58"/>
      <c r="H275" s="58"/>
      <c r="I275" s="58"/>
      <c r="J275" s="58"/>
      <c r="K275" s="58"/>
      <c r="L275" s="19" t="str">
        <f t="shared" si="28"/>
        <v/>
      </c>
      <c r="M275" s="22"/>
      <c r="N275" s="22"/>
      <c r="O275" s="22"/>
      <c r="P275" s="14" t="str">
        <f t="shared" si="29"/>
        <v/>
      </c>
      <c r="Q275" s="14" t="str">
        <f t="shared" si="30"/>
        <v/>
      </c>
      <c r="R275" s="14" t="str">
        <f t="shared" si="31"/>
        <v/>
      </c>
      <c r="S275" s="7"/>
      <c r="T275" s="11"/>
      <c r="U275" s="11"/>
      <c r="V275" s="7"/>
      <c r="W275" s="25"/>
      <c r="X275" s="22"/>
      <c r="Y275" s="28" t="str">
        <f t="shared" si="32"/>
        <v/>
      </c>
      <c r="Z275" s="19" t="str">
        <f t="shared" si="33"/>
        <v/>
      </c>
      <c r="AA275" s="14" t="str">
        <f>IF(ISBLANK(A275),"",IF(OR(A275&lt;'03 Configuración'!$B$7,A275&gt;'03 Configuración'!$B$8),"Fuera de rango",IF(OR(C275="",D275="",E275="",F275="",S275="",V275="",NOT(ISNUMBER(G275)),NOT(ISNUMBER(H275)),NOT(ISNUMBER(I275)),NOT(ISNUMBER(J275)),NOT(ISNUMBER(K275)),NOT(ISNUMBER(M275)),NOT(ISNUMBER(N275)),NOT(ISNUMBER(O275)),NOT(ISNUMBER(W275)),NOT(ISNUMBER(X275))),"Incompleto",IF(OR(I275&lt;H275,K275&lt;I275,O275&gt;N275,O275+X275&gt;N275,X275&gt;N275,M275&lt;=0,N275&lt;0,O275&lt;0,W275&lt;0,X275&lt;0),"Inconsistente","Válido"))))</f>
        <v/>
      </c>
      <c r="AB275" s="31" t="str">
        <f t="shared" si="34"/>
        <v/>
      </c>
    </row>
    <row r="276" spans="1:28">
      <c r="A276" s="9"/>
      <c r="B276" s="14" t="str">
        <f>IF(A276="","",IF(OR(A276&lt;'03 Configuración'!$B$7,A276&gt;'03 Configuración'!$B$8),"Fuera de rango","Semana "&amp;INT((A276-'03 Configuración'!$B$7)/7)+1))</f>
        <v/>
      </c>
      <c r="C276" s="7"/>
      <c r="D276" s="7"/>
      <c r="E276" s="7"/>
      <c r="F276" s="7"/>
      <c r="G276" s="58"/>
      <c r="H276" s="58"/>
      <c r="I276" s="58"/>
      <c r="J276" s="58"/>
      <c r="K276" s="58"/>
      <c r="L276" s="19" t="str">
        <f t="shared" si="28"/>
        <v/>
      </c>
      <c r="M276" s="22"/>
      <c r="N276" s="22"/>
      <c r="O276" s="22"/>
      <c r="P276" s="14" t="str">
        <f t="shared" si="29"/>
        <v/>
      </c>
      <c r="Q276" s="14" t="str">
        <f t="shared" si="30"/>
        <v/>
      </c>
      <c r="R276" s="14" t="str">
        <f t="shared" si="31"/>
        <v/>
      </c>
      <c r="S276" s="7"/>
      <c r="T276" s="11"/>
      <c r="U276" s="11"/>
      <c r="V276" s="7"/>
      <c r="W276" s="25"/>
      <c r="X276" s="22"/>
      <c r="Y276" s="28" t="str">
        <f t="shared" si="32"/>
        <v/>
      </c>
      <c r="Z276" s="19" t="str">
        <f t="shared" si="33"/>
        <v/>
      </c>
      <c r="AA276" s="14" t="str">
        <f>IF(ISBLANK(A276),"",IF(OR(A276&lt;'03 Configuración'!$B$7,A276&gt;'03 Configuración'!$B$8),"Fuera de rango",IF(OR(C276="",D276="",E276="",F276="",S276="",V276="",NOT(ISNUMBER(G276)),NOT(ISNUMBER(H276)),NOT(ISNUMBER(I276)),NOT(ISNUMBER(J276)),NOT(ISNUMBER(K276)),NOT(ISNUMBER(M276)),NOT(ISNUMBER(N276)),NOT(ISNUMBER(O276)),NOT(ISNUMBER(W276)),NOT(ISNUMBER(X276))),"Incompleto",IF(OR(I276&lt;H276,K276&lt;I276,O276&gt;N276,O276+X276&gt;N276,X276&gt;N276,M276&lt;=0,N276&lt;0,O276&lt;0,W276&lt;0,X276&lt;0),"Inconsistente","Válido"))))</f>
        <v/>
      </c>
      <c r="AB276" s="31" t="str">
        <f t="shared" si="34"/>
        <v/>
      </c>
    </row>
    <row r="277" spans="1:28">
      <c r="A277" s="9"/>
      <c r="B277" s="14" t="str">
        <f>IF(A277="","",IF(OR(A277&lt;'03 Configuración'!$B$7,A277&gt;'03 Configuración'!$B$8),"Fuera de rango","Semana "&amp;INT((A277-'03 Configuración'!$B$7)/7)+1))</f>
        <v/>
      </c>
      <c r="C277" s="7"/>
      <c r="D277" s="7"/>
      <c r="E277" s="7"/>
      <c r="F277" s="7"/>
      <c r="G277" s="58"/>
      <c r="H277" s="58"/>
      <c r="I277" s="58"/>
      <c r="J277" s="58"/>
      <c r="K277" s="58"/>
      <c r="L277" s="19" t="str">
        <f t="shared" si="28"/>
        <v/>
      </c>
      <c r="M277" s="22"/>
      <c r="N277" s="22"/>
      <c r="O277" s="22"/>
      <c r="P277" s="14" t="str">
        <f t="shared" si="29"/>
        <v/>
      </c>
      <c r="Q277" s="14" t="str">
        <f t="shared" si="30"/>
        <v/>
      </c>
      <c r="R277" s="14" t="str">
        <f t="shared" si="31"/>
        <v/>
      </c>
      <c r="S277" s="7"/>
      <c r="T277" s="11"/>
      <c r="U277" s="11"/>
      <c r="V277" s="7"/>
      <c r="W277" s="25"/>
      <c r="X277" s="22"/>
      <c r="Y277" s="28" t="str">
        <f t="shared" si="32"/>
        <v/>
      </c>
      <c r="Z277" s="19" t="str">
        <f t="shared" si="33"/>
        <v/>
      </c>
      <c r="AA277" s="14" t="str">
        <f>IF(ISBLANK(A277),"",IF(OR(A277&lt;'03 Configuración'!$B$7,A277&gt;'03 Configuración'!$B$8),"Fuera de rango",IF(OR(C277="",D277="",E277="",F277="",S277="",V277="",NOT(ISNUMBER(G277)),NOT(ISNUMBER(H277)),NOT(ISNUMBER(I277)),NOT(ISNUMBER(J277)),NOT(ISNUMBER(K277)),NOT(ISNUMBER(M277)),NOT(ISNUMBER(N277)),NOT(ISNUMBER(O277)),NOT(ISNUMBER(W277)),NOT(ISNUMBER(X277))),"Incompleto",IF(OR(I277&lt;H277,K277&lt;I277,O277&gt;N277,O277+X277&gt;N277,X277&gt;N277,M277&lt;=0,N277&lt;0,O277&lt;0,W277&lt;0,X277&lt;0),"Inconsistente","Válido"))))</f>
        <v/>
      </c>
      <c r="AB277" s="31" t="str">
        <f t="shared" si="34"/>
        <v/>
      </c>
    </row>
    <row r="278" spans="1:28">
      <c r="A278" s="9"/>
      <c r="B278" s="14" t="str">
        <f>IF(A278="","",IF(OR(A278&lt;'03 Configuración'!$B$7,A278&gt;'03 Configuración'!$B$8),"Fuera de rango","Semana "&amp;INT((A278-'03 Configuración'!$B$7)/7)+1))</f>
        <v/>
      </c>
      <c r="C278" s="7"/>
      <c r="D278" s="7"/>
      <c r="E278" s="7"/>
      <c r="F278" s="7"/>
      <c r="G278" s="58"/>
      <c r="H278" s="58"/>
      <c r="I278" s="58"/>
      <c r="J278" s="58"/>
      <c r="K278" s="58"/>
      <c r="L278" s="19" t="str">
        <f t="shared" si="28"/>
        <v/>
      </c>
      <c r="M278" s="22"/>
      <c r="N278" s="22"/>
      <c r="O278" s="22"/>
      <c r="P278" s="14" t="str">
        <f t="shared" si="29"/>
        <v/>
      </c>
      <c r="Q278" s="14" t="str">
        <f t="shared" si="30"/>
        <v/>
      </c>
      <c r="R278" s="14" t="str">
        <f t="shared" si="31"/>
        <v/>
      </c>
      <c r="S278" s="7"/>
      <c r="T278" s="11"/>
      <c r="U278" s="11"/>
      <c r="V278" s="7"/>
      <c r="W278" s="25"/>
      <c r="X278" s="22"/>
      <c r="Y278" s="28" t="str">
        <f t="shared" si="32"/>
        <v/>
      </c>
      <c r="Z278" s="19" t="str">
        <f t="shared" si="33"/>
        <v/>
      </c>
      <c r="AA278" s="14" t="str">
        <f>IF(ISBLANK(A278),"",IF(OR(A278&lt;'03 Configuración'!$B$7,A278&gt;'03 Configuración'!$B$8),"Fuera de rango",IF(OR(C278="",D278="",E278="",F278="",S278="",V278="",NOT(ISNUMBER(G278)),NOT(ISNUMBER(H278)),NOT(ISNUMBER(I278)),NOT(ISNUMBER(J278)),NOT(ISNUMBER(K278)),NOT(ISNUMBER(M278)),NOT(ISNUMBER(N278)),NOT(ISNUMBER(O278)),NOT(ISNUMBER(W278)),NOT(ISNUMBER(X278))),"Incompleto",IF(OR(I278&lt;H278,K278&lt;I278,O278&gt;N278,O278+X278&gt;N278,X278&gt;N278,M278&lt;=0,N278&lt;0,O278&lt;0,W278&lt;0,X278&lt;0),"Inconsistente","Válido"))))</f>
        <v/>
      </c>
      <c r="AB278" s="31" t="str">
        <f t="shared" si="34"/>
        <v/>
      </c>
    </row>
    <row r="279" spans="1:28">
      <c r="A279" s="9"/>
      <c r="B279" s="14" t="str">
        <f>IF(A279="","",IF(OR(A279&lt;'03 Configuración'!$B$7,A279&gt;'03 Configuración'!$B$8),"Fuera de rango","Semana "&amp;INT((A279-'03 Configuración'!$B$7)/7)+1))</f>
        <v/>
      </c>
      <c r="C279" s="7"/>
      <c r="D279" s="7"/>
      <c r="E279" s="7"/>
      <c r="F279" s="7"/>
      <c r="G279" s="58"/>
      <c r="H279" s="58"/>
      <c r="I279" s="58"/>
      <c r="J279" s="58"/>
      <c r="K279" s="58"/>
      <c r="L279" s="19" t="str">
        <f t="shared" si="28"/>
        <v/>
      </c>
      <c r="M279" s="22"/>
      <c r="N279" s="22"/>
      <c r="O279" s="22"/>
      <c r="P279" s="14" t="str">
        <f t="shared" si="29"/>
        <v/>
      </c>
      <c r="Q279" s="14" t="str">
        <f t="shared" si="30"/>
        <v/>
      </c>
      <c r="R279" s="14" t="str">
        <f t="shared" si="31"/>
        <v/>
      </c>
      <c r="S279" s="7"/>
      <c r="T279" s="11"/>
      <c r="U279" s="11"/>
      <c r="V279" s="7"/>
      <c r="W279" s="25"/>
      <c r="X279" s="22"/>
      <c r="Y279" s="28" t="str">
        <f t="shared" si="32"/>
        <v/>
      </c>
      <c r="Z279" s="19" t="str">
        <f t="shared" si="33"/>
        <v/>
      </c>
      <c r="AA279" s="14" t="str">
        <f>IF(ISBLANK(A279),"",IF(OR(A279&lt;'03 Configuración'!$B$7,A279&gt;'03 Configuración'!$B$8),"Fuera de rango",IF(OR(C279="",D279="",E279="",F279="",S279="",V279="",NOT(ISNUMBER(G279)),NOT(ISNUMBER(H279)),NOT(ISNUMBER(I279)),NOT(ISNUMBER(J279)),NOT(ISNUMBER(K279)),NOT(ISNUMBER(M279)),NOT(ISNUMBER(N279)),NOT(ISNUMBER(O279)),NOT(ISNUMBER(W279)),NOT(ISNUMBER(X279))),"Incompleto",IF(OR(I279&lt;H279,K279&lt;I279,O279&gt;N279,O279+X279&gt;N279,X279&gt;N279,M279&lt;=0,N279&lt;0,O279&lt;0,W279&lt;0,X279&lt;0),"Inconsistente","Válido"))))</f>
        <v/>
      </c>
      <c r="AB279" s="31" t="str">
        <f t="shared" si="34"/>
        <v/>
      </c>
    </row>
    <row r="280" spans="1:28">
      <c r="A280" s="9"/>
      <c r="B280" s="14" t="str">
        <f>IF(A280="","",IF(OR(A280&lt;'03 Configuración'!$B$7,A280&gt;'03 Configuración'!$B$8),"Fuera de rango","Semana "&amp;INT((A280-'03 Configuración'!$B$7)/7)+1))</f>
        <v/>
      </c>
      <c r="C280" s="7"/>
      <c r="D280" s="7"/>
      <c r="E280" s="7"/>
      <c r="F280" s="7"/>
      <c r="G280" s="58"/>
      <c r="H280" s="58"/>
      <c r="I280" s="58"/>
      <c r="J280" s="58"/>
      <c r="K280" s="58"/>
      <c r="L280" s="19" t="str">
        <f t="shared" si="28"/>
        <v/>
      </c>
      <c r="M280" s="22"/>
      <c r="N280" s="22"/>
      <c r="O280" s="22"/>
      <c r="P280" s="14" t="str">
        <f t="shared" si="29"/>
        <v/>
      </c>
      <c r="Q280" s="14" t="str">
        <f t="shared" si="30"/>
        <v/>
      </c>
      <c r="R280" s="14" t="str">
        <f t="shared" si="31"/>
        <v/>
      </c>
      <c r="S280" s="7"/>
      <c r="T280" s="11"/>
      <c r="U280" s="11"/>
      <c r="V280" s="7"/>
      <c r="W280" s="25"/>
      <c r="X280" s="22"/>
      <c r="Y280" s="28" t="str">
        <f t="shared" si="32"/>
        <v/>
      </c>
      <c r="Z280" s="19" t="str">
        <f t="shared" si="33"/>
        <v/>
      </c>
      <c r="AA280" s="14" t="str">
        <f>IF(ISBLANK(A280),"",IF(OR(A280&lt;'03 Configuración'!$B$7,A280&gt;'03 Configuración'!$B$8),"Fuera de rango",IF(OR(C280="",D280="",E280="",F280="",S280="",V280="",NOT(ISNUMBER(G280)),NOT(ISNUMBER(H280)),NOT(ISNUMBER(I280)),NOT(ISNUMBER(J280)),NOT(ISNUMBER(K280)),NOT(ISNUMBER(M280)),NOT(ISNUMBER(N280)),NOT(ISNUMBER(O280)),NOT(ISNUMBER(W280)),NOT(ISNUMBER(X280))),"Incompleto",IF(OR(I280&lt;H280,K280&lt;I280,O280&gt;N280,O280+X280&gt;N280,X280&gt;N280,M280&lt;=0,N280&lt;0,O280&lt;0,W280&lt;0,X280&lt;0),"Inconsistente","Válido"))))</f>
        <v/>
      </c>
      <c r="AB280" s="31" t="str">
        <f t="shared" si="34"/>
        <v/>
      </c>
    </row>
    <row r="281" spans="1:28">
      <c r="A281" s="9"/>
      <c r="B281" s="14" t="str">
        <f>IF(A281="","",IF(OR(A281&lt;'03 Configuración'!$B$7,A281&gt;'03 Configuración'!$B$8),"Fuera de rango","Semana "&amp;INT((A281-'03 Configuración'!$B$7)/7)+1))</f>
        <v/>
      </c>
      <c r="C281" s="7"/>
      <c r="D281" s="7"/>
      <c r="E281" s="7"/>
      <c r="F281" s="7"/>
      <c r="G281" s="58"/>
      <c r="H281" s="58"/>
      <c r="I281" s="58"/>
      <c r="J281" s="58"/>
      <c r="K281" s="58"/>
      <c r="L281" s="19" t="str">
        <f t="shared" si="28"/>
        <v/>
      </c>
      <c r="M281" s="22"/>
      <c r="N281" s="22"/>
      <c r="O281" s="22"/>
      <c r="P281" s="14" t="str">
        <f t="shared" si="29"/>
        <v/>
      </c>
      <c r="Q281" s="14" t="str">
        <f t="shared" si="30"/>
        <v/>
      </c>
      <c r="R281" s="14" t="str">
        <f t="shared" si="31"/>
        <v/>
      </c>
      <c r="S281" s="7"/>
      <c r="T281" s="11"/>
      <c r="U281" s="11"/>
      <c r="V281" s="7"/>
      <c r="W281" s="25"/>
      <c r="X281" s="22"/>
      <c r="Y281" s="28" t="str">
        <f t="shared" si="32"/>
        <v/>
      </c>
      <c r="Z281" s="19" t="str">
        <f t="shared" si="33"/>
        <v/>
      </c>
      <c r="AA281" s="14" t="str">
        <f>IF(ISBLANK(A281),"",IF(OR(A281&lt;'03 Configuración'!$B$7,A281&gt;'03 Configuración'!$B$8),"Fuera de rango",IF(OR(C281="",D281="",E281="",F281="",S281="",V281="",NOT(ISNUMBER(G281)),NOT(ISNUMBER(H281)),NOT(ISNUMBER(I281)),NOT(ISNUMBER(J281)),NOT(ISNUMBER(K281)),NOT(ISNUMBER(M281)),NOT(ISNUMBER(N281)),NOT(ISNUMBER(O281)),NOT(ISNUMBER(W281)),NOT(ISNUMBER(X281))),"Incompleto",IF(OR(I281&lt;H281,K281&lt;I281,O281&gt;N281,O281+X281&gt;N281,X281&gt;N281,M281&lt;=0,N281&lt;0,O281&lt;0,W281&lt;0,X281&lt;0),"Inconsistente","Válido"))))</f>
        <v/>
      </c>
      <c r="AB281" s="31" t="str">
        <f t="shared" si="34"/>
        <v/>
      </c>
    </row>
    <row r="282" spans="1:28">
      <c r="A282" s="9"/>
      <c r="B282" s="14" t="str">
        <f>IF(A282="","",IF(OR(A282&lt;'03 Configuración'!$B$7,A282&gt;'03 Configuración'!$B$8),"Fuera de rango","Semana "&amp;INT((A282-'03 Configuración'!$B$7)/7)+1))</f>
        <v/>
      </c>
      <c r="C282" s="7"/>
      <c r="D282" s="7"/>
      <c r="E282" s="7"/>
      <c r="F282" s="7"/>
      <c r="G282" s="58"/>
      <c r="H282" s="58"/>
      <c r="I282" s="58"/>
      <c r="J282" s="58"/>
      <c r="K282" s="58"/>
      <c r="L282" s="19" t="str">
        <f t="shared" si="28"/>
        <v/>
      </c>
      <c r="M282" s="22"/>
      <c r="N282" s="22"/>
      <c r="O282" s="22"/>
      <c r="P282" s="14" t="str">
        <f t="shared" si="29"/>
        <v/>
      </c>
      <c r="Q282" s="14" t="str">
        <f t="shared" si="30"/>
        <v/>
      </c>
      <c r="R282" s="14" t="str">
        <f t="shared" si="31"/>
        <v/>
      </c>
      <c r="S282" s="7"/>
      <c r="T282" s="11"/>
      <c r="U282" s="11"/>
      <c r="V282" s="7"/>
      <c r="W282" s="25"/>
      <c r="X282" s="22"/>
      <c r="Y282" s="28" t="str">
        <f t="shared" si="32"/>
        <v/>
      </c>
      <c r="Z282" s="19" t="str">
        <f t="shared" si="33"/>
        <v/>
      </c>
      <c r="AA282" s="14" t="str">
        <f>IF(ISBLANK(A282),"",IF(OR(A282&lt;'03 Configuración'!$B$7,A282&gt;'03 Configuración'!$B$8),"Fuera de rango",IF(OR(C282="",D282="",E282="",F282="",S282="",V282="",NOT(ISNUMBER(G282)),NOT(ISNUMBER(H282)),NOT(ISNUMBER(I282)),NOT(ISNUMBER(J282)),NOT(ISNUMBER(K282)),NOT(ISNUMBER(M282)),NOT(ISNUMBER(N282)),NOT(ISNUMBER(O282)),NOT(ISNUMBER(W282)),NOT(ISNUMBER(X282))),"Incompleto",IF(OR(I282&lt;H282,K282&lt;I282,O282&gt;N282,O282+X282&gt;N282,X282&gt;N282,M282&lt;=0,N282&lt;0,O282&lt;0,W282&lt;0,X282&lt;0),"Inconsistente","Válido"))))</f>
        <v/>
      </c>
      <c r="AB282" s="31" t="str">
        <f t="shared" si="34"/>
        <v/>
      </c>
    </row>
    <row r="283" spans="1:28">
      <c r="A283" s="9"/>
      <c r="B283" s="14" t="str">
        <f>IF(A283="","",IF(OR(A283&lt;'03 Configuración'!$B$7,A283&gt;'03 Configuración'!$B$8),"Fuera de rango","Semana "&amp;INT((A283-'03 Configuración'!$B$7)/7)+1))</f>
        <v/>
      </c>
      <c r="C283" s="7"/>
      <c r="D283" s="7"/>
      <c r="E283" s="7"/>
      <c r="F283" s="7"/>
      <c r="G283" s="58"/>
      <c r="H283" s="58"/>
      <c r="I283" s="58"/>
      <c r="J283" s="58"/>
      <c r="K283" s="58"/>
      <c r="L283" s="19" t="str">
        <f t="shared" si="28"/>
        <v/>
      </c>
      <c r="M283" s="22"/>
      <c r="N283" s="22"/>
      <c r="O283" s="22"/>
      <c r="P283" s="14" t="str">
        <f t="shared" si="29"/>
        <v/>
      </c>
      <c r="Q283" s="14" t="str">
        <f t="shared" si="30"/>
        <v/>
      </c>
      <c r="R283" s="14" t="str">
        <f t="shared" si="31"/>
        <v/>
      </c>
      <c r="S283" s="7"/>
      <c r="T283" s="11"/>
      <c r="U283" s="11"/>
      <c r="V283" s="7"/>
      <c r="W283" s="25"/>
      <c r="X283" s="22"/>
      <c r="Y283" s="28" t="str">
        <f t="shared" si="32"/>
        <v/>
      </c>
      <c r="Z283" s="19" t="str">
        <f t="shared" si="33"/>
        <v/>
      </c>
      <c r="AA283" s="14" t="str">
        <f>IF(ISBLANK(A283),"",IF(OR(A283&lt;'03 Configuración'!$B$7,A283&gt;'03 Configuración'!$B$8),"Fuera de rango",IF(OR(C283="",D283="",E283="",F283="",S283="",V283="",NOT(ISNUMBER(G283)),NOT(ISNUMBER(H283)),NOT(ISNUMBER(I283)),NOT(ISNUMBER(J283)),NOT(ISNUMBER(K283)),NOT(ISNUMBER(M283)),NOT(ISNUMBER(N283)),NOT(ISNUMBER(O283)),NOT(ISNUMBER(W283)),NOT(ISNUMBER(X283))),"Incompleto",IF(OR(I283&lt;H283,K283&lt;I283,O283&gt;N283,O283+X283&gt;N283,X283&gt;N283,M283&lt;=0,N283&lt;0,O283&lt;0,W283&lt;0,X283&lt;0),"Inconsistente","Válido"))))</f>
        <v/>
      </c>
      <c r="AB283" s="31" t="str">
        <f t="shared" si="34"/>
        <v/>
      </c>
    </row>
    <row r="284" spans="1:28">
      <c r="A284" s="9"/>
      <c r="B284" s="14" t="str">
        <f>IF(A284="","",IF(OR(A284&lt;'03 Configuración'!$B$7,A284&gt;'03 Configuración'!$B$8),"Fuera de rango","Semana "&amp;INT((A284-'03 Configuración'!$B$7)/7)+1))</f>
        <v/>
      </c>
      <c r="C284" s="7"/>
      <c r="D284" s="7"/>
      <c r="E284" s="7"/>
      <c r="F284" s="7"/>
      <c r="G284" s="58"/>
      <c r="H284" s="58"/>
      <c r="I284" s="58"/>
      <c r="J284" s="58"/>
      <c r="K284" s="58"/>
      <c r="L284" s="19" t="str">
        <f t="shared" si="28"/>
        <v/>
      </c>
      <c r="M284" s="22"/>
      <c r="N284" s="22"/>
      <c r="O284" s="22"/>
      <c r="P284" s="14" t="str">
        <f t="shared" si="29"/>
        <v/>
      </c>
      <c r="Q284" s="14" t="str">
        <f t="shared" si="30"/>
        <v/>
      </c>
      <c r="R284" s="14" t="str">
        <f t="shared" si="31"/>
        <v/>
      </c>
      <c r="S284" s="7"/>
      <c r="T284" s="11"/>
      <c r="U284" s="11"/>
      <c r="V284" s="7"/>
      <c r="W284" s="25"/>
      <c r="X284" s="22"/>
      <c r="Y284" s="28" t="str">
        <f t="shared" si="32"/>
        <v/>
      </c>
      <c r="Z284" s="19" t="str">
        <f t="shared" si="33"/>
        <v/>
      </c>
      <c r="AA284" s="14" t="str">
        <f>IF(ISBLANK(A284),"",IF(OR(A284&lt;'03 Configuración'!$B$7,A284&gt;'03 Configuración'!$B$8),"Fuera de rango",IF(OR(C284="",D284="",E284="",F284="",S284="",V284="",NOT(ISNUMBER(G284)),NOT(ISNUMBER(H284)),NOT(ISNUMBER(I284)),NOT(ISNUMBER(J284)),NOT(ISNUMBER(K284)),NOT(ISNUMBER(M284)),NOT(ISNUMBER(N284)),NOT(ISNUMBER(O284)),NOT(ISNUMBER(W284)),NOT(ISNUMBER(X284))),"Incompleto",IF(OR(I284&lt;H284,K284&lt;I284,O284&gt;N284,O284+X284&gt;N284,X284&gt;N284,M284&lt;=0,N284&lt;0,O284&lt;0,W284&lt;0,X284&lt;0),"Inconsistente","Válido"))))</f>
        <v/>
      </c>
      <c r="AB284" s="31" t="str">
        <f t="shared" si="34"/>
        <v/>
      </c>
    </row>
    <row r="285" spans="1:28">
      <c r="A285" s="9"/>
      <c r="B285" s="14" t="str">
        <f>IF(A285="","",IF(OR(A285&lt;'03 Configuración'!$B$7,A285&gt;'03 Configuración'!$B$8),"Fuera de rango","Semana "&amp;INT((A285-'03 Configuración'!$B$7)/7)+1))</f>
        <v/>
      </c>
      <c r="C285" s="7"/>
      <c r="D285" s="7"/>
      <c r="E285" s="7"/>
      <c r="F285" s="7"/>
      <c r="G285" s="58"/>
      <c r="H285" s="58"/>
      <c r="I285" s="58"/>
      <c r="J285" s="58"/>
      <c r="K285" s="58"/>
      <c r="L285" s="19" t="str">
        <f t="shared" si="28"/>
        <v/>
      </c>
      <c r="M285" s="22"/>
      <c r="N285" s="22"/>
      <c r="O285" s="22"/>
      <c r="P285" s="14" t="str">
        <f t="shared" si="29"/>
        <v/>
      </c>
      <c r="Q285" s="14" t="str">
        <f t="shared" si="30"/>
        <v/>
      </c>
      <c r="R285" s="14" t="str">
        <f t="shared" si="31"/>
        <v/>
      </c>
      <c r="S285" s="7"/>
      <c r="T285" s="11"/>
      <c r="U285" s="11"/>
      <c r="V285" s="7"/>
      <c r="W285" s="25"/>
      <c r="X285" s="22"/>
      <c r="Y285" s="28" t="str">
        <f t="shared" si="32"/>
        <v/>
      </c>
      <c r="Z285" s="19" t="str">
        <f t="shared" si="33"/>
        <v/>
      </c>
      <c r="AA285" s="14" t="str">
        <f>IF(ISBLANK(A285),"",IF(OR(A285&lt;'03 Configuración'!$B$7,A285&gt;'03 Configuración'!$B$8),"Fuera de rango",IF(OR(C285="",D285="",E285="",F285="",S285="",V285="",NOT(ISNUMBER(G285)),NOT(ISNUMBER(H285)),NOT(ISNUMBER(I285)),NOT(ISNUMBER(J285)),NOT(ISNUMBER(K285)),NOT(ISNUMBER(M285)),NOT(ISNUMBER(N285)),NOT(ISNUMBER(O285)),NOT(ISNUMBER(W285)),NOT(ISNUMBER(X285))),"Incompleto",IF(OR(I285&lt;H285,K285&lt;I285,O285&gt;N285,O285+X285&gt;N285,X285&gt;N285,M285&lt;=0,N285&lt;0,O285&lt;0,W285&lt;0,X285&lt;0),"Inconsistente","Válido"))))</f>
        <v/>
      </c>
      <c r="AB285" s="31" t="str">
        <f t="shared" si="34"/>
        <v/>
      </c>
    </row>
    <row r="286" spans="1:28">
      <c r="A286" s="9"/>
      <c r="B286" s="14" t="str">
        <f>IF(A286="","",IF(OR(A286&lt;'03 Configuración'!$B$7,A286&gt;'03 Configuración'!$B$8),"Fuera de rango","Semana "&amp;INT((A286-'03 Configuración'!$B$7)/7)+1))</f>
        <v/>
      </c>
      <c r="C286" s="7"/>
      <c r="D286" s="7"/>
      <c r="E286" s="7"/>
      <c r="F286" s="7"/>
      <c r="G286" s="58"/>
      <c r="H286" s="58"/>
      <c r="I286" s="58"/>
      <c r="J286" s="58"/>
      <c r="K286" s="58"/>
      <c r="L286" s="19" t="str">
        <f t="shared" si="28"/>
        <v/>
      </c>
      <c r="M286" s="22"/>
      <c r="N286" s="22"/>
      <c r="O286" s="22"/>
      <c r="P286" s="14" t="str">
        <f t="shared" si="29"/>
        <v/>
      </c>
      <c r="Q286" s="14" t="str">
        <f t="shared" si="30"/>
        <v/>
      </c>
      <c r="R286" s="14" t="str">
        <f t="shared" si="31"/>
        <v/>
      </c>
      <c r="S286" s="7"/>
      <c r="T286" s="11"/>
      <c r="U286" s="11"/>
      <c r="V286" s="7"/>
      <c r="W286" s="25"/>
      <c r="X286" s="22"/>
      <c r="Y286" s="28" t="str">
        <f t="shared" si="32"/>
        <v/>
      </c>
      <c r="Z286" s="19" t="str">
        <f t="shared" si="33"/>
        <v/>
      </c>
      <c r="AA286" s="14" t="str">
        <f>IF(ISBLANK(A286),"",IF(OR(A286&lt;'03 Configuración'!$B$7,A286&gt;'03 Configuración'!$B$8),"Fuera de rango",IF(OR(C286="",D286="",E286="",F286="",S286="",V286="",NOT(ISNUMBER(G286)),NOT(ISNUMBER(H286)),NOT(ISNUMBER(I286)),NOT(ISNUMBER(J286)),NOT(ISNUMBER(K286)),NOT(ISNUMBER(M286)),NOT(ISNUMBER(N286)),NOT(ISNUMBER(O286)),NOT(ISNUMBER(W286)),NOT(ISNUMBER(X286))),"Incompleto",IF(OR(I286&lt;H286,K286&lt;I286,O286&gt;N286,O286+X286&gt;N286,X286&gt;N286,M286&lt;=0,N286&lt;0,O286&lt;0,W286&lt;0,X286&lt;0),"Inconsistente","Válido"))))</f>
        <v/>
      </c>
      <c r="AB286" s="31" t="str">
        <f t="shared" si="34"/>
        <v/>
      </c>
    </row>
    <row r="287" spans="1:28">
      <c r="A287" s="9"/>
      <c r="B287" s="14" t="str">
        <f>IF(A287="","",IF(OR(A287&lt;'03 Configuración'!$B$7,A287&gt;'03 Configuración'!$B$8),"Fuera de rango","Semana "&amp;INT((A287-'03 Configuración'!$B$7)/7)+1))</f>
        <v/>
      </c>
      <c r="C287" s="7"/>
      <c r="D287" s="7"/>
      <c r="E287" s="7"/>
      <c r="F287" s="7"/>
      <c r="G287" s="58"/>
      <c r="H287" s="58"/>
      <c r="I287" s="58"/>
      <c r="J287" s="58"/>
      <c r="K287" s="58"/>
      <c r="L287" s="19" t="str">
        <f t="shared" si="28"/>
        <v/>
      </c>
      <c r="M287" s="22"/>
      <c r="N287" s="22"/>
      <c r="O287" s="22"/>
      <c r="P287" s="14" t="str">
        <f t="shared" si="29"/>
        <v/>
      </c>
      <c r="Q287" s="14" t="str">
        <f t="shared" si="30"/>
        <v/>
      </c>
      <c r="R287" s="14" t="str">
        <f t="shared" si="31"/>
        <v/>
      </c>
      <c r="S287" s="7"/>
      <c r="T287" s="11"/>
      <c r="U287" s="11"/>
      <c r="V287" s="7"/>
      <c r="W287" s="25"/>
      <c r="X287" s="22"/>
      <c r="Y287" s="28" t="str">
        <f t="shared" si="32"/>
        <v/>
      </c>
      <c r="Z287" s="19" t="str">
        <f t="shared" si="33"/>
        <v/>
      </c>
      <c r="AA287" s="14" t="str">
        <f>IF(ISBLANK(A287),"",IF(OR(A287&lt;'03 Configuración'!$B$7,A287&gt;'03 Configuración'!$B$8),"Fuera de rango",IF(OR(C287="",D287="",E287="",F287="",S287="",V287="",NOT(ISNUMBER(G287)),NOT(ISNUMBER(H287)),NOT(ISNUMBER(I287)),NOT(ISNUMBER(J287)),NOT(ISNUMBER(K287)),NOT(ISNUMBER(M287)),NOT(ISNUMBER(N287)),NOT(ISNUMBER(O287)),NOT(ISNUMBER(W287)),NOT(ISNUMBER(X287))),"Incompleto",IF(OR(I287&lt;H287,K287&lt;I287,O287&gt;N287,O287+X287&gt;N287,X287&gt;N287,M287&lt;=0,N287&lt;0,O287&lt;0,W287&lt;0,X287&lt;0),"Inconsistente","Válido"))))</f>
        <v/>
      </c>
      <c r="AB287" s="31" t="str">
        <f t="shared" si="34"/>
        <v/>
      </c>
    </row>
    <row r="288" spans="1:28">
      <c r="A288" s="9"/>
      <c r="B288" s="14" t="str">
        <f>IF(A288="","",IF(OR(A288&lt;'03 Configuración'!$B$7,A288&gt;'03 Configuración'!$B$8),"Fuera de rango","Semana "&amp;INT((A288-'03 Configuración'!$B$7)/7)+1))</f>
        <v/>
      </c>
      <c r="C288" s="7"/>
      <c r="D288" s="7"/>
      <c r="E288" s="7"/>
      <c r="F288" s="7"/>
      <c r="G288" s="58"/>
      <c r="H288" s="58"/>
      <c r="I288" s="58"/>
      <c r="J288" s="58"/>
      <c r="K288" s="58"/>
      <c r="L288" s="19" t="str">
        <f t="shared" si="28"/>
        <v/>
      </c>
      <c r="M288" s="22"/>
      <c r="N288" s="22"/>
      <c r="O288" s="22"/>
      <c r="P288" s="14" t="str">
        <f t="shared" si="29"/>
        <v/>
      </c>
      <c r="Q288" s="14" t="str">
        <f t="shared" si="30"/>
        <v/>
      </c>
      <c r="R288" s="14" t="str">
        <f t="shared" si="31"/>
        <v/>
      </c>
      <c r="S288" s="7"/>
      <c r="T288" s="11"/>
      <c r="U288" s="11"/>
      <c r="V288" s="7"/>
      <c r="W288" s="25"/>
      <c r="X288" s="22"/>
      <c r="Y288" s="28" t="str">
        <f t="shared" si="32"/>
        <v/>
      </c>
      <c r="Z288" s="19" t="str">
        <f t="shared" si="33"/>
        <v/>
      </c>
      <c r="AA288" s="14" t="str">
        <f>IF(ISBLANK(A288),"",IF(OR(A288&lt;'03 Configuración'!$B$7,A288&gt;'03 Configuración'!$B$8),"Fuera de rango",IF(OR(C288="",D288="",E288="",F288="",S288="",V288="",NOT(ISNUMBER(G288)),NOT(ISNUMBER(H288)),NOT(ISNUMBER(I288)),NOT(ISNUMBER(J288)),NOT(ISNUMBER(K288)),NOT(ISNUMBER(M288)),NOT(ISNUMBER(N288)),NOT(ISNUMBER(O288)),NOT(ISNUMBER(W288)),NOT(ISNUMBER(X288))),"Incompleto",IF(OR(I288&lt;H288,K288&lt;I288,O288&gt;N288,O288+X288&gt;N288,X288&gt;N288,M288&lt;=0,N288&lt;0,O288&lt;0,W288&lt;0,X288&lt;0),"Inconsistente","Válido"))))</f>
        <v/>
      </c>
      <c r="AB288" s="31" t="str">
        <f t="shared" si="34"/>
        <v/>
      </c>
    </row>
    <row r="289" spans="1:28">
      <c r="A289" s="9"/>
      <c r="B289" s="14" t="str">
        <f>IF(A289="","",IF(OR(A289&lt;'03 Configuración'!$B$7,A289&gt;'03 Configuración'!$B$8),"Fuera de rango","Semana "&amp;INT((A289-'03 Configuración'!$B$7)/7)+1))</f>
        <v/>
      </c>
      <c r="C289" s="7"/>
      <c r="D289" s="7"/>
      <c r="E289" s="7"/>
      <c r="F289" s="7"/>
      <c r="G289" s="58"/>
      <c r="H289" s="58"/>
      <c r="I289" s="58"/>
      <c r="J289" s="58"/>
      <c r="K289" s="58"/>
      <c r="L289" s="19" t="str">
        <f t="shared" si="28"/>
        <v/>
      </c>
      <c r="M289" s="22"/>
      <c r="N289" s="22"/>
      <c r="O289" s="22"/>
      <c r="P289" s="14" t="str">
        <f t="shared" si="29"/>
        <v/>
      </c>
      <c r="Q289" s="14" t="str">
        <f t="shared" si="30"/>
        <v/>
      </c>
      <c r="R289" s="14" t="str">
        <f t="shared" si="31"/>
        <v/>
      </c>
      <c r="S289" s="7"/>
      <c r="T289" s="11"/>
      <c r="U289" s="11"/>
      <c r="V289" s="7"/>
      <c r="W289" s="25"/>
      <c r="X289" s="22"/>
      <c r="Y289" s="28" t="str">
        <f t="shared" si="32"/>
        <v/>
      </c>
      <c r="Z289" s="19" t="str">
        <f t="shared" si="33"/>
        <v/>
      </c>
      <c r="AA289" s="14" t="str">
        <f>IF(ISBLANK(A289),"",IF(OR(A289&lt;'03 Configuración'!$B$7,A289&gt;'03 Configuración'!$B$8),"Fuera de rango",IF(OR(C289="",D289="",E289="",F289="",S289="",V289="",NOT(ISNUMBER(G289)),NOT(ISNUMBER(H289)),NOT(ISNUMBER(I289)),NOT(ISNUMBER(J289)),NOT(ISNUMBER(K289)),NOT(ISNUMBER(M289)),NOT(ISNUMBER(N289)),NOT(ISNUMBER(O289)),NOT(ISNUMBER(W289)),NOT(ISNUMBER(X289))),"Incompleto",IF(OR(I289&lt;H289,K289&lt;I289,O289&gt;N289,O289+X289&gt;N289,X289&gt;N289,M289&lt;=0,N289&lt;0,O289&lt;0,W289&lt;0,X289&lt;0),"Inconsistente","Válido"))))</f>
        <v/>
      </c>
      <c r="AB289" s="31" t="str">
        <f t="shared" si="34"/>
        <v/>
      </c>
    </row>
    <row r="290" spans="1:28">
      <c r="A290" s="9"/>
      <c r="B290" s="14" t="str">
        <f>IF(A290="","",IF(OR(A290&lt;'03 Configuración'!$B$7,A290&gt;'03 Configuración'!$B$8),"Fuera de rango","Semana "&amp;INT((A290-'03 Configuración'!$B$7)/7)+1))</f>
        <v/>
      </c>
      <c r="C290" s="7"/>
      <c r="D290" s="7"/>
      <c r="E290" s="7"/>
      <c r="F290" s="7"/>
      <c r="G290" s="58"/>
      <c r="H290" s="58"/>
      <c r="I290" s="58"/>
      <c r="J290" s="58"/>
      <c r="K290" s="58"/>
      <c r="L290" s="19" t="str">
        <f t="shared" si="28"/>
        <v/>
      </c>
      <c r="M290" s="22"/>
      <c r="N290" s="22"/>
      <c r="O290" s="22"/>
      <c r="P290" s="14" t="str">
        <f t="shared" si="29"/>
        <v/>
      </c>
      <c r="Q290" s="14" t="str">
        <f t="shared" si="30"/>
        <v/>
      </c>
      <c r="R290" s="14" t="str">
        <f t="shared" si="31"/>
        <v/>
      </c>
      <c r="S290" s="7"/>
      <c r="T290" s="11"/>
      <c r="U290" s="11"/>
      <c r="V290" s="7"/>
      <c r="W290" s="25"/>
      <c r="X290" s="22"/>
      <c r="Y290" s="28" t="str">
        <f t="shared" si="32"/>
        <v/>
      </c>
      <c r="Z290" s="19" t="str">
        <f t="shared" si="33"/>
        <v/>
      </c>
      <c r="AA290" s="14" t="str">
        <f>IF(ISBLANK(A290),"",IF(OR(A290&lt;'03 Configuración'!$B$7,A290&gt;'03 Configuración'!$B$8),"Fuera de rango",IF(OR(C290="",D290="",E290="",F290="",S290="",V290="",NOT(ISNUMBER(G290)),NOT(ISNUMBER(H290)),NOT(ISNUMBER(I290)),NOT(ISNUMBER(J290)),NOT(ISNUMBER(K290)),NOT(ISNUMBER(M290)),NOT(ISNUMBER(N290)),NOT(ISNUMBER(O290)),NOT(ISNUMBER(W290)),NOT(ISNUMBER(X290))),"Incompleto",IF(OR(I290&lt;H290,K290&lt;I290,O290&gt;N290,O290+X290&gt;N290,X290&gt;N290,M290&lt;=0,N290&lt;0,O290&lt;0,W290&lt;0,X290&lt;0),"Inconsistente","Válido"))))</f>
        <v/>
      </c>
      <c r="AB290" s="31" t="str">
        <f t="shared" si="34"/>
        <v/>
      </c>
    </row>
    <row r="291" spans="1:28">
      <c r="A291" s="9"/>
      <c r="B291" s="14" t="str">
        <f>IF(A291="","",IF(OR(A291&lt;'03 Configuración'!$B$7,A291&gt;'03 Configuración'!$B$8),"Fuera de rango","Semana "&amp;INT((A291-'03 Configuración'!$B$7)/7)+1))</f>
        <v/>
      </c>
      <c r="C291" s="7"/>
      <c r="D291" s="7"/>
      <c r="E291" s="7"/>
      <c r="F291" s="7"/>
      <c r="G291" s="58"/>
      <c r="H291" s="58"/>
      <c r="I291" s="58"/>
      <c r="J291" s="58"/>
      <c r="K291" s="58"/>
      <c r="L291" s="19" t="str">
        <f t="shared" si="28"/>
        <v/>
      </c>
      <c r="M291" s="22"/>
      <c r="N291" s="22"/>
      <c r="O291" s="22"/>
      <c r="P291" s="14" t="str">
        <f t="shared" si="29"/>
        <v/>
      </c>
      <c r="Q291" s="14" t="str">
        <f t="shared" si="30"/>
        <v/>
      </c>
      <c r="R291" s="14" t="str">
        <f t="shared" si="31"/>
        <v/>
      </c>
      <c r="S291" s="7"/>
      <c r="T291" s="11"/>
      <c r="U291" s="11"/>
      <c r="V291" s="7"/>
      <c r="W291" s="25"/>
      <c r="X291" s="22"/>
      <c r="Y291" s="28" t="str">
        <f t="shared" si="32"/>
        <v/>
      </c>
      <c r="Z291" s="19" t="str">
        <f t="shared" si="33"/>
        <v/>
      </c>
      <c r="AA291" s="14" t="str">
        <f>IF(ISBLANK(A291),"",IF(OR(A291&lt;'03 Configuración'!$B$7,A291&gt;'03 Configuración'!$B$8),"Fuera de rango",IF(OR(C291="",D291="",E291="",F291="",S291="",V291="",NOT(ISNUMBER(G291)),NOT(ISNUMBER(H291)),NOT(ISNUMBER(I291)),NOT(ISNUMBER(J291)),NOT(ISNUMBER(K291)),NOT(ISNUMBER(M291)),NOT(ISNUMBER(N291)),NOT(ISNUMBER(O291)),NOT(ISNUMBER(W291)),NOT(ISNUMBER(X291))),"Incompleto",IF(OR(I291&lt;H291,K291&lt;I291,O291&gt;N291,O291+X291&gt;N291,X291&gt;N291,M291&lt;=0,N291&lt;0,O291&lt;0,W291&lt;0,X291&lt;0),"Inconsistente","Válido"))))</f>
        <v/>
      </c>
      <c r="AB291" s="31" t="str">
        <f t="shared" si="34"/>
        <v/>
      </c>
    </row>
    <row r="292" spans="1:28">
      <c r="A292" s="9"/>
      <c r="B292" s="14" t="str">
        <f>IF(A292="","",IF(OR(A292&lt;'03 Configuración'!$B$7,A292&gt;'03 Configuración'!$B$8),"Fuera de rango","Semana "&amp;INT((A292-'03 Configuración'!$B$7)/7)+1))</f>
        <v/>
      </c>
      <c r="C292" s="7"/>
      <c r="D292" s="7"/>
      <c r="E292" s="7"/>
      <c r="F292" s="7"/>
      <c r="G292" s="58"/>
      <c r="H292" s="58"/>
      <c r="I292" s="58"/>
      <c r="J292" s="58"/>
      <c r="K292" s="58"/>
      <c r="L292" s="19" t="str">
        <f t="shared" si="28"/>
        <v/>
      </c>
      <c r="M292" s="22"/>
      <c r="N292" s="22"/>
      <c r="O292" s="22"/>
      <c r="P292" s="14" t="str">
        <f t="shared" si="29"/>
        <v/>
      </c>
      <c r="Q292" s="14" t="str">
        <f t="shared" si="30"/>
        <v/>
      </c>
      <c r="R292" s="14" t="str">
        <f t="shared" si="31"/>
        <v/>
      </c>
      <c r="S292" s="7"/>
      <c r="T292" s="11"/>
      <c r="U292" s="11"/>
      <c r="V292" s="7"/>
      <c r="W292" s="25"/>
      <c r="X292" s="22"/>
      <c r="Y292" s="28" t="str">
        <f t="shared" si="32"/>
        <v/>
      </c>
      <c r="Z292" s="19" t="str">
        <f t="shared" si="33"/>
        <v/>
      </c>
      <c r="AA292" s="14" t="str">
        <f>IF(ISBLANK(A292),"",IF(OR(A292&lt;'03 Configuración'!$B$7,A292&gt;'03 Configuración'!$B$8),"Fuera de rango",IF(OR(C292="",D292="",E292="",F292="",S292="",V292="",NOT(ISNUMBER(G292)),NOT(ISNUMBER(H292)),NOT(ISNUMBER(I292)),NOT(ISNUMBER(J292)),NOT(ISNUMBER(K292)),NOT(ISNUMBER(M292)),NOT(ISNUMBER(N292)),NOT(ISNUMBER(O292)),NOT(ISNUMBER(W292)),NOT(ISNUMBER(X292))),"Incompleto",IF(OR(I292&lt;H292,K292&lt;I292,O292&gt;N292,O292+X292&gt;N292,X292&gt;N292,M292&lt;=0,N292&lt;0,O292&lt;0,W292&lt;0,X292&lt;0),"Inconsistente","Válido"))))</f>
        <v/>
      </c>
      <c r="AB292" s="31" t="str">
        <f t="shared" si="34"/>
        <v/>
      </c>
    </row>
    <row r="293" spans="1:28">
      <c r="A293" s="9"/>
      <c r="B293" s="14" t="str">
        <f>IF(A293="","",IF(OR(A293&lt;'03 Configuración'!$B$7,A293&gt;'03 Configuración'!$B$8),"Fuera de rango","Semana "&amp;INT((A293-'03 Configuración'!$B$7)/7)+1))</f>
        <v/>
      </c>
      <c r="C293" s="7"/>
      <c r="D293" s="7"/>
      <c r="E293" s="7"/>
      <c r="F293" s="7"/>
      <c r="G293" s="58"/>
      <c r="H293" s="58"/>
      <c r="I293" s="58"/>
      <c r="J293" s="58"/>
      <c r="K293" s="58"/>
      <c r="L293" s="19" t="str">
        <f t="shared" si="28"/>
        <v/>
      </c>
      <c r="M293" s="22"/>
      <c r="N293" s="22"/>
      <c r="O293" s="22"/>
      <c r="P293" s="14" t="str">
        <f t="shared" si="29"/>
        <v/>
      </c>
      <c r="Q293" s="14" t="str">
        <f t="shared" si="30"/>
        <v/>
      </c>
      <c r="R293" s="14" t="str">
        <f t="shared" si="31"/>
        <v/>
      </c>
      <c r="S293" s="7"/>
      <c r="T293" s="11"/>
      <c r="U293" s="11"/>
      <c r="V293" s="7"/>
      <c r="W293" s="25"/>
      <c r="X293" s="22"/>
      <c r="Y293" s="28" t="str">
        <f t="shared" si="32"/>
        <v/>
      </c>
      <c r="Z293" s="19" t="str">
        <f t="shared" si="33"/>
        <v/>
      </c>
      <c r="AA293" s="14" t="str">
        <f>IF(ISBLANK(A293),"",IF(OR(A293&lt;'03 Configuración'!$B$7,A293&gt;'03 Configuración'!$B$8),"Fuera de rango",IF(OR(C293="",D293="",E293="",F293="",S293="",V293="",NOT(ISNUMBER(G293)),NOT(ISNUMBER(H293)),NOT(ISNUMBER(I293)),NOT(ISNUMBER(J293)),NOT(ISNUMBER(K293)),NOT(ISNUMBER(M293)),NOT(ISNUMBER(N293)),NOT(ISNUMBER(O293)),NOT(ISNUMBER(W293)),NOT(ISNUMBER(X293))),"Incompleto",IF(OR(I293&lt;H293,K293&lt;I293,O293&gt;N293,O293+X293&gt;N293,X293&gt;N293,M293&lt;=0,N293&lt;0,O293&lt;0,W293&lt;0,X293&lt;0),"Inconsistente","Válido"))))</f>
        <v/>
      </c>
      <c r="AB293" s="31" t="str">
        <f t="shared" si="34"/>
        <v/>
      </c>
    </row>
    <row r="294" spans="1:28">
      <c r="A294" s="9"/>
      <c r="B294" s="14" t="str">
        <f>IF(A294="","",IF(OR(A294&lt;'03 Configuración'!$B$7,A294&gt;'03 Configuración'!$B$8),"Fuera de rango","Semana "&amp;INT((A294-'03 Configuración'!$B$7)/7)+1))</f>
        <v/>
      </c>
      <c r="C294" s="7"/>
      <c r="D294" s="7"/>
      <c r="E294" s="7"/>
      <c r="F294" s="7"/>
      <c r="G294" s="58"/>
      <c r="H294" s="58"/>
      <c r="I294" s="58"/>
      <c r="J294" s="58"/>
      <c r="K294" s="58"/>
      <c r="L294" s="19" t="str">
        <f t="shared" si="28"/>
        <v/>
      </c>
      <c r="M294" s="22"/>
      <c r="N294" s="22"/>
      <c r="O294" s="22"/>
      <c r="P294" s="14" t="str">
        <f t="shared" si="29"/>
        <v/>
      </c>
      <c r="Q294" s="14" t="str">
        <f t="shared" si="30"/>
        <v/>
      </c>
      <c r="R294" s="14" t="str">
        <f t="shared" si="31"/>
        <v/>
      </c>
      <c r="S294" s="7"/>
      <c r="T294" s="11"/>
      <c r="U294" s="11"/>
      <c r="V294" s="7"/>
      <c r="W294" s="25"/>
      <c r="X294" s="22"/>
      <c r="Y294" s="28" t="str">
        <f t="shared" si="32"/>
        <v/>
      </c>
      <c r="Z294" s="19" t="str">
        <f t="shared" si="33"/>
        <v/>
      </c>
      <c r="AA294" s="14" t="str">
        <f>IF(ISBLANK(A294),"",IF(OR(A294&lt;'03 Configuración'!$B$7,A294&gt;'03 Configuración'!$B$8),"Fuera de rango",IF(OR(C294="",D294="",E294="",F294="",S294="",V294="",NOT(ISNUMBER(G294)),NOT(ISNUMBER(H294)),NOT(ISNUMBER(I294)),NOT(ISNUMBER(J294)),NOT(ISNUMBER(K294)),NOT(ISNUMBER(M294)),NOT(ISNUMBER(N294)),NOT(ISNUMBER(O294)),NOT(ISNUMBER(W294)),NOT(ISNUMBER(X294))),"Incompleto",IF(OR(I294&lt;H294,K294&lt;I294,O294&gt;N294,O294+X294&gt;N294,X294&gt;N294,M294&lt;=0,N294&lt;0,O294&lt;0,W294&lt;0,X294&lt;0),"Inconsistente","Válido"))))</f>
        <v/>
      </c>
      <c r="AB294" s="31" t="str">
        <f t="shared" si="34"/>
        <v/>
      </c>
    </row>
    <row r="295" spans="1:28">
      <c r="A295" s="9"/>
      <c r="B295" s="14" t="str">
        <f>IF(A295="","",IF(OR(A295&lt;'03 Configuración'!$B$7,A295&gt;'03 Configuración'!$B$8),"Fuera de rango","Semana "&amp;INT((A295-'03 Configuración'!$B$7)/7)+1))</f>
        <v/>
      </c>
      <c r="C295" s="7"/>
      <c r="D295" s="7"/>
      <c r="E295" s="7"/>
      <c r="F295" s="7"/>
      <c r="G295" s="58"/>
      <c r="H295" s="58"/>
      <c r="I295" s="58"/>
      <c r="J295" s="58"/>
      <c r="K295" s="58"/>
      <c r="L295" s="19" t="str">
        <f t="shared" si="28"/>
        <v/>
      </c>
      <c r="M295" s="22"/>
      <c r="N295" s="22"/>
      <c r="O295" s="22"/>
      <c r="P295" s="14" t="str">
        <f t="shared" si="29"/>
        <v/>
      </c>
      <c r="Q295" s="14" t="str">
        <f t="shared" si="30"/>
        <v/>
      </c>
      <c r="R295" s="14" t="str">
        <f t="shared" si="31"/>
        <v/>
      </c>
      <c r="S295" s="7"/>
      <c r="T295" s="11"/>
      <c r="U295" s="11"/>
      <c r="V295" s="7"/>
      <c r="W295" s="25"/>
      <c r="X295" s="22"/>
      <c r="Y295" s="28" t="str">
        <f t="shared" si="32"/>
        <v/>
      </c>
      <c r="Z295" s="19" t="str">
        <f t="shared" si="33"/>
        <v/>
      </c>
      <c r="AA295" s="14" t="str">
        <f>IF(ISBLANK(A295),"",IF(OR(A295&lt;'03 Configuración'!$B$7,A295&gt;'03 Configuración'!$B$8),"Fuera de rango",IF(OR(C295="",D295="",E295="",F295="",S295="",V295="",NOT(ISNUMBER(G295)),NOT(ISNUMBER(H295)),NOT(ISNUMBER(I295)),NOT(ISNUMBER(J295)),NOT(ISNUMBER(K295)),NOT(ISNUMBER(M295)),NOT(ISNUMBER(N295)),NOT(ISNUMBER(O295)),NOT(ISNUMBER(W295)),NOT(ISNUMBER(X295))),"Incompleto",IF(OR(I295&lt;H295,K295&lt;I295,O295&gt;N295,O295+X295&gt;N295,X295&gt;N295,M295&lt;=0,N295&lt;0,O295&lt;0,W295&lt;0,X295&lt;0),"Inconsistente","Válido"))))</f>
        <v/>
      </c>
      <c r="AB295" s="31" t="str">
        <f t="shared" si="34"/>
        <v/>
      </c>
    </row>
    <row r="296" spans="1:28">
      <c r="A296" s="9"/>
      <c r="B296" s="14" t="str">
        <f>IF(A296="","",IF(OR(A296&lt;'03 Configuración'!$B$7,A296&gt;'03 Configuración'!$B$8),"Fuera de rango","Semana "&amp;INT((A296-'03 Configuración'!$B$7)/7)+1))</f>
        <v/>
      </c>
      <c r="C296" s="7"/>
      <c r="D296" s="7"/>
      <c r="E296" s="7"/>
      <c r="F296" s="7"/>
      <c r="G296" s="58"/>
      <c r="H296" s="58"/>
      <c r="I296" s="58"/>
      <c r="J296" s="58"/>
      <c r="K296" s="58"/>
      <c r="L296" s="19" t="str">
        <f t="shared" si="28"/>
        <v/>
      </c>
      <c r="M296" s="22"/>
      <c r="N296" s="22"/>
      <c r="O296" s="22"/>
      <c r="P296" s="14" t="str">
        <f t="shared" si="29"/>
        <v/>
      </c>
      <c r="Q296" s="14" t="str">
        <f t="shared" si="30"/>
        <v/>
      </c>
      <c r="R296" s="14" t="str">
        <f t="shared" si="31"/>
        <v/>
      </c>
      <c r="S296" s="7"/>
      <c r="T296" s="11"/>
      <c r="U296" s="11"/>
      <c r="V296" s="7"/>
      <c r="W296" s="25"/>
      <c r="X296" s="22"/>
      <c r="Y296" s="28" t="str">
        <f t="shared" si="32"/>
        <v/>
      </c>
      <c r="Z296" s="19" t="str">
        <f t="shared" si="33"/>
        <v/>
      </c>
      <c r="AA296" s="14" t="str">
        <f>IF(ISBLANK(A296),"",IF(OR(A296&lt;'03 Configuración'!$B$7,A296&gt;'03 Configuración'!$B$8),"Fuera de rango",IF(OR(C296="",D296="",E296="",F296="",S296="",V296="",NOT(ISNUMBER(G296)),NOT(ISNUMBER(H296)),NOT(ISNUMBER(I296)),NOT(ISNUMBER(J296)),NOT(ISNUMBER(K296)),NOT(ISNUMBER(M296)),NOT(ISNUMBER(N296)),NOT(ISNUMBER(O296)),NOT(ISNUMBER(W296)),NOT(ISNUMBER(X296))),"Incompleto",IF(OR(I296&lt;H296,K296&lt;I296,O296&gt;N296,O296+X296&gt;N296,X296&gt;N296,M296&lt;=0,N296&lt;0,O296&lt;0,W296&lt;0,X296&lt;0),"Inconsistente","Válido"))))</f>
        <v/>
      </c>
      <c r="AB296" s="31" t="str">
        <f t="shared" si="34"/>
        <v/>
      </c>
    </row>
    <row r="297" spans="1:28">
      <c r="A297" s="9"/>
      <c r="B297" s="14" t="str">
        <f>IF(A297="","",IF(OR(A297&lt;'03 Configuración'!$B$7,A297&gt;'03 Configuración'!$B$8),"Fuera de rango","Semana "&amp;INT((A297-'03 Configuración'!$B$7)/7)+1))</f>
        <v/>
      </c>
      <c r="C297" s="7"/>
      <c r="D297" s="7"/>
      <c r="E297" s="7"/>
      <c r="F297" s="7"/>
      <c r="G297" s="58"/>
      <c r="H297" s="58"/>
      <c r="I297" s="58"/>
      <c r="J297" s="58"/>
      <c r="K297" s="58"/>
      <c r="L297" s="19" t="str">
        <f t="shared" si="28"/>
        <v/>
      </c>
      <c r="M297" s="22"/>
      <c r="N297" s="22"/>
      <c r="O297" s="22"/>
      <c r="P297" s="14" t="str">
        <f t="shared" si="29"/>
        <v/>
      </c>
      <c r="Q297" s="14" t="str">
        <f t="shared" si="30"/>
        <v/>
      </c>
      <c r="R297" s="14" t="str">
        <f t="shared" si="31"/>
        <v/>
      </c>
      <c r="S297" s="7"/>
      <c r="T297" s="11"/>
      <c r="U297" s="11"/>
      <c r="V297" s="7"/>
      <c r="W297" s="25"/>
      <c r="X297" s="22"/>
      <c r="Y297" s="28" t="str">
        <f t="shared" si="32"/>
        <v/>
      </c>
      <c r="Z297" s="19" t="str">
        <f t="shared" si="33"/>
        <v/>
      </c>
      <c r="AA297" s="14" t="str">
        <f>IF(ISBLANK(A297),"",IF(OR(A297&lt;'03 Configuración'!$B$7,A297&gt;'03 Configuración'!$B$8),"Fuera de rango",IF(OR(C297="",D297="",E297="",F297="",S297="",V297="",NOT(ISNUMBER(G297)),NOT(ISNUMBER(H297)),NOT(ISNUMBER(I297)),NOT(ISNUMBER(J297)),NOT(ISNUMBER(K297)),NOT(ISNUMBER(M297)),NOT(ISNUMBER(N297)),NOT(ISNUMBER(O297)),NOT(ISNUMBER(W297)),NOT(ISNUMBER(X297))),"Incompleto",IF(OR(I297&lt;H297,K297&lt;I297,O297&gt;N297,O297+X297&gt;N297,X297&gt;N297,M297&lt;=0,N297&lt;0,O297&lt;0,W297&lt;0,X297&lt;0),"Inconsistente","Válido"))))</f>
        <v/>
      </c>
      <c r="AB297" s="31" t="str">
        <f t="shared" si="34"/>
        <v/>
      </c>
    </row>
    <row r="298" spans="1:28">
      <c r="A298" s="9"/>
      <c r="B298" s="14" t="str">
        <f>IF(A298="","",IF(OR(A298&lt;'03 Configuración'!$B$7,A298&gt;'03 Configuración'!$B$8),"Fuera de rango","Semana "&amp;INT((A298-'03 Configuración'!$B$7)/7)+1))</f>
        <v/>
      </c>
      <c r="C298" s="7"/>
      <c r="D298" s="7"/>
      <c r="E298" s="7"/>
      <c r="F298" s="7"/>
      <c r="G298" s="58"/>
      <c r="H298" s="58"/>
      <c r="I298" s="58"/>
      <c r="J298" s="58"/>
      <c r="K298" s="58"/>
      <c r="L298" s="19" t="str">
        <f t="shared" si="28"/>
        <v/>
      </c>
      <c r="M298" s="22"/>
      <c r="N298" s="22"/>
      <c r="O298" s="22"/>
      <c r="P298" s="14" t="str">
        <f t="shared" si="29"/>
        <v/>
      </c>
      <c r="Q298" s="14" t="str">
        <f t="shared" si="30"/>
        <v/>
      </c>
      <c r="R298" s="14" t="str">
        <f t="shared" si="31"/>
        <v/>
      </c>
      <c r="S298" s="7"/>
      <c r="T298" s="11"/>
      <c r="U298" s="11"/>
      <c r="V298" s="7"/>
      <c r="W298" s="25"/>
      <c r="X298" s="22"/>
      <c r="Y298" s="28" t="str">
        <f t="shared" si="32"/>
        <v/>
      </c>
      <c r="Z298" s="19" t="str">
        <f t="shared" si="33"/>
        <v/>
      </c>
      <c r="AA298" s="14" t="str">
        <f>IF(ISBLANK(A298),"",IF(OR(A298&lt;'03 Configuración'!$B$7,A298&gt;'03 Configuración'!$B$8),"Fuera de rango",IF(OR(C298="",D298="",E298="",F298="",S298="",V298="",NOT(ISNUMBER(G298)),NOT(ISNUMBER(H298)),NOT(ISNUMBER(I298)),NOT(ISNUMBER(J298)),NOT(ISNUMBER(K298)),NOT(ISNUMBER(M298)),NOT(ISNUMBER(N298)),NOT(ISNUMBER(O298)),NOT(ISNUMBER(W298)),NOT(ISNUMBER(X298))),"Incompleto",IF(OR(I298&lt;H298,K298&lt;I298,O298&gt;N298,O298+X298&gt;N298,X298&gt;N298,M298&lt;=0,N298&lt;0,O298&lt;0,W298&lt;0,X298&lt;0),"Inconsistente","Válido"))))</f>
        <v/>
      </c>
      <c r="AB298" s="31" t="str">
        <f t="shared" si="34"/>
        <v/>
      </c>
    </row>
    <row r="299" spans="1:28">
      <c r="A299" s="9"/>
      <c r="B299" s="14" t="str">
        <f>IF(A299="","",IF(OR(A299&lt;'03 Configuración'!$B$7,A299&gt;'03 Configuración'!$B$8),"Fuera de rango","Semana "&amp;INT((A299-'03 Configuración'!$B$7)/7)+1))</f>
        <v/>
      </c>
      <c r="C299" s="7"/>
      <c r="D299" s="7"/>
      <c r="E299" s="7"/>
      <c r="F299" s="7"/>
      <c r="G299" s="58"/>
      <c r="H299" s="58"/>
      <c r="I299" s="58"/>
      <c r="J299" s="58"/>
      <c r="K299" s="58"/>
      <c r="L299" s="19" t="str">
        <f t="shared" si="28"/>
        <v/>
      </c>
      <c r="M299" s="22"/>
      <c r="N299" s="22"/>
      <c r="O299" s="22"/>
      <c r="P299" s="14" t="str">
        <f t="shared" si="29"/>
        <v/>
      </c>
      <c r="Q299" s="14" t="str">
        <f t="shared" si="30"/>
        <v/>
      </c>
      <c r="R299" s="14" t="str">
        <f t="shared" si="31"/>
        <v/>
      </c>
      <c r="S299" s="7"/>
      <c r="T299" s="11"/>
      <c r="U299" s="11"/>
      <c r="V299" s="7"/>
      <c r="W299" s="25"/>
      <c r="X299" s="22"/>
      <c r="Y299" s="28" t="str">
        <f t="shared" si="32"/>
        <v/>
      </c>
      <c r="Z299" s="19" t="str">
        <f t="shared" si="33"/>
        <v/>
      </c>
      <c r="AA299" s="14" t="str">
        <f>IF(ISBLANK(A299),"",IF(OR(A299&lt;'03 Configuración'!$B$7,A299&gt;'03 Configuración'!$B$8),"Fuera de rango",IF(OR(C299="",D299="",E299="",F299="",S299="",V299="",NOT(ISNUMBER(G299)),NOT(ISNUMBER(H299)),NOT(ISNUMBER(I299)),NOT(ISNUMBER(J299)),NOT(ISNUMBER(K299)),NOT(ISNUMBER(M299)),NOT(ISNUMBER(N299)),NOT(ISNUMBER(O299)),NOT(ISNUMBER(W299)),NOT(ISNUMBER(X299))),"Incompleto",IF(OR(I299&lt;H299,K299&lt;I299,O299&gt;N299,O299+X299&gt;N299,X299&gt;N299,M299&lt;=0,N299&lt;0,O299&lt;0,W299&lt;0,X299&lt;0),"Inconsistente","Válido"))))</f>
        <v/>
      </c>
      <c r="AB299" s="31" t="str">
        <f t="shared" si="34"/>
        <v/>
      </c>
    </row>
    <row r="300" spans="1:28">
      <c r="A300" s="9"/>
      <c r="B300" s="14" t="str">
        <f>IF(A300="","",IF(OR(A300&lt;'03 Configuración'!$B$7,A300&gt;'03 Configuración'!$B$8),"Fuera de rango","Semana "&amp;INT((A300-'03 Configuración'!$B$7)/7)+1))</f>
        <v/>
      </c>
      <c r="C300" s="7"/>
      <c r="D300" s="7"/>
      <c r="E300" s="7"/>
      <c r="F300" s="7"/>
      <c r="G300" s="58"/>
      <c r="H300" s="58"/>
      <c r="I300" s="58"/>
      <c r="J300" s="58"/>
      <c r="K300" s="58"/>
      <c r="L300" s="19" t="str">
        <f t="shared" si="28"/>
        <v/>
      </c>
      <c r="M300" s="22"/>
      <c r="N300" s="22"/>
      <c r="O300" s="22"/>
      <c r="P300" s="14" t="str">
        <f t="shared" si="29"/>
        <v/>
      </c>
      <c r="Q300" s="14" t="str">
        <f t="shared" si="30"/>
        <v/>
      </c>
      <c r="R300" s="14" t="str">
        <f t="shared" si="31"/>
        <v/>
      </c>
      <c r="S300" s="7"/>
      <c r="T300" s="11"/>
      <c r="U300" s="11"/>
      <c r="V300" s="7"/>
      <c r="W300" s="25"/>
      <c r="X300" s="22"/>
      <c r="Y300" s="28" t="str">
        <f t="shared" si="32"/>
        <v/>
      </c>
      <c r="Z300" s="19" t="str">
        <f t="shared" si="33"/>
        <v/>
      </c>
      <c r="AA300" s="14" t="str">
        <f>IF(ISBLANK(A300),"",IF(OR(A300&lt;'03 Configuración'!$B$7,A300&gt;'03 Configuración'!$B$8),"Fuera de rango",IF(OR(C300="",D300="",E300="",F300="",S300="",V300="",NOT(ISNUMBER(G300)),NOT(ISNUMBER(H300)),NOT(ISNUMBER(I300)),NOT(ISNUMBER(J300)),NOT(ISNUMBER(K300)),NOT(ISNUMBER(M300)),NOT(ISNUMBER(N300)),NOT(ISNUMBER(O300)),NOT(ISNUMBER(W300)),NOT(ISNUMBER(X300))),"Incompleto",IF(OR(I300&lt;H300,K300&lt;I300,O300&gt;N300,O300+X300&gt;N300,X300&gt;N300,M300&lt;=0,N300&lt;0,O300&lt;0,W300&lt;0,X300&lt;0),"Inconsistente","Válido"))))</f>
        <v/>
      </c>
      <c r="AB300" s="31" t="str">
        <f t="shared" si="34"/>
        <v/>
      </c>
    </row>
    <row r="301" spans="1:28">
      <c r="A301" s="9"/>
      <c r="B301" s="14" t="str">
        <f>IF(A301="","",IF(OR(A301&lt;'03 Configuración'!$B$7,A301&gt;'03 Configuración'!$B$8),"Fuera de rango","Semana "&amp;INT((A301-'03 Configuración'!$B$7)/7)+1))</f>
        <v/>
      </c>
      <c r="C301" s="7"/>
      <c r="D301" s="7"/>
      <c r="E301" s="7"/>
      <c r="F301" s="7"/>
      <c r="G301" s="58"/>
      <c r="H301" s="58"/>
      <c r="I301" s="58"/>
      <c r="J301" s="58"/>
      <c r="K301" s="58"/>
      <c r="L301" s="19" t="str">
        <f t="shared" si="28"/>
        <v/>
      </c>
      <c r="M301" s="22"/>
      <c r="N301" s="22"/>
      <c r="O301" s="22"/>
      <c r="P301" s="14" t="str">
        <f t="shared" si="29"/>
        <v/>
      </c>
      <c r="Q301" s="14" t="str">
        <f t="shared" si="30"/>
        <v/>
      </c>
      <c r="R301" s="14" t="str">
        <f t="shared" si="31"/>
        <v/>
      </c>
      <c r="S301" s="7"/>
      <c r="T301" s="11"/>
      <c r="U301" s="11"/>
      <c r="V301" s="7"/>
      <c r="W301" s="25"/>
      <c r="X301" s="22"/>
      <c r="Y301" s="28" t="str">
        <f t="shared" si="32"/>
        <v/>
      </c>
      <c r="Z301" s="19" t="str">
        <f t="shared" si="33"/>
        <v/>
      </c>
      <c r="AA301" s="14" t="str">
        <f>IF(ISBLANK(A301),"",IF(OR(A301&lt;'03 Configuración'!$B$7,A301&gt;'03 Configuración'!$B$8),"Fuera de rango",IF(OR(C301="",D301="",E301="",F301="",S301="",V301="",NOT(ISNUMBER(G301)),NOT(ISNUMBER(H301)),NOT(ISNUMBER(I301)),NOT(ISNUMBER(J301)),NOT(ISNUMBER(K301)),NOT(ISNUMBER(M301)),NOT(ISNUMBER(N301)),NOT(ISNUMBER(O301)),NOT(ISNUMBER(W301)),NOT(ISNUMBER(X301))),"Incompleto",IF(OR(I301&lt;H301,K301&lt;I301,O301&gt;N301,O301+X301&gt;N301,X301&gt;N301,M301&lt;=0,N301&lt;0,O301&lt;0,W301&lt;0,X301&lt;0),"Inconsistente","Válido"))))</f>
        <v/>
      </c>
      <c r="AB301" s="31" t="str">
        <f t="shared" si="34"/>
        <v/>
      </c>
    </row>
    <row r="302" spans="1:28">
      <c r="A302" s="9"/>
      <c r="B302" s="14" t="str">
        <f>IF(A302="","",IF(OR(A302&lt;'03 Configuración'!$B$7,A302&gt;'03 Configuración'!$B$8),"Fuera de rango","Semana "&amp;INT((A302-'03 Configuración'!$B$7)/7)+1))</f>
        <v/>
      </c>
      <c r="C302" s="7"/>
      <c r="D302" s="7"/>
      <c r="E302" s="7"/>
      <c r="F302" s="7"/>
      <c r="G302" s="58"/>
      <c r="H302" s="58"/>
      <c r="I302" s="58"/>
      <c r="J302" s="58"/>
      <c r="K302" s="58"/>
      <c r="L302" s="19" t="str">
        <f t="shared" si="28"/>
        <v/>
      </c>
      <c r="M302" s="22"/>
      <c r="N302" s="22"/>
      <c r="O302" s="22"/>
      <c r="P302" s="14" t="str">
        <f t="shared" si="29"/>
        <v/>
      </c>
      <c r="Q302" s="14" t="str">
        <f t="shared" si="30"/>
        <v/>
      </c>
      <c r="R302" s="14" t="str">
        <f t="shared" si="31"/>
        <v/>
      </c>
      <c r="S302" s="7"/>
      <c r="T302" s="11"/>
      <c r="U302" s="11"/>
      <c r="V302" s="7"/>
      <c r="W302" s="25"/>
      <c r="X302" s="22"/>
      <c r="Y302" s="28" t="str">
        <f t="shared" si="32"/>
        <v/>
      </c>
      <c r="Z302" s="19" t="str">
        <f t="shared" si="33"/>
        <v/>
      </c>
      <c r="AA302" s="14" t="str">
        <f>IF(ISBLANK(A302),"",IF(OR(A302&lt;'03 Configuración'!$B$7,A302&gt;'03 Configuración'!$B$8),"Fuera de rango",IF(OR(C302="",D302="",E302="",F302="",S302="",V302="",NOT(ISNUMBER(G302)),NOT(ISNUMBER(H302)),NOT(ISNUMBER(I302)),NOT(ISNUMBER(J302)),NOT(ISNUMBER(K302)),NOT(ISNUMBER(M302)),NOT(ISNUMBER(N302)),NOT(ISNUMBER(O302)),NOT(ISNUMBER(W302)),NOT(ISNUMBER(X302))),"Incompleto",IF(OR(I302&lt;H302,K302&lt;I302,O302&gt;N302,O302+X302&gt;N302,X302&gt;N302,M302&lt;=0,N302&lt;0,O302&lt;0,W302&lt;0,X302&lt;0),"Inconsistente","Válido"))))</f>
        <v/>
      </c>
      <c r="AB302" s="31" t="str">
        <f t="shared" si="34"/>
        <v/>
      </c>
    </row>
    <row r="303" spans="1:28">
      <c r="A303" s="9"/>
      <c r="B303" s="14" t="str">
        <f>IF(A303="","",IF(OR(A303&lt;'03 Configuración'!$B$7,A303&gt;'03 Configuración'!$B$8),"Fuera de rango","Semana "&amp;INT((A303-'03 Configuración'!$B$7)/7)+1))</f>
        <v/>
      </c>
      <c r="C303" s="7"/>
      <c r="D303" s="7"/>
      <c r="E303" s="7"/>
      <c r="F303" s="7"/>
      <c r="G303" s="58"/>
      <c r="H303" s="58"/>
      <c r="I303" s="58"/>
      <c r="J303" s="58"/>
      <c r="K303" s="58"/>
      <c r="L303" s="19" t="str">
        <f t="shared" si="28"/>
        <v/>
      </c>
      <c r="M303" s="22"/>
      <c r="N303" s="22"/>
      <c r="O303" s="22"/>
      <c r="P303" s="14" t="str">
        <f t="shared" si="29"/>
        <v/>
      </c>
      <c r="Q303" s="14" t="str">
        <f t="shared" si="30"/>
        <v/>
      </c>
      <c r="R303" s="14" t="str">
        <f t="shared" si="31"/>
        <v/>
      </c>
      <c r="S303" s="7"/>
      <c r="T303" s="11"/>
      <c r="U303" s="11"/>
      <c r="V303" s="7"/>
      <c r="W303" s="25"/>
      <c r="X303" s="22"/>
      <c r="Y303" s="28" t="str">
        <f t="shared" si="32"/>
        <v/>
      </c>
      <c r="Z303" s="19" t="str">
        <f t="shared" si="33"/>
        <v/>
      </c>
      <c r="AA303" s="14" t="str">
        <f>IF(ISBLANK(A303),"",IF(OR(A303&lt;'03 Configuración'!$B$7,A303&gt;'03 Configuración'!$B$8),"Fuera de rango",IF(OR(C303="",D303="",E303="",F303="",S303="",V303="",NOT(ISNUMBER(G303)),NOT(ISNUMBER(H303)),NOT(ISNUMBER(I303)),NOT(ISNUMBER(J303)),NOT(ISNUMBER(K303)),NOT(ISNUMBER(M303)),NOT(ISNUMBER(N303)),NOT(ISNUMBER(O303)),NOT(ISNUMBER(W303)),NOT(ISNUMBER(X303))),"Incompleto",IF(OR(I303&lt;H303,K303&lt;I303,O303&gt;N303,O303+X303&gt;N303,X303&gt;N303,M303&lt;=0,N303&lt;0,O303&lt;0,W303&lt;0,X303&lt;0),"Inconsistente","Válido"))))</f>
        <v/>
      </c>
      <c r="AB303" s="31" t="str">
        <f t="shared" si="34"/>
        <v/>
      </c>
    </row>
    <row r="304" spans="1:28">
      <c r="A304" s="9"/>
      <c r="B304" s="14" t="str">
        <f>IF(A304="","",IF(OR(A304&lt;'03 Configuración'!$B$7,A304&gt;'03 Configuración'!$B$8),"Fuera de rango","Semana "&amp;INT((A304-'03 Configuración'!$B$7)/7)+1))</f>
        <v/>
      </c>
      <c r="C304" s="7"/>
      <c r="D304" s="7"/>
      <c r="E304" s="7"/>
      <c r="F304" s="7"/>
      <c r="G304" s="58"/>
      <c r="H304" s="58"/>
      <c r="I304" s="58"/>
      <c r="J304" s="58"/>
      <c r="K304" s="58"/>
      <c r="L304" s="19" t="str">
        <f t="shared" si="28"/>
        <v/>
      </c>
      <c r="M304" s="22"/>
      <c r="N304" s="22"/>
      <c r="O304" s="22"/>
      <c r="P304" s="14" t="str">
        <f t="shared" si="29"/>
        <v/>
      </c>
      <c r="Q304" s="14" t="str">
        <f t="shared" si="30"/>
        <v/>
      </c>
      <c r="R304" s="14" t="str">
        <f t="shared" si="31"/>
        <v/>
      </c>
      <c r="S304" s="7"/>
      <c r="T304" s="11"/>
      <c r="U304" s="11"/>
      <c r="V304" s="7"/>
      <c r="W304" s="25"/>
      <c r="X304" s="22"/>
      <c r="Y304" s="28" t="str">
        <f t="shared" si="32"/>
        <v/>
      </c>
      <c r="Z304" s="19" t="str">
        <f t="shared" si="33"/>
        <v/>
      </c>
      <c r="AA304" s="14" t="str">
        <f>IF(ISBLANK(A304),"",IF(OR(A304&lt;'03 Configuración'!$B$7,A304&gt;'03 Configuración'!$B$8),"Fuera de rango",IF(OR(C304="",D304="",E304="",F304="",S304="",V304="",NOT(ISNUMBER(G304)),NOT(ISNUMBER(H304)),NOT(ISNUMBER(I304)),NOT(ISNUMBER(J304)),NOT(ISNUMBER(K304)),NOT(ISNUMBER(M304)),NOT(ISNUMBER(N304)),NOT(ISNUMBER(O304)),NOT(ISNUMBER(W304)),NOT(ISNUMBER(X304))),"Incompleto",IF(OR(I304&lt;H304,K304&lt;I304,O304&gt;N304,O304+X304&gt;N304,X304&gt;N304,M304&lt;=0,N304&lt;0,O304&lt;0,W304&lt;0,X304&lt;0),"Inconsistente","Válido"))))</f>
        <v/>
      </c>
      <c r="AB304" s="31" t="str">
        <f t="shared" si="34"/>
        <v/>
      </c>
    </row>
    <row r="305" spans="1:28">
      <c r="A305" s="9"/>
      <c r="B305" s="14" t="str">
        <f>IF(A305="","",IF(OR(A305&lt;'03 Configuración'!$B$7,A305&gt;'03 Configuración'!$B$8),"Fuera de rango","Semana "&amp;INT((A305-'03 Configuración'!$B$7)/7)+1))</f>
        <v/>
      </c>
      <c r="C305" s="7"/>
      <c r="D305" s="7"/>
      <c r="E305" s="7"/>
      <c r="F305" s="7"/>
      <c r="G305" s="58"/>
      <c r="H305" s="58"/>
      <c r="I305" s="58"/>
      <c r="J305" s="58"/>
      <c r="K305" s="58"/>
      <c r="L305" s="19" t="str">
        <f t="shared" si="28"/>
        <v/>
      </c>
      <c r="M305" s="22"/>
      <c r="N305" s="22"/>
      <c r="O305" s="22"/>
      <c r="P305" s="14" t="str">
        <f t="shared" si="29"/>
        <v/>
      </c>
      <c r="Q305" s="14" t="str">
        <f t="shared" si="30"/>
        <v/>
      </c>
      <c r="R305" s="14" t="str">
        <f t="shared" si="31"/>
        <v/>
      </c>
      <c r="S305" s="7"/>
      <c r="T305" s="11"/>
      <c r="U305" s="11"/>
      <c r="V305" s="7"/>
      <c r="W305" s="25"/>
      <c r="X305" s="22"/>
      <c r="Y305" s="28" t="str">
        <f t="shared" si="32"/>
        <v/>
      </c>
      <c r="Z305" s="19" t="str">
        <f t="shared" si="33"/>
        <v/>
      </c>
      <c r="AA305" s="14" t="str">
        <f>IF(ISBLANK(A305),"",IF(OR(A305&lt;'03 Configuración'!$B$7,A305&gt;'03 Configuración'!$B$8),"Fuera de rango",IF(OR(C305="",D305="",E305="",F305="",S305="",V305="",NOT(ISNUMBER(G305)),NOT(ISNUMBER(H305)),NOT(ISNUMBER(I305)),NOT(ISNUMBER(J305)),NOT(ISNUMBER(K305)),NOT(ISNUMBER(M305)),NOT(ISNUMBER(N305)),NOT(ISNUMBER(O305)),NOT(ISNUMBER(W305)),NOT(ISNUMBER(X305))),"Incompleto",IF(OR(I305&lt;H305,K305&lt;I305,O305&gt;N305,O305+X305&gt;N305,X305&gt;N305,M305&lt;=0,N305&lt;0,O305&lt;0,W305&lt;0,X305&lt;0),"Inconsistente","Válido"))))</f>
        <v/>
      </c>
      <c r="AB305" s="31" t="str">
        <f t="shared" si="34"/>
        <v/>
      </c>
    </row>
    <row r="306" spans="1:28">
      <c r="A306" s="9"/>
      <c r="B306" s="14" t="str">
        <f>IF(A306="","",IF(OR(A306&lt;'03 Configuración'!$B$7,A306&gt;'03 Configuración'!$B$8),"Fuera de rango","Semana "&amp;INT((A306-'03 Configuración'!$B$7)/7)+1))</f>
        <v/>
      </c>
      <c r="C306" s="7"/>
      <c r="D306" s="7"/>
      <c r="E306" s="7"/>
      <c r="F306" s="7"/>
      <c r="G306" s="58"/>
      <c r="H306" s="58"/>
      <c r="I306" s="58"/>
      <c r="J306" s="58"/>
      <c r="K306" s="58"/>
      <c r="L306" s="19" t="str">
        <f t="shared" si="28"/>
        <v/>
      </c>
      <c r="M306" s="22"/>
      <c r="N306" s="22"/>
      <c r="O306" s="22"/>
      <c r="P306" s="14" t="str">
        <f t="shared" si="29"/>
        <v/>
      </c>
      <c r="Q306" s="14" t="str">
        <f t="shared" si="30"/>
        <v/>
      </c>
      <c r="R306" s="14" t="str">
        <f t="shared" si="31"/>
        <v/>
      </c>
      <c r="S306" s="7"/>
      <c r="T306" s="11"/>
      <c r="U306" s="11"/>
      <c r="V306" s="7"/>
      <c r="W306" s="25"/>
      <c r="X306" s="22"/>
      <c r="Y306" s="28" t="str">
        <f t="shared" si="32"/>
        <v/>
      </c>
      <c r="Z306" s="19" t="str">
        <f t="shared" si="33"/>
        <v/>
      </c>
      <c r="AA306" s="14" t="str">
        <f>IF(ISBLANK(A306),"",IF(OR(A306&lt;'03 Configuración'!$B$7,A306&gt;'03 Configuración'!$B$8),"Fuera de rango",IF(OR(C306="",D306="",E306="",F306="",S306="",V306="",NOT(ISNUMBER(G306)),NOT(ISNUMBER(H306)),NOT(ISNUMBER(I306)),NOT(ISNUMBER(J306)),NOT(ISNUMBER(K306)),NOT(ISNUMBER(M306)),NOT(ISNUMBER(N306)),NOT(ISNUMBER(O306)),NOT(ISNUMBER(W306)),NOT(ISNUMBER(X306))),"Incompleto",IF(OR(I306&lt;H306,K306&lt;I306,O306&gt;N306,O306+X306&gt;N306,X306&gt;N306,M306&lt;=0,N306&lt;0,O306&lt;0,W306&lt;0,X306&lt;0),"Inconsistente","Válido"))))</f>
        <v/>
      </c>
      <c r="AB306" s="31" t="str">
        <f t="shared" si="34"/>
        <v/>
      </c>
    </row>
    <row r="307" spans="1:28">
      <c r="A307" s="9"/>
      <c r="B307" s="14" t="str">
        <f>IF(A307="","",IF(OR(A307&lt;'03 Configuración'!$B$7,A307&gt;'03 Configuración'!$B$8),"Fuera de rango","Semana "&amp;INT((A307-'03 Configuración'!$B$7)/7)+1))</f>
        <v/>
      </c>
      <c r="C307" s="7"/>
      <c r="D307" s="7"/>
      <c r="E307" s="7"/>
      <c r="F307" s="7"/>
      <c r="G307" s="58"/>
      <c r="H307" s="58"/>
      <c r="I307" s="58"/>
      <c r="J307" s="58"/>
      <c r="K307" s="58"/>
      <c r="L307" s="19" t="str">
        <f t="shared" si="28"/>
        <v/>
      </c>
      <c r="M307" s="22"/>
      <c r="N307" s="22"/>
      <c r="O307" s="22"/>
      <c r="P307" s="14" t="str">
        <f t="shared" si="29"/>
        <v/>
      </c>
      <c r="Q307" s="14" t="str">
        <f t="shared" si="30"/>
        <v/>
      </c>
      <c r="R307" s="14" t="str">
        <f t="shared" si="31"/>
        <v/>
      </c>
      <c r="S307" s="7"/>
      <c r="T307" s="11"/>
      <c r="U307" s="11"/>
      <c r="V307" s="7"/>
      <c r="W307" s="25"/>
      <c r="X307" s="22"/>
      <c r="Y307" s="28" t="str">
        <f t="shared" si="32"/>
        <v/>
      </c>
      <c r="Z307" s="19" t="str">
        <f t="shared" si="33"/>
        <v/>
      </c>
      <c r="AA307" s="14" t="str">
        <f>IF(ISBLANK(A307),"",IF(OR(A307&lt;'03 Configuración'!$B$7,A307&gt;'03 Configuración'!$B$8),"Fuera de rango",IF(OR(C307="",D307="",E307="",F307="",S307="",V307="",NOT(ISNUMBER(G307)),NOT(ISNUMBER(H307)),NOT(ISNUMBER(I307)),NOT(ISNUMBER(J307)),NOT(ISNUMBER(K307)),NOT(ISNUMBER(M307)),NOT(ISNUMBER(N307)),NOT(ISNUMBER(O307)),NOT(ISNUMBER(W307)),NOT(ISNUMBER(X307))),"Incompleto",IF(OR(I307&lt;H307,K307&lt;I307,O307&gt;N307,O307+X307&gt;N307,X307&gt;N307,M307&lt;=0,N307&lt;0,O307&lt;0,W307&lt;0,X307&lt;0),"Inconsistente","Válido"))))</f>
        <v/>
      </c>
      <c r="AB307" s="31" t="str">
        <f t="shared" si="34"/>
        <v/>
      </c>
    </row>
    <row r="308" spans="1:28">
      <c r="A308" s="9"/>
      <c r="B308" s="14" t="str">
        <f>IF(A308="","",IF(OR(A308&lt;'03 Configuración'!$B$7,A308&gt;'03 Configuración'!$B$8),"Fuera de rango","Semana "&amp;INT((A308-'03 Configuración'!$B$7)/7)+1))</f>
        <v/>
      </c>
      <c r="C308" s="7"/>
      <c r="D308" s="7"/>
      <c r="E308" s="7"/>
      <c r="F308" s="7"/>
      <c r="G308" s="58"/>
      <c r="H308" s="58"/>
      <c r="I308" s="58"/>
      <c r="J308" s="58"/>
      <c r="K308" s="58"/>
      <c r="L308" s="19" t="str">
        <f t="shared" si="28"/>
        <v/>
      </c>
      <c r="M308" s="22"/>
      <c r="N308" s="22"/>
      <c r="O308" s="22"/>
      <c r="P308" s="14" t="str">
        <f t="shared" si="29"/>
        <v/>
      </c>
      <c r="Q308" s="14" t="str">
        <f t="shared" si="30"/>
        <v/>
      </c>
      <c r="R308" s="14" t="str">
        <f t="shared" si="31"/>
        <v/>
      </c>
      <c r="S308" s="7"/>
      <c r="T308" s="11"/>
      <c r="U308" s="11"/>
      <c r="V308" s="7"/>
      <c r="W308" s="25"/>
      <c r="X308" s="22"/>
      <c r="Y308" s="28" t="str">
        <f t="shared" si="32"/>
        <v/>
      </c>
      <c r="Z308" s="19" t="str">
        <f t="shared" si="33"/>
        <v/>
      </c>
      <c r="AA308" s="14" t="str">
        <f>IF(ISBLANK(A308),"",IF(OR(A308&lt;'03 Configuración'!$B$7,A308&gt;'03 Configuración'!$B$8),"Fuera de rango",IF(OR(C308="",D308="",E308="",F308="",S308="",V308="",NOT(ISNUMBER(G308)),NOT(ISNUMBER(H308)),NOT(ISNUMBER(I308)),NOT(ISNUMBER(J308)),NOT(ISNUMBER(K308)),NOT(ISNUMBER(M308)),NOT(ISNUMBER(N308)),NOT(ISNUMBER(O308)),NOT(ISNUMBER(W308)),NOT(ISNUMBER(X308))),"Incompleto",IF(OR(I308&lt;H308,K308&lt;I308,O308&gt;N308,O308+X308&gt;N308,X308&gt;N308,M308&lt;=0,N308&lt;0,O308&lt;0,W308&lt;0,X308&lt;0),"Inconsistente","Válido"))))</f>
        <v/>
      </c>
      <c r="AB308" s="31" t="str">
        <f t="shared" si="34"/>
        <v/>
      </c>
    </row>
    <row r="309" spans="1:28">
      <c r="A309" s="9"/>
      <c r="B309" s="14" t="str">
        <f>IF(A309="","",IF(OR(A309&lt;'03 Configuración'!$B$7,A309&gt;'03 Configuración'!$B$8),"Fuera de rango","Semana "&amp;INT((A309-'03 Configuración'!$B$7)/7)+1))</f>
        <v/>
      </c>
      <c r="C309" s="7"/>
      <c r="D309" s="7"/>
      <c r="E309" s="7"/>
      <c r="F309" s="7"/>
      <c r="G309" s="58"/>
      <c r="H309" s="58"/>
      <c r="I309" s="58"/>
      <c r="J309" s="58"/>
      <c r="K309" s="58"/>
      <c r="L309" s="19" t="str">
        <f t="shared" si="28"/>
        <v/>
      </c>
      <c r="M309" s="22"/>
      <c r="N309" s="22"/>
      <c r="O309" s="22"/>
      <c r="P309" s="14" t="str">
        <f t="shared" si="29"/>
        <v/>
      </c>
      <c r="Q309" s="14" t="str">
        <f t="shared" si="30"/>
        <v/>
      </c>
      <c r="R309" s="14" t="str">
        <f t="shared" si="31"/>
        <v/>
      </c>
      <c r="S309" s="7"/>
      <c r="T309" s="11"/>
      <c r="U309" s="11"/>
      <c r="V309" s="7"/>
      <c r="W309" s="25"/>
      <c r="X309" s="22"/>
      <c r="Y309" s="28" t="str">
        <f t="shared" si="32"/>
        <v/>
      </c>
      <c r="Z309" s="19" t="str">
        <f t="shared" si="33"/>
        <v/>
      </c>
      <c r="AA309" s="14" t="str">
        <f>IF(ISBLANK(A309),"",IF(OR(A309&lt;'03 Configuración'!$B$7,A309&gt;'03 Configuración'!$B$8),"Fuera de rango",IF(OR(C309="",D309="",E309="",F309="",S309="",V309="",NOT(ISNUMBER(G309)),NOT(ISNUMBER(H309)),NOT(ISNUMBER(I309)),NOT(ISNUMBER(J309)),NOT(ISNUMBER(K309)),NOT(ISNUMBER(M309)),NOT(ISNUMBER(N309)),NOT(ISNUMBER(O309)),NOT(ISNUMBER(W309)),NOT(ISNUMBER(X309))),"Incompleto",IF(OR(I309&lt;H309,K309&lt;I309,O309&gt;N309,O309+X309&gt;N309,X309&gt;N309,M309&lt;=0,N309&lt;0,O309&lt;0,W309&lt;0,X309&lt;0),"Inconsistente","Válido"))))</f>
        <v/>
      </c>
      <c r="AB309" s="31" t="str">
        <f t="shared" si="34"/>
        <v/>
      </c>
    </row>
    <row r="310" spans="1:28">
      <c r="A310" s="9"/>
      <c r="B310" s="14" t="str">
        <f>IF(A310="","",IF(OR(A310&lt;'03 Configuración'!$B$7,A310&gt;'03 Configuración'!$B$8),"Fuera de rango","Semana "&amp;INT((A310-'03 Configuración'!$B$7)/7)+1))</f>
        <v/>
      </c>
      <c r="C310" s="7"/>
      <c r="D310" s="7"/>
      <c r="E310" s="7"/>
      <c r="F310" s="7"/>
      <c r="G310" s="58"/>
      <c r="H310" s="58"/>
      <c r="I310" s="58"/>
      <c r="J310" s="58"/>
      <c r="K310" s="58"/>
      <c r="L310" s="19" t="str">
        <f t="shared" si="28"/>
        <v/>
      </c>
      <c r="M310" s="22"/>
      <c r="N310" s="22"/>
      <c r="O310" s="22"/>
      <c r="P310" s="14" t="str">
        <f t="shared" si="29"/>
        <v/>
      </c>
      <c r="Q310" s="14" t="str">
        <f t="shared" si="30"/>
        <v/>
      </c>
      <c r="R310" s="14" t="str">
        <f t="shared" si="31"/>
        <v/>
      </c>
      <c r="S310" s="7"/>
      <c r="T310" s="11"/>
      <c r="U310" s="11"/>
      <c r="V310" s="7"/>
      <c r="W310" s="25"/>
      <c r="X310" s="22"/>
      <c r="Y310" s="28" t="str">
        <f t="shared" si="32"/>
        <v/>
      </c>
      <c r="Z310" s="19" t="str">
        <f t="shared" si="33"/>
        <v/>
      </c>
      <c r="AA310" s="14" t="str">
        <f>IF(ISBLANK(A310),"",IF(OR(A310&lt;'03 Configuración'!$B$7,A310&gt;'03 Configuración'!$B$8),"Fuera de rango",IF(OR(C310="",D310="",E310="",F310="",S310="",V310="",NOT(ISNUMBER(G310)),NOT(ISNUMBER(H310)),NOT(ISNUMBER(I310)),NOT(ISNUMBER(J310)),NOT(ISNUMBER(K310)),NOT(ISNUMBER(M310)),NOT(ISNUMBER(N310)),NOT(ISNUMBER(O310)),NOT(ISNUMBER(W310)),NOT(ISNUMBER(X310))),"Incompleto",IF(OR(I310&lt;H310,K310&lt;I310,O310&gt;N310,O310+X310&gt;N310,X310&gt;N310,M310&lt;=0,N310&lt;0,O310&lt;0,W310&lt;0,X310&lt;0),"Inconsistente","Válido"))))</f>
        <v/>
      </c>
      <c r="AB310" s="31" t="str">
        <f t="shared" si="34"/>
        <v/>
      </c>
    </row>
    <row r="311" spans="1:28">
      <c r="A311" s="9"/>
      <c r="B311" s="14" t="str">
        <f>IF(A311="","",IF(OR(A311&lt;'03 Configuración'!$B$7,A311&gt;'03 Configuración'!$B$8),"Fuera de rango","Semana "&amp;INT((A311-'03 Configuración'!$B$7)/7)+1))</f>
        <v/>
      </c>
      <c r="C311" s="7"/>
      <c r="D311" s="7"/>
      <c r="E311" s="7"/>
      <c r="F311" s="7"/>
      <c r="G311" s="58"/>
      <c r="H311" s="58"/>
      <c r="I311" s="58"/>
      <c r="J311" s="58"/>
      <c r="K311" s="58"/>
      <c r="L311" s="19" t="str">
        <f t="shared" si="28"/>
        <v/>
      </c>
      <c r="M311" s="22"/>
      <c r="N311" s="22"/>
      <c r="O311" s="22"/>
      <c r="P311" s="14" t="str">
        <f t="shared" si="29"/>
        <v/>
      </c>
      <c r="Q311" s="14" t="str">
        <f t="shared" si="30"/>
        <v/>
      </c>
      <c r="R311" s="14" t="str">
        <f t="shared" si="31"/>
        <v/>
      </c>
      <c r="S311" s="7"/>
      <c r="T311" s="11"/>
      <c r="U311" s="11"/>
      <c r="V311" s="7"/>
      <c r="W311" s="25"/>
      <c r="X311" s="22"/>
      <c r="Y311" s="28" t="str">
        <f t="shared" si="32"/>
        <v/>
      </c>
      <c r="Z311" s="19" t="str">
        <f t="shared" si="33"/>
        <v/>
      </c>
      <c r="AA311" s="14" t="str">
        <f>IF(ISBLANK(A311),"",IF(OR(A311&lt;'03 Configuración'!$B$7,A311&gt;'03 Configuración'!$B$8),"Fuera de rango",IF(OR(C311="",D311="",E311="",F311="",S311="",V311="",NOT(ISNUMBER(G311)),NOT(ISNUMBER(H311)),NOT(ISNUMBER(I311)),NOT(ISNUMBER(J311)),NOT(ISNUMBER(K311)),NOT(ISNUMBER(M311)),NOT(ISNUMBER(N311)),NOT(ISNUMBER(O311)),NOT(ISNUMBER(W311)),NOT(ISNUMBER(X311))),"Incompleto",IF(OR(I311&lt;H311,K311&lt;I311,O311&gt;N311,O311+X311&gt;N311,X311&gt;N311,M311&lt;=0,N311&lt;0,O311&lt;0,W311&lt;0,X311&lt;0),"Inconsistente","Válido"))))</f>
        <v/>
      </c>
      <c r="AB311" s="31" t="str">
        <f t="shared" si="34"/>
        <v/>
      </c>
    </row>
    <row r="312" spans="1:28">
      <c r="A312" s="9"/>
      <c r="B312" s="14" t="str">
        <f>IF(A312="","",IF(OR(A312&lt;'03 Configuración'!$B$7,A312&gt;'03 Configuración'!$B$8),"Fuera de rango","Semana "&amp;INT((A312-'03 Configuración'!$B$7)/7)+1))</f>
        <v/>
      </c>
      <c r="C312" s="7"/>
      <c r="D312" s="7"/>
      <c r="E312" s="7"/>
      <c r="F312" s="7"/>
      <c r="G312" s="58"/>
      <c r="H312" s="58"/>
      <c r="I312" s="58"/>
      <c r="J312" s="58"/>
      <c r="K312" s="58"/>
      <c r="L312" s="19" t="str">
        <f t="shared" si="28"/>
        <v/>
      </c>
      <c r="M312" s="22"/>
      <c r="N312" s="22"/>
      <c r="O312" s="22"/>
      <c r="P312" s="14" t="str">
        <f t="shared" si="29"/>
        <v/>
      </c>
      <c r="Q312" s="14" t="str">
        <f t="shared" si="30"/>
        <v/>
      </c>
      <c r="R312" s="14" t="str">
        <f t="shared" si="31"/>
        <v/>
      </c>
      <c r="S312" s="7"/>
      <c r="T312" s="11"/>
      <c r="U312" s="11"/>
      <c r="V312" s="7"/>
      <c r="W312" s="25"/>
      <c r="X312" s="22"/>
      <c r="Y312" s="28" t="str">
        <f t="shared" si="32"/>
        <v/>
      </c>
      <c r="Z312" s="19" t="str">
        <f t="shared" si="33"/>
        <v/>
      </c>
      <c r="AA312" s="14" t="str">
        <f>IF(ISBLANK(A312),"",IF(OR(A312&lt;'03 Configuración'!$B$7,A312&gt;'03 Configuración'!$B$8),"Fuera de rango",IF(OR(C312="",D312="",E312="",F312="",S312="",V312="",NOT(ISNUMBER(G312)),NOT(ISNUMBER(H312)),NOT(ISNUMBER(I312)),NOT(ISNUMBER(J312)),NOT(ISNUMBER(K312)),NOT(ISNUMBER(M312)),NOT(ISNUMBER(N312)),NOT(ISNUMBER(O312)),NOT(ISNUMBER(W312)),NOT(ISNUMBER(X312))),"Incompleto",IF(OR(I312&lt;H312,K312&lt;I312,O312&gt;N312,O312+X312&gt;N312,X312&gt;N312,M312&lt;=0,N312&lt;0,O312&lt;0,W312&lt;0,X312&lt;0),"Inconsistente","Válido"))))</f>
        <v/>
      </c>
      <c r="AB312" s="31" t="str">
        <f t="shared" si="34"/>
        <v/>
      </c>
    </row>
    <row r="313" spans="1:28">
      <c r="A313" s="9"/>
      <c r="B313" s="14" t="str">
        <f>IF(A313="","",IF(OR(A313&lt;'03 Configuración'!$B$7,A313&gt;'03 Configuración'!$B$8),"Fuera de rango","Semana "&amp;INT((A313-'03 Configuración'!$B$7)/7)+1))</f>
        <v/>
      </c>
      <c r="C313" s="7"/>
      <c r="D313" s="7"/>
      <c r="E313" s="7"/>
      <c r="F313" s="7"/>
      <c r="G313" s="58"/>
      <c r="H313" s="58"/>
      <c r="I313" s="58"/>
      <c r="J313" s="58"/>
      <c r="K313" s="58"/>
      <c r="L313" s="19" t="str">
        <f t="shared" si="28"/>
        <v/>
      </c>
      <c r="M313" s="22"/>
      <c r="N313" s="22"/>
      <c r="O313" s="22"/>
      <c r="P313" s="14" t="str">
        <f t="shared" si="29"/>
        <v/>
      </c>
      <c r="Q313" s="14" t="str">
        <f t="shared" si="30"/>
        <v/>
      </c>
      <c r="R313" s="14" t="str">
        <f t="shared" si="31"/>
        <v/>
      </c>
      <c r="S313" s="7"/>
      <c r="T313" s="11"/>
      <c r="U313" s="11"/>
      <c r="V313" s="7"/>
      <c r="W313" s="25"/>
      <c r="X313" s="22"/>
      <c r="Y313" s="28" t="str">
        <f t="shared" si="32"/>
        <v/>
      </c>
      <c r="Z313" s="19" t="str">
        <f t="shared" si="33"/>
        <v/>
      </c>
      <c r="AA313" s="14" t="str">
        <f>IF(ISBLANK(A313),"",IF(OR(A313&lt;'03 Configuración'!$B$7,A313&gt;'03 Configuración'!$B$8),"Fuera de rango",IF(OR(C313="",D313="",E313="",F313="",S313="",V313="",NOT(ISNUMBER(G313)),NOT(ISNUMBER(H313)),NOT(ISNUMBER(I313)),NOT(ISNUMBER(J313)),NOT(ISNUMBER(K313)),NOT(ISNUMBER(M313)),NOT(ISNUMBER(N313)),NOT(ISNUMBER(O313)),NOT(ISNUMBER(W313)),NOT(ISNUMBER(X313))),"Incompleto",IF(OR(I313&lt;H313,K313&lt;I313,O313&gt;N313,O313+X313&gt;N313,X313&gt;N313,M313&lt;=0,N313&lt;0,O313&lt;0,W313&lt;0,X313&lt;0),"Inconsistente","Válido"))))</f>
        <v/>
      </c>
      <c r="AB313" s="31" t="str">
        <f t="shared" si="34"/>
        <v/>
      </c>
    </row>
    <row r="314" spans="1:28">
      <c r="A314" s="9"/>
      <c r="B314" s="14" t="str">
        <f>IF(A314="","",IF(OR(A314&lt;'03 Configuración'!$B$7,A314&gt;'03 Configuración'!$B$8),"Fuera de rango","Semana "&amp;INT((A314-'03 Configuración'!$B$7)/7)+1))</f>
        <v/>
      </c>
      <c r="C314" s="7"/>
      <c r="D314" s="7"/>
      <c r="E314" s="7"/>
      <c r="F314" s="7"/>
      <c r="G314" s="58"/>
      <c r="H314" s="58"/>
      <c r="I314" s="58"/>
      <c r="J314" s="58"/>
      <c r="K314" s="58"/>
      <c r="L314" s="19" t="str">
        <f t="shared" si="28"/>
        <v/>
      </c>
      <c r="M314" s="22"/>
      <c r="N314" s="22"/>
      <c r="O314" s="22"/>
      <c r="P314" s="14" t="str">
        <f t="shared" si="29"/>
        <v/>
      </c>
      <c r="Q314" s="14" t="str">
        <f t="shared" si="30"/>
        <v/>
      </c>
      <c r="R314" s="14" t="str">
        <f t="shared" si="31"/>
        <v/>
      </c>
      <c r="S314" s="7"/>
      <c r="T314" s="11"/>
      <c r="U314" s="11"/>
      <c r="V314" s="7"/>
      <c r="W314" s="25"/>
      <c r="X314" s="22"/>
      <c r="Y314" s="28" t="str">
        <f t="shared" si="32"/>
        <v/>
      </c>
      <c r="Z314" s="19" t="str">
        <f t="shared" si="33"/>
        <v/>
      </c>
      <c r="AA314" s="14" t="str">
        <f>IF(ISBLANK(A314),"",IF(OR(A314&lt;'03 Configuración'!$B$7,A314&gt;'03 Configuración'!$B$8),"Fuera de rango",IF(OR(C314="",D314="",E314="",F314="",S314="",V314="",NOT(ISNUMBER(G314)),NOT(ISNUMBER(H314)),NOT(ISNUMBER(I314)),NOT(ISNUMBER(J314)),NOT(ISNUMBER(K314)),NOT(ISNUMBER(M314)),NOT(ISNUMBER(N314)),NOT(ISNUMBER(O314)),NOT(ISNUMBER(W314)),NOT(ISNUMBER(X314))),"Incompleto",IF(OR(I314&lt;H314,K314&lt;I314,O314&gt;N314,O314+X314&gt;N314,X314&gt;N314,M314&lt;=0,N314&lt;0,O314&lt;0,W314&lt;0,X314&lt;0),"Inconsistente","Válido"))))</f>
        <v/>
      </c>
      <c r="AB314" s="31" t="str">
        <f t="shared" si="34"/>
        <v/>
      </c>
    </row>
    <row r="315" spans="1:28">
      <c r="A315" s="9"/>
      <c r="B315" s="14" t="str">
        <f>IF(A315="","",IF(OR(A315&lt;'03 Configuración'!$B$7,A315&gt;'03 Configuración'!$B$8),"Fuera de rango","Semana "&amp;INT((A315-'03 Configuración'!$B$7)/7)+1))</f>
        <v/>
      </c>
      <c r="C315" s="7"/>
      <c r="D315" s="7"/>
      <c r="E315" s="7"/>
      <c r="F315" s="7"/>
      <c r="G315" s="58"/>
      <c r="H315" s="58"/>
      <c r="I315" s="58"/>
      <c r="J315" s="58"/>
      <c r="K315" s="58"/>
      <c r="L315" s="19" t="str">
        <f t="shared" si="28"/>
        <v/>
      </c>
      <c r="M315" s="22"/>
      <c r="N315" s="22"/>
      <c r="O315" s="22"/>
      <c r="P315" s="14" t="str">
        <f t="shared" si="29"/>
        <v/>
      </c>
      <c r="Q315" s="14" t="str">
        <f t="shared" si="30"/>
        <v/>
      </c>
      <c r="R315" s="14" t="str">
        <f t="shared" si="31"/>
        <v/>
      </c>
      <c r="S315" s="7"/>
      <c r="T315" s="11"/>
      <c r="U315" s="11"/>
      <c r="V315" s="7"/>
      <c r="W315" s="25"/>
      <c r="X315" s="22"/>
      <c r="Y315" s="28" t="str">
        <f t="shared" si="32"/>
        <v/>
      </c>
      <c r="Z315" s="19" t="str">
        <f t="shared" si="33"/>
        <v/>
      </c>
      <c r="AA315" s="14" t="str">
        <f>IF(ISBLANK(A315),"",IF(OR(A315&lt;'03 Configuración'!$B$7,A315&gt;'03 Configuración'!$B$8),"Fuera de rango",IF(OR(C315="",D315="",E315="",F315="",S315="",V315="",NOT(ISNUMBER(G315)),NOT(ISNUMBER(H315)),NOT(ISNUMBER(I315)),NOT(ISNUMBER(J315)),NOT(ISNUMBER(K315)),NOT(ISNUMBER(M315)),NOT(ISNUMBER(N315)),NOT(ISNUMBER(O315)),NOT(ISNUMBER(W315)),NOT(ISNUMBER(X315))),"Incompleto",IF(OR(I315&lt;H315,K315&lt;I315,O315&gt;N315,O315+X315&gt;N315,X315&gt;N315,M315&lt;=0,N315&lt;0,O315&lt;0,W315&lt;0,X315&lt;0),"Inconsistente","Válido"))))</f>
        <v/>
      </c>
      <c r="AB315" s="31" t="str">
        <f t="shared" si="34"/>
        <v/>
      </c>
    </row>
    <row r="316" spans="1:28">
      <c r="A316" s="9"/>
      <c r="B316" s="14" t="str">
        <f>IF(A316="","",IF(OR(A316&lt;'03 Configuración'!$B$7,A316&gt;'03 Configuración'!$B$8),"Fuera de rango","Semana "&amp;INT((A316-'03 Configuración'!$B$7)/7)+1))</f>
        <v/>
      </c>
      <c r="C316" s="7"/>
      <c r="D316" s="7"/>
      <c r="E316" s="7"/>
      <c r="F316" s="7"/>
      <c r="G316" s="58"/>
      <c r="H316" s="58"/>
      <c r="I316" s="58"/>
      <c r="J316" s="58"/>
      <c r="K316" s="58"/>
      <c r="L316" s="19" t="str">
        <f t="shared" si="28"/>
        <v/>
      </c>
      <c r="M316" s="22"/>
      <c r="N316" s="22"/>
      <c r="O316" s="22"/>
      <c r="P316" s="14" t="str">
        <f t="shared" si="29"/>
        <v/>
      </c>
      <c r="Q316" s="14" t="str">
        <f t="shared" si="30"/>
        <v/>
      </c>
      <c r="R316" s="14" t="str">
        <f t="shared" si="31"/>
        <v/>
      </c>
      <c r="S316" s="7"/>
      <c r="T316" s="11"/>
      <c r="U316" s="11"/>
      <c r="V316" s="7"/>
      <c r="W316" s="25"/>
      <c r="X316" s="22"/>
      <c r="Y316" s="28" t="str">
        <f t="shared" si="32"/>
        <v/>
      </c>
      <c r="Z316" s="19" t="str">
        <f t="shared" si="33"/>
        <v/>
      </c>
      <c r="AA316" s="14" t="str">
        <f>IF(ISBLANK(A316),"",IF(OR(A316&lt;'03 Configuración'!$B$7,A316&gt;'03 Configuración'!$B$8),"Fuera de rango",IF(OR(C316="",D316="",E316="",F316="",S316="",V316="",NOT(ISNUMBER(G316)),NOT(ISNUMBER(H316)),NOT(ISNUMBER(I316)),NOT(ISNUMBER(J316)),NOT(ISNUMBER(K316)),NOT(ISNUMBER(M316)),NOT(ISNUMBER(N316)),NOT(ISNUMBER(O316)),NOT(ISNUMBER(W316)),NOT(ISNUMBER(X316))),"Incompleto",IF(OR(I316&lt;H316,K316&lt;I316,O316&gt;N316,O316+X316&gt;N316,X316&gt;N316,M316&lt;=0,N316&lt;0,O316&lt;0,W316&lt;0,X316&lt;0),"Inconsistente","Válido"))))</f>
        <v/>
      </c>
      <c r="AB316" s="31" t="str">
        <f t="shared" si="34"/>
        <v/>
      </c>
    </row>
    <row r="317" spans="1:28">
      <c r="A317" s="9"/>
      <c r="B317" s="14" t="str">
        <f>IF(A317="","",IF(OR(A317&lt;'03 Configuración'!$B$7,A317&gt;'03 Configuración'!$B$8),"Fuera de rango","Semana "&amp;INT((A317-'03 Configuración'!$B$7)/7)+1))</f>
        <v/>
      </c>
      <c r="C317" s="7"/>
      <c r="D317" s="7"/>
      <c r="E317" s="7"/>
      <c r="F317" s="7"/>
      <c r="G317" s="58"/>
      <c r="H317" s="58"/>
      <c r="I317" s="58"/>
      <c r="J317" s="58"/>
      <c r="K317" s="58"/>
      <c r="L317" s="19" t="str">
        <f t="shared" si="28"/>
        <v/>
      </c>
      <c r="M317" s="22"/>
      <c r="N317" s="22"/>
      <c r="O317" s="22"/>
      <c r="P317" s="14" t="str">
        <f t="shared" si="29"/>
        <v/>
      </c>
      <c r="Q317" s="14" t="str">
        <f t="shared" si="30"/>
        <v/>
      </c>
      <c r="R317" s="14" t="str">
        <f t="shared" si="31"/>
        <v/>
      </c>
      <c r="S317" s="7"/>
      <c r="T317" s="11"/>
      <c r="U317" s="11"/>
      <c r="V317" s="7"/>
      <c r="W317" s="25"/>
      <c r="X317" s="22"/>
      <c r="Y317" s="28" t="str">
        <f t="shared" si="32"/>
        <v/>
      </c>
      <c r="Z317" s="19" t="str">
        <f t="shared" si="33"/>
        <v/>
      </c>
      <c r="AA317" s="14" t="str">
        <f>IF(ISBLANK(A317),"",IF(OR(A317&lt;'03 Configuración'!$B$7,A317&gt;'03 Configuración'!$B$8),"Fuera de rango",IF(OR(C317="",D317="",E317="",F317="",S317="",V317="",NOT(ISNUMBER(G317)),NOT(ISNUMBER(H317)),NOT(ISNUMBER(I317)),NOT(ISNUMBER(J317)),NOT(ISNUMBER(K317)),NOT(ISNUMBER(M317)),NOT(ISNUMBER(N317)),NOT(ISNUMBER(O317)),NOT(ISNUMBER(W317)),NOT(ISNUMBER(X317))),"Incompleto",IF(OR(I317&lt;H317,K317&lt;I317,O317&gt;N317,O317+X317&gt;N317,X317&gt;N317,M317&lt;=0,N317&lt;0,O317&lt;0,W317&lt;0,X317&lt;0),"Inconsistente","Válido"))))</f>
        <v/>
      </c>
      <c r="AB317" s="31" t="str">
        <f t="shared" si="34"/>
        <v/>
      </c>
    </row>
    <row r="318" spans="1:28">
      <c r="A318" s="9"/>
      <c r="B318" s="14" t="str">
        <f>IF(A318="","",IF(OR(A318&lt;'03 Configuración'!$B$7,A318&gt;'03 Configuración'!$B$8),"Fuera de rango","Semana "&amp;INT((A318-'03 Configuración'!$B$7)/7)+1))</f>
        <v/>
      </c>
      <c r="C318" s="7"/>
      <c r="D318" s="7"/>
      <c r="E318" s="7"/>
      <c r="F318" s="7"/>
      <c r="G318" s="58"/>
      <c r="H318" s="58"/>
      <c r="I318" s="58"/>
      <c r="J318" s="58"/>
      <c r="K318" s="58"/>
      <c r="L318" s="19" t="str">
        <f t="shared" si="28"/>
        <v/>
      </c>
      <c r="M318" s="22"/>
      <c r="N318" s="22"/>
      <c r="O318" s="22"/>
      <c r="P318" s="14" t="str">
        <f t="shared" si="29"/>
        <v/>
      </c>
      <c r="Q318" s="14" t="str">
        <f t="shared" si="30"/>
        <v/>
      </c>
      <c r="R318" s="14" t="str">
        <f t="shared" si="31"/>
        <v/>
      </c>
      <c r="S318" s="7"/>
      <c r="T318" s="11"/>
      <c r="U318" s="11"/>
      <c r="V318" s="7"/>
      <c r="W318" s="25"/>
      <c r="X318" s="22"/>
      <c r="Y318" s="28" t="str">
        <f t="shared" si="32"/>
        <v/>
      </c>
      <c r="Z318" s="19" t="str">
        <f t="shared" si="33"/>
        <v/>
      </c>
      <c r="AA318" s="14" t="str">
        <f>IF(ISBLANK(A318),"",IF(OR(A318&lt;'03 Configuración'!$B$7,A318&gt;'03 Configuración'!$B$8),"Fuera de rango",IF(OR(C318="",D318="",E318="",F318="",S318="",V318="",NOT(ISNUMBER(G318)),NOT(ISNUMBER(H318)),NOT(ISNUMBER(I318)),NOT(ISNUMBER(J318)),NOT(ISNUMBER(K318)),NOT(ISNUMBER(M318)),NOT(ISNUMBER(N318)),NOT(ISNUMBER(O318)),NOT(ISNUMBER(W318)),NOT(ISNUMBER(X318))),"Incompleto",IF(OR(I318&lt;H318,K318&lt;I318,O318&gt;N318,O318+X318&gt;N318,X318&gt;N318,M318&lt;=0,N318&lt;0,O318&lt;0,W318&lt;0,X318&lt;0),"Inconsistente","Válido"))))</f>
        <v/>
      </c>
      <c r="AB318" s="31" t="str">
        <f t="shared" si="34"/>
        <v/>
      </c>
    </row>
    <row r="319" spans="1:28">
      <c r="A319" s="9"/>
      <c r="B319" s="14" t="str">
        <f>IF(A319="","",IF(OR(A319&lt;'03 Configuración'!$B$7,A319&gt;'03 Configuración'!$B$8),"Fuera de rango","Semana "&amp;INT((A319-'03 Configuración'!$B$7)/7)+1))</f>
        <v/>
      </c>
      <c r="C319" s="7"/>
      <c r="D319" s="7"/>
      <c r="E319" s="7"/>
      <c r="F319" s="7"/>
      <c r="G319" s="58"/>
      <c r="H319" s="58"/>
      <c r="I319" s="58"/>
      <c r="J319" s="58"/>
      <c r="K319" s="58"/>
      <c r="L319" s="19" t="str">
        <f t="shared" si="28"/>
        <v/>
      </c>
      <c r="M319" s="22"/>
      <c r="N319" s="22"/>
      <c r="O319" s="22"/>
      <c r="P319" s="14" t="str">
        <f t="shared" si="29"/>
        <v/>
      </c>
      <c r="Q319" s="14" t="str">
        <f t="shared" si="30"/>
        <v/>
      </c>
      <c r="R319" s="14" t="str">
        <f t="shared" si="31"/>
        <v/>
      </c>
      <c r="S319" s="7"/>
      <c r="T319" s="11"/>
      <c r="U319" s="11"/>
      <c r="V319" s="7"/>
      <c r="W319" s="25"/>
      <c r="X319" s="22"/>
      <c r="Y319" s="28" t="str">
        <f t="shared" si="32"/>
        <v/>
      </c>
      <c r="Z319" s="19" t="str">
        <f t="shared" si="33"/>
        <v/>
      </c>
      <c r="AA319" s="14" t="str">
        <f>IF(ISBLANK(A319),"",IF(OR(A319&lt;'03 Configuración'!$B$7,A319&gt;'03 Configuración'!$B$8),"Fuera de rango",IF(OR(C319="",D319="",E319="",F319="",S319="",V319="",NOT(ISNUMBER(G319)),NOT(ISNUMBER(H319)),NOT(ISNUMBER(I319)),NOT(ISNUMBER(J319)),NOT(ISNUMBER(K319)),NOT(ISNUMBER(M319)),NOT(ISNUMBER(N319)),NOT(ISNUMBER(O319)),NOT(ISNUMBER(W319)),NOT(ISNUMBER(X319))),"Incompleto",IF(OR(I319&lt;H319,K319&lt;I319,O319&gt;N319,O319+X319&gt;N319,X319&gt;N319,M319&lt;=0,N319&lt;0,O319&lt;0,W319&lt;0,X319&lt;0),"Inconsistente","Válido"))))</f>
        <v/>
      </c>
      <c r="AB319" s="31" t="str">
        <f t="shared" si="34"/>
        <v/>
      </c>
    </row>
    <row r="320" spans="1:28">
      <c r="A320" s="9"/>
      <c r="B320" s="14" t="str">
        <f>IF(A320="","",IF(OR(A320&lt;'03 Configuración'!$B$7,A320&gt;'03 Configuración'!$B$8),"Fuera de rango","Semana "&amp;INT((A320-'03 Configuración'!$B$7)/7)+1))</f>
        <v/>
      </c>
      <c r="C320" s="7"/>
      <c r="D320" s="7"/>
      <c r="E320" s="7"/>
      <c r="F320" s="7"/>
      <c r="G320" s="58"/>
      <c r="H320" s="58"/>
      <c r="I320" s="58"/>
      <c r="J320" s="58"/>
      <c r="K320" s="58"/>
      <c r="L320" s="19" t="str">
        <f t="shared" si="28"/>
        <v/>
      </c>
      <c r="M320" s="22"/>
      <c r="N320" s="22"/>
      <c r="O320" s="22"/>
      <c r="P320" s="14" t="str">
        <f t="shared" si="29"/>
        <v/>
      </c>
      <c r="Q320" s="14" t="str">
        <f t="shared" si="30"/>
        <v/>
      </c>
      <c r="R320" s="14" t="str">
        <f t="shared" si="31"/>
        <v/>
      </c>
      <c r="S320" s="7"/>
      <c r="T320" s="11"/>
      <c r="U320" s="11"/>
      <c r="V320" s="7"/>
      <c r="W320" s="25"/>
      <c r="X320" s="22"/>
      <c r="Y320" s="28" t="str">
        <f t="shared" si="32"/>
        <v/>
      </c>
      <c r="Z320" s="19" t="str">
        <f t="shared" si="33"/>
        <v/>
      </c>
      <c r="AA320" s="14" t="str">
        <f>IF(ISBLANK(A320),"",IF(OR(A320&lt;'03 Configuración'!$B$7,A320&gt;'03 Configuración'!$B$8),"Fuera de rango",IF(OR(C320="",D320="",E320="",F320="",S320="",V320="",NOT(ISNUMBER(G320)),NOT(ISNUMBER(H320)),NOT(ISNUMBER(I320)),NOT(ISNUMBER(J320)),NOT(ISNUMBER(K320)),NOT(ISNUMBER(M320)),NOT(ISNUMBER(N320)),NOT(ISNUMBER(O320)),NOT(ISNUMBER(W320)),NOT(ISNUMBER(X320))),"Incompleto",IF(OR(I320&lt;H320,K320&lt;I320,O320&gt;N320,O320+X320&gt;N320,X320&gt;N320,M320&lt;=0,N320&lt;0,O320&lt;0,W320&lt;0,X320&lt;0),"Inconsistente","Válido"))))</f>
        <v/>
      </c>
      <c r="AB320" s="31" t="str">
        <f t="shared" si="34"/>
        <v/>
      </c>
    </row>
    <row r="321" spans="1:28">
      <c r="A321" s="9"/>
      <c r="B321" s="14" t="str">
        <f>IF(A321="","",IF(OR(A321&lt;'03 Configuración'!$B$7,A321&gt;'03 Configuración'!$B$8),"Fuera de rango","Semana "&amp;INT((A321-'03 Configuración'!$B$7)/7)+1))</f>
        <v/>
      </c>
      <c r="C321" s="7"/>
      <c r="D321" s="7"/>
      <c r="E321" s="7"/>
      <c r="F321" s="7"/>
      <c r="G321" s="58"/>
      <c r="H321" s="58"/>
      <c r="I321" s="58"/>
      <c r="J321" s="58"/>
      <c r="K321" s="58"/>
      <c r="L321" s="19" t="str">
        <f t="shared" si="28"/>
        <v/>
      </c>
      <c r="M321" s="22"/>
      <c r="N321" s="22"/>
      <c r="O321" s="22"/>
      <c r="P321" s="14" t="str">
        <f t="shared" si="29"/>
        <v/>
      </c>
      <c r="Q321" s="14" t="str">
        <f t="shared" si="30"/>
        <v/>
      </c>
      <c r="R321" s="14" t="str">
        <f t="shared" si="31"/>
        <v/>
      </c>
      <c r="S321" s="7"/>
      <c r="T321" s="11"/>
      <c r="U321" s="11"/>
      <c r="V321" s="7"/>
      <c r="W321" s="25"/>
      <c r="X321" s="22"/>
      <c r="Y321" s="28" t="str">
        <f t="shared" si="32"/>
        <v/>
      </c>
      <c r="Z321" s="19" t="str">
        <f t="shared" si="33"/>
        <v/>
      </c>
      <c r="AA321" s="14" t="str">
        <f>IF(ISBLANK(A321),"",IF(OR(A321&lt;'03 Configuración'!$B$7,A321&gt;'03 Configuración'!$B$8),"Fuera de rango",IF(OR(C321="",D321="",E321="",F321="",S321="",V321="",NOT(ISNUMBER(G321)),NOT(ISNUMBER(H321)),NOT(ISNUMBER(I321)),NOT(ISNUMBER(J321)),NOT(ISNUMBER(K321)),NOT(ISNUMBER(M321)),NOT(ISNUMBER(N321)),NOT(ISNUMBER(O321)),NOT(ISNUMBER(W321)),NOT(ISNUMBER(X321))),"Incompleto",IF(OR(I321&lt;H321,K321&lt;I321,O321&gt;N321,O321+X321&gt;N321,X321&gt;N321,M321&lt;=0,N321&lt;0,O321&lt;0,W321&lt;0,X321&lt;0),"Inconsistente","Válido"))))</f>
        <v/>
      </c>
      <c r="AB321" s="31" t="str">
        <f t="shared" si="34"/>
        <v/>
      </c>
    </row>
    <row r="322" spans="1:28">
      <c r="A322" s="9"/>
      <c r="B322" s="14" t="str">
        <f>IF(A322="","",IF(OR(A322&lt;'03 Configuración'!$B$7,A322&gt;'03 Configuración'!$B$8),"Fuera de rango","Semana "&amp;INT((A322-'03 Configuración'!$B$7)/7)+1))</f>
        <v/>
      </c>
      <c r="C322" s="7"/>
      <c r="D322" s="7"/>
      <c r="E322" s="7"/>
      <c r="F322" s="7"/>
      <c r="G322" s="58"/>
      <c r="H322" s="58"/>
      <c r="I322" s="58"/>
      <c r="J322" s="58"/>
      <c r="K322" s="58"/>
      <c r="L322" s="19" t="str">
        <f t="shared" si="28"/>
        <v/>
      </c>
      <c r="M322" s="22"/>
      <c r="N322" s="22"/>
      <c r="O322" s="22"/>
      <c r="P322" s="14" t="str">
        <f t="shared" si="29"/>
        <v/>
      </c>
      <c r="Q322" s="14" t="str">
        <f t="shared" si="30"/>
        <v/>
      </c>
      <c r="R322" s="14" t="str">
        <f t="shared" si="31"/>
        <v/>
      </c>
      <c r="S322" s="7"/>
      <c r="T322" s="11"/>
      <c r="U322" s="11"/>
      <c r="V322" s="7"/>
      <c r="W322" s="25"/>
      <c r="X322" s="22"/>
      <c r="Y322" s="28" t="str">
        <f t="shared" si="32"/>
        <v/>
      </c>
      <c r="Z322" s="19" t="str">
        <f t="shared" si="33"/>
        <v/>
      </c>
      <c r="AA322" s="14" t="str">
        <f>IF(ISBLANK(A322),"",IF(OR(A322&lt;'03 Configuración'!$B$7,A322&gt;'03 Configuración'!$B$8),"Fuera de rango",IF(OR(C322="",D322="",E322="",F322="",S322="",V322="",NOT(ISNUMBER(G322)),NOT(ISNUMBER(H322)),NOT(ISNUMBER(I322)),NOT(ISNUMBER(J322)),NOT(ISNUMBER(K322)),NOT(ISNUMBER(M322)),NOT(ISNUMBER(N322)),NOT(ISNUMBER(O322)),NOT(ISNUMBER(W322)),NOT(ISNUMBER(X322))),"Incompleto",IF(OR(I322&lt;H322,K322&lt;I322,O322&gt;N322,O322+X322&gt;N322,X322&gt;N322,M322&lt;=0,N322&lt;0,O322&lt;0,W322&lt;0,X322&lt;0),"Inconsistente","Válido"))))</f>
        <v/>
      </c>
      <c r="AB322" s="31" t="str">
        <f t="shared" si="34"/>
        <v/>
      </c>
    </row>
    <row r="323" spans="1:28">
      <c r="A323" s="9"/>
      <c r="B323" s="14" t="str">
        <f>IF(A323="","",IF(OR(A323&lt;'03 Configuración'!$B$7,A323&gt;'03 Configuración'!$B$8),"Fuera de rango","Semana "&amp;INT((A323-'03 Configuración'!$B$7)/7)+1))</f>
        <v/>
      </c>
      <c r="C323" s="7"/>
      <c r="D323" s="7"/>
      <c r="E323" s="7"/>
      <c r="F323" s="7"/>
      <c r="G323" s="58"/>
      <c r="H323" s="58"/>
      <c r="I323" s="58"/>
      <c r="J323" s="58"/>
      <c r="K323" s="58"/>
      <c r="L323" s="19" t="str">
        <f t="shared" si="28"/>
        <v/>
      </c>
      <c r="M323" s="22"/>
      <c r="N323" s="22"/>
      <c r="O323" s="22"/>
      <c r="P323" s="14" t="str">
        <f t="shared" si="29"/>
        <v/>
      </c>
      <c r="Q323" s="14" t="str">
        <f t="shared" si="30"/>
        <v/>
      </c>
      <c r="R323" s="14" t="str">
        <f t="shared" si="31"/>
        <v/>
      </c>
      <c r="S323" s="7"/>
      <c r="T323" s="11"/>
      <c r="U323" s="11"/>
      <c r="V323" s="7"/>
      <c r="W323" s="25"/>
      <c r="X323" s="22"/>
      <c r="Y323" s="28" t="str">
        <f t="shared" si="32"/>
        <v/>
      </c>
      <c r="Z323" s="19" t="str">
        <f t="shared" si="33"/>
        <v/>
      </c>
      <c r="AA323" s="14" t="str">
        <f>IF(ISBLANK(A323),"",IF(OR(A323&lt;'03 Configuración'!$B$7,A323&gt;'03 Configuración'!$B$8),"Fuera de rango",IF(OR(C323="",D323="",E323="",F323="",S323="",V323="",NOT(ISNUMBER(G323)),NOT(ISNUMBER(H323)),NOT(ISNUMBER(I323)),NOT(ISNUMBER(J323)),NOT(ISNUMBER(K323)),NOT(ISNUMBER(M323)),NOT(ISNUMBER(N323)),NOT(ISNUMBER(O323)),NOT(ISNUMBER(W323)),NOT(ISNUMBER(X323))),"Incompleto",IF(OR(I323&lt;H323,K323&lt;I323,O323&gt;N323,O323+X323&gt;N323,X323&gt;N323,M323&lt;=0,N323&lt;0,O323&lt;0,W323&lt;0,X323&lt;0),"Inconsistente","Válido"))))</f>
        <v/>
      </c>
      <c r="AB323" s="31" t="str">
        <f t="shared" si="34"/>
        <v/>
      </c>
    </row>
    <row r="324" spans="1:28">
      <c r="A324" s="9"/>
      <c r="B324" s="14" t="str">
        <f>IF(A324="","",IF(OR(A324&lt;'03 Configuración'!$B$7,A324&gt;'03 Configuración'!$B$8),"Fuera de rango","Semana "&amp;INT((A324-'03 Configuración'!$B$7)/7)+1))</f>
        <v/>
      </c>
      <c r="C324" s="7"/>
      <c r="D324" s="7"/>
      <c r="E324" s="7"/>
      <c r="F324" s="7"/>
      <c r="G324" s="58"/>
      <c r="H324" s="58"/>
      <c r="I324" s="58"/>
      <c r="J324" s="58"/>
      <c r="K324" s="58"/>
      <c r="L324" s="19" t="str">
        <f t="shared" si="28"/>
        <v/>
      </c>
      <c r="M324" s="22"/>
      <c r="N324" s="22"/>
      <c r="O324" s="22"/>
      <c r="P324" s="14" t="str">
        <f t="shared" si="29"/>
        <v/>
      </c>
      <c r="Q324" s="14" t="str">
        <f t="shared" si="30"/>
        <v/>
      </c>
      <c r="R324" s="14" t="str">
        <f t="shared" si="31"/>
        <v/>
      </c>
      <c r="S324" s="7"/>
      <c r="T324" s="11"/>
      <c r="U324" s="11"/>
      <c r="V324" s="7"/>
      <c r="W324" s="25"/>
      <c r="X324" s="22"/>
      <c r="Y324" s="28" t="str">
        <f t="shared" si="32"/>
        <v/>
      </c>
      <c r="Z324" s="19" t="str">
        <f t="shared" si="33"/>
        <v/>
      </c>
      <c r="AA324" s="14" t="str">
        <f>IF(ISBLANK(A324),"",IF(OR(A324&lt;'03 Configuración'!$B$7,A324&gt;'03 Configuración'!$B$8),"Fuera de rango",IF(OR(C324="",D324="",E324="",F324="",S324="",V324="",NOT(ISNUMBER(G324)),NOT(ISNUMBER(H324)),NOT(ISNUMBER(I324)),NOT(ISNUMBER(J324)),NOT(ISNUMBER(K324)),NOT(ISNUMBER(M324)),NOT(ISNUMBER(N324)),NOT(ISNUMBER(O324)),NOT(ISNUMBER(W324)),NOT(ISNUMBER(X324))),"Incompleto",IF(OR(I324&lt;H324,K324&lt;I324,O324&gt;N324,O324+X324&gt;N324,X324&gt;N324,M324&lt;=0,N324&lt;0,O324&lt;0,W324&lt;0,X324&lt;0),"Inconsistente","Válido"))))</f>
        <v/>
      </c>
      <c r="AB324" s="31" t="str">
        <f t="shared" si="34"/>
        <v/>
      </c>
    </row>
    <row r="325" spans="1:28">
      <c r="A325" s="9"/>
      <c r="B325" s="14" t="str">
        <f>IF(A325="","",IF(OR(A325&lt;'03 Configuración'!$B$7,A325&gt;'03 Configuración'!$B$8),"Fuera de rango","Semana "&amp;INT((A325-'03 Configuración'!$B$7)/7)+1))</f>
        <v/>
      </c>
      <c r="C325" s="7"/>
      <c r="D325" s="7"/>
      <c r="E325" s="7"/>
      <c r="F325" s="7"/>
      <c r="G325" s="58"/>
      <c r="H325" s="58"/>
      <c r="I325" s="58"/>
      <c r="J325" s="58"/>
      <c r="K325" s="58"/>
      <c r="L325" s="19" t="str">
        <f t="shared" si="28"/>
        <v/>
      </c>
      <c r="M325" s="22"/>
      <c r="N325" s="22"/>
      <c r="O325" s="22"/>
      <c r="P325" s="14" t="str">
        <f t="shared" si="29"/>
        <v/>
      </c>
      <c r="Q325" s="14" t="str">
        <f t="shared" si="30"/>
        <v/>
      </c>
      <c r="R325" s="14" t="str">
        <f t="shared" si="31"/>
        <v/>
      </c>
      <c r="S325" s="7"/>
      <c r="T325" s="11"/>
      <c r="U325" s="11"/>
      <c r="V325" s="7"/>
      <c r="W325" s="25"/>
      <c r="X325" s="22"/>
      <c r="Y325" s="28" t="str">
        <f t="shared" si="32"/>
        <v/>
      </c>
      <c r="Z325" s="19" t="str">
        <f t="shared" si="33"/>
        <v/>
      </c>
      <c r="AA325" s="14" t="str">
        <f>IF(ISBLANK(A325),"",IF(OR(A325&lt;'03 Configuración'!$B$7,A325&gt;'03 Configuración'!$B$8),"Fuera de rango",IF(OR(C325="",D325="",E325="",F325="",S325="",V325="",NOT(ISNUMBER(G325)),NOT(ISNUMBER(H325)),NOT(ISNUMBER(I325)),NOT(ISNUMBER(J325)),NOT(ISNUMBER(K325)),NOT(ISNUMBER(M325)),NOT(ISNUMBER(N325)),NOT(ISNUMBER(O325)),NOT(ISNUMBER(W325)),NOT(ISNUMBER(X325))),"Incompleto",IF(OR(I325&lt;H325,K325&lt;I325,O325&gt;N325,O325+X325&gt;N325,X325&gt;N325,M325&lt;=0,N325&lt;0,O325&lt;0,W325&lt;0,X325&lt;0),"Inconsistente","Válido"))))</f>
        <v/>
      </c>
      <c r="AB325" s="31" t="str">
        <f t="shared" si="34"/>
        <v/>
      </c>
    </row>
    <row r="326" spans="1:28">
      <c r="A326" s="9"/>
      <c r="B326" s="14" t="str">
        <f>IF(A326="","",IF(OR(A326&lt;'03 Configuración'!$B$7,A326&gt;'03 Configuración'!$B$8),"Fuera de rango","Semana "&amp;INT((A326-'03 Configuración'!$B$7)/7)+1))</f>
        <v/>
      </c>
      <c r="C326" s="7"/>
      <c r="D326" s="7"/>
      <c r="E326" s="7"/>
      <c r="F326" s="7"/>
      <c r="G326" s="58"/>
      <c r="H326" s="58"/>
      <c r="I326" s="58"/>
      <c r="J326" s="58"/>
      <c r="K326" s="58"/>
      <c r="L326" s="19" t="str">
        <f t="shared" si="28"/>
        <v/>
      </c>
      <c r="M326" s="22"/>
      <c r="N326" s="22"/>
      <c r="O326" s="22"/>
      <c r="P326" s="14" t="str">
        <f t="shared" si="29"/>
        <v/>
      </c>
      <c r="Q326" s="14" t="str">
        <f t="shared" si="30"/>
        <v/>
      </c>
      <c r="R326" s="14" t="str">
        <f t="shared" si="31"/>
        <v/>
      </c>
      <c r="S326" s="7"/>
      <c r="T326" s="11"/>
      <c r="U326" s="11"/>
      <c r="V326" s="7"/>
      <c r="W326" s="25"/>
      <c r="X326" s="22"/>
      <c r="Y326" s="28" t="str">
        <f t="shared" si="32"/>
        <v/>
      </c>
      <c r="Z326" s="19" t="str">
        <f t="shared" si="33"/>
        <v/>
      </c>
      <c r="AA326" s="14" t="str">
        <f>IF(ISBLANK(A326),"",IF(OR(A326&lt;'03 Configuración'!$B$7,A326&gt;'03 Configuración'!$B$8),"Fuera de rango",IF(OR(C326="",D326="",E326="",F326="",S326="",V326="",NOT(ISNUMBER(G326)),NOT(ISNUMBER(H326)),NOT(ISNUMBER(I326)),NOT(ISNUMBER(J326)),NOT(ISNUMBER(K326)),NOT(ISNUMBER(M326)),NOT(ISNUMBER(N326)),NOT(ISNUMBER(O326)),NOT(ISNUMBER(W326)),NOT(ISNUMBER(X326))),"Incompleto",IF(OR(I326&lt;H326,K326&lt;I326,O326&gt;N326,O326+X326&gt;N326,X326&gt;N326,M326&lt;=0,N326&lt;0,O326&lt;0,W326&lt;0,X326&lt;0),"Inconsistente","Válido"))))</f>
        <v/>
      </c>
      <c r="AB326" s="31" t="str">
        <f t="shared" si="34"/>
        <v/>
      </c>
    </row>
    <row r="327" spans="1:28">
      <c r="A327" s="9"/>
      <c r="B327" s="14" t="str">
        <f>IF(A327="","",IF(OR(A327&lt;'03 Configuración'!$B$7,A327&gt;'03 Configuración'!$B$8),"Fuera de rango","Semana "&amp;INT((A327-'03 Configuración'!$B$7)/7)+1))</f>
        <v/>
      </c>
      <c r="C327" s="7"/>
      <c r="D327" s="7"/>
      <c r="E327" s="7"/>
      <c r="F327" s="7"/>
      <c r="G327" s="58"/>
      <c r="H327" s="58"/>
      <c r="I327" s="58"/>
      <c r="J327" s="58"/>
      <c r="K327" s="58"/>
      <c r="L327" s="19" t="str">
        <f t="shared" ref="L327:L390" si="35">IF(AA327&lt;&gt;"Válido","",ROUND((K327-H327)*24,2))</f>
        <v/>
      </c>
      <c r="M327" s="22"/>
      <c r="N327" s="22"/>
      <c r="O327" s="22"/>
      <c r="P327" s="14" t="str">
        <f t="shared" ref="P327:P390" si="36">IF(AA327&lt;&gt;"Válido","",IF(O327&gt;=M327,"Sí","No"))</f>
        <v/>
      </c>
      <c r="Q327" s="14" t="str">
        <f t="shared" ref="Q327:Q390" si="37">IF(AA327&lt;&gt;"Válido","",IF(K327&lt;=J327,"Sí","No"))</f>
        <v/>
      </c>
      <c r="R327" s="14" t="str">
        <f t="shared" ref="R327:R390" si="38">IF(AA327&lt;&gt;"Válido","",IF(S327="Sin incidencia","No","Sí"))</f>
        <v/>
      </c>
      <c r="S327" s="7"/>
      <c r="T327" s="11"/>
      <c r="U327" s="11"/>
      <c r="V327" s="7"/>
      <c r="W327" s="25"/>
      <c r="X327" s="22"/>
      <c r="Y327" s="28" t="str">
        <f t="shared" ref="Y327:Y390" si="39">IF(OR(AA327&lt;&gt;"Válido",N327=0),"",ROUND(X327/N327,4))</f>
        <v/>
      </c>
      <c r="Z327" s="19" t="str">
        <f t="shared" ref="Z327:Z390" si="40">IF(AA327&lt;&gt;"Válido","",ROUND((I327-H327)*24,2))</f>
        <v/>
      </c>
      <c r="AA327" s="14" t="str">
        <f>IF(ISBLANK(A327),"",IF(OR(A327&lt;'03 Configuración'!$B$7,A327&gt;'03 Configuración'!$B$8),"Fuera de rango",IF(OR(C327="",D327="",E327="",F327="",S327="",V327="",NOT(ISNUMBER(G327)),NOT(ISNUMBER(H327)),NOT(ISNUMBER(I327)),NOT(ISNUMBER(J327)),NOT(ISNUMBER(K327)),NOT(ISNUMBER(M327)),NOT(ISNUMBER(N327)),NOT(ISNUMBER(O327)),NOT(ISNUMBER(W327)),NOT(ISNUMBER(X327))),"Incompleto",IF(OR(I327&lt;H327,K327&lt;I327,O327&gt;N327,O327+X327&gt;N327,X327&gt;N327,M327&lt;=0,N327&lt;0,O327&lt;0,W327&lt;0,X327&lt;0),"Inconsistente","Válido"))))</f>
        <v/>
      </c>
      <c r="AB327" s="31" t="str">
        <f t="shared" ref="AB327:AB390" si="41">IF(AA327="","",IF(AA327="Válido","Listo para analizar",IF(AA327="Fuera de rango","Fecha fuera del periodo configurado",IF(AA327="Incompleto","Completa los datos obligatorios",IF(O327+X327&gt;N327,"Despacho y almacenamiento superan las unidades recibidas",IF(OR(I327&lt;H327,K327&lt;I327),"Revisa la secuencia de horas",IF(M327&lt;=0,"Las unidades esperadas deben ser mayores que cero","Revisa cantidades, horas o costos")))))))</f>
        <v/>
      </c>
    </row>
    <row r="328" spans="1:28">
      <c r="A328" s="9"/>
      <c r="B328" s="14" t="str">
        <f>IF(A328="","",IF(OR(A328&lt;'03 Configuración'!$B$7,A328&gt;'03 Configuración'!$B$8),"Fuera de rango","Semana "&amp;INT((A328-'03 Configuración'!$B$7)/7)+1))</f>
        <v/>
      </c>
      <c r="C328" s="7"/>
      <c r="D328" s="7"/>
      <c r="E328" s="7"/>
      <c r="F328" s="7"/>
      <c r="G328" s="58"/>
      <c r="H328" s="58"/>
      <c r="I328" s="58"/>
      <c r="J328" s="58"/>
      <c r="K328" s="58"/>
      <c r="L328" s="19" t="str">
        <f t="shared" si="35"/>
        <v/>
      </c>
      <c r="M328" s="22"/>
      <c r="N328" s="22"/>
      <c r="O328" s="22"/>
      <c r="P328" s="14" t="str">
        <f t="shared" si="36"/>
        <v/>
      </c>
      <c r="Q328" s="14" t="str">
        <f t="shared" si="37"/>
        <v/>
      </c>
      <c r="R328" s="14" t="str">
        <f t="shared" si="38"/>
        <v/>
      </c>
      <c r="S328" s="7"/>
      <c r="T328" s="11"/>
      <c r="U328" s="11"/>
      <c r="V328" s="7"/>
      <c r="W328" s="25"/>
      <c r="X328" s="22"/>
      <c r="Y328" s="28" t="str">
        <f t="shared" si="39"/>
        <v/>
      </c>
      <c r="Z328" s="19" t="str">
        <f t="shared" si="40"/>
        <v/>
      </c>
      <c r="AA328" s="14" t="str">
        <f>IF(ISBLANK(A328),"",IF(OR(A328&lt;'03 Configuración'!$B$7,A328&gt;'03 Configuración'!$B$8),"Fuera de rango",IF(OR(C328="",D328="",E328="",F328="",S328="",V328="",NOT(ISNUMBER(G328)),NOT(ISNUMBER(H328)),NOT(ISNUMBER(I328)),NOT(ISNUMBER(J328)),NOT(ISNUMBER(K328)),NOT(ISNUMBER(M328)),NOT(ISNUMBER(N328)),NOT(ISNUMBER(O328)),NOT(ISNUMBER(W328)),NOT(ISNUMBER(X328))),"Incompleto",IF(OR(I328&lt;H328,K328&lt;I328,O328&gt;N328,O328+X328&gt;N328,X328&gt;N328,M328&lt;=0,N328&lt;0,O328&lt;0,W328&lt;0,X328&lt;0),"Inconsistente","Válido"))))</f>
        <v/>
      </c>
      <c r="AB328" s="31" t="str">
        <f t="shared" si="41"/>
        <v/>
      </c>
    </row>
    <row r="329" spans="1:28">
      <c r="A329" s="9"/>
      <c r="B329" s="14" t="str">
        <f>IF(A329="","",IF(OR(A329&lt;'03 Configuración'!$B$7,A329&gt;'03 Configuración'!$B$8),"Fuera de rango","Semana "&amp;INT((A329-'03 Configuración'!$B$7)/7)+1))</f>
        <v/>
      </c>
      <c r="C329" s="7"/>
      <c r="D329" s="7"/>
      <c r="E329" s="7"/>
      <c r="F329" s="7"/>
      <c r="G329" s="58"/>
      <c r="H329" s="58"/>
      <c r="I329" s="58"/>
      <c r="J329" s="58"/>
      <c r="K329" s="58"/>
      <c r="L329" s="19" t="str">
        <f t="shared" si="35"/>
        <v/>
      </c>
      <c r="M329" s="22"/>
      <c r="N329" s="22"/>
      <c r="O329" s="22"/>
      <c r="P329" s="14" t="str">
        <f t="shared" si="36"/>
        <v/>
      </c>
      <c r="Q329" s="14" t="str">
        <f t="shared" si="37"/>
        <v/>
      </c>
      <c r="R329" s="14" t="str">
        <f t="shared" si="38"/>
        <v/>
      </c>
      <c r="S329" s="7"/>
      <c r="T329" s="11"/>
      <c r="U329" s="11"/>
      <c r="V329" s="7"/>
      <c r="W329" s="25"/>
      <c r="X329" s="22"/>
      <c r="Y329" s="28" t="str">
        <f t="shared" si="39"/>
        <v/>
      </c>
      <c r="Z329" s="19" t="str">
        <f t="shared" si="40"/>
        <v/>
      </c>
      <c r="AA329" s="14" t="str">
        <f>IF(ISBLANK(A329),"",IF(OR(A329&lt;'03 Configuración'!$B$7,A329&gt;'03 Configuración'!$B$8),"Fuera de rango",IF(OR(C329="",D329="",E329="",F329="",S329="",V329="",NOT(ISNUMBER(G329)),NOT(ISNUMBER(H329)),NOT(ISNUMBER(I329)),NOT(ISNUMBER(J329)),NOT(ISNUMBER(K329)),NOT(ISNUMBER(M329)),NOT(ISNUMBER(N329)),NOT(ISNUMBER(O329)),NOT(ISNUMBER(W329)),NOT(ISNUMBER(X329))),"Incompleto",IF(OR(I329&lt;H329,K329&lt;I329,O329&gt;N329,O329+X329&gt;N329,X329&gt;N329,M329&lt;=0,N329&lt;0,O329&lt;0,W329&lt;0,X329&lt;0),"Inconsistente","Válido"))))</f>
        <v/>
      </c>
      <c r="AB329" s="31" t="str">
        <f t="shared" si="41"/>
        <v/>
      </c>
    </row>
    <row r="330" spans="1:28">
      <c r="A330" s="9"/>
      <c r="B330" s="14" t="str">
        <f>IF(A330="","",IF(OR(A330&lt;'03 Configuración'!$B$7,A330&gt;'03 Configuración'!$B$8),"Fuera de rango","Semana "&amp;INT((A330-'03 Configuración'!$B$7)/7)+1))</f>
        <v/>
      </c>
      <c r="C330" s="7"/>
      <c r="D330" s="7"/>
      <c r="E330" s="7"/>
      <c r="F330" s="7"/>
      <c r="G330" s="58"/>
      <c r="H330" s="58"/>
      <c r="I330" s="58"/>
      <c r="J330" s="58"/>
      <c r="K330" s="58"/>
      <c r="L330" s="19" t="str">
        <f t="shared" si="35"/>
        <v/>
      </c>
      <c r="M330" s="22"/>
      <c r="N330" s="22"/>
      <c r="O330" s="22"/>
      <c r="P330" s="14" t="str">
        <f t="shared" si="36"/>
        <v/>
      </c>
      <c r="Q330" s="14" t="str">
        <f t="shared" si="37"/>
        <v/>
      </c>
      <c r="R330" s="14" t="str">
        <f t="shared" si="38"/>
        <v/>
      </c>
      <c r="S330" s="7"/>
      <c r="T330" s="11"/>
      <c r="U330" s="11"/>
      <c r="V330" s="7"/>
      <c r="W330" s="25"/>
      <c r="X330" s="22"/>
      <c r="Y330" s="28" t="str">
        <f t="shared" si="39"/>
        <v/>
      </c>
      <c r="Z330" s="19" t="str">
        <f t="shared" si="40"/>
        <v/>
      </c>
      <c r="AA330" s="14" t="str">
        <f>IF(ISBLANK(A330),"",IF(OR(A330&lt;'03 Configuración'!$B$7,A330&gt;'03 Configuración'!$B$8),"Fuera de rango",IF(OR(C330="",D330="",E330="",F330="",S330="",V330="",NOT(ISNUMBER(G330)),NOT(ISNUMBER(H330)),NOT(ISNUMBER(I330)),NOT(ISNUMBER(J330)),NOT(ISNUMBER(K330)),NOT(ISNUMBER(M330)),NOT(ISNUMBER(N330)),NOT(ISNUMBER(O330)),NOT(ISNUMBER(W330)),NOT(ISNUMBER(X330))),"Incompleto",IF(OR(I330&lt;H330,K330&lt;I330,O330&gt;N330,O330+X330&gt;N330,X330&gt;N330,M330&lt;=0,N330&lt;0,O330&lt;0,W330&lt;0,X330&lt;0),"Inconsistente","Válido"))))</f>
        <v/>
      </c>
      <c r="AB330" s="31" t="str">
        <f t="shared" si="41"/>
        <v/>
      </c>
    </row>
    <row r="331" spans="1:28">
      <c r="A331" s="9"/>
      <c r="B331" s="14" t="str">
        <f>IF(A331="","",IF(OR(A331&lt;'03 Configuración'!$B$7,A331&gt;'03 Configuración'!$B$8),"Fuera de rango","Semana "&amp;INT((A331-'03 Configuración'!$B$7)/7)+1))</f>
        <v/>
      </c>
      <c r="C331" s="7"/>
      <c r="D331" s="7"/>
      <c r="E331" s="7"/>
      <c r="F331" s="7"/>
      <c r="G331" s="58"/>
      <c r="H331" s="58"/>
      <c r="I331" s="58"/>
      <c r="J331" s="58"/>
      <c r="K331" s="58"/>
      <c r="L331" s="19" t="str">
        <f t="shared" si="35"/>
        <v/>
      </c>
      <c r="M331" s="22"/>
      <c r="N331" s="22"/>
      <c r="O331" s="22"/>
      <c r="P331" s="14" t="str">
        <f t="shared" si="36"/>
        <v/>
      </c>
      <c r="Q331" s="14" t="str">
        <f t="shared" si="37"/>
        <v/>
      </c>
      <c r="R331" s="14" t="str">
        <f t="shared" si="38"/>
        <v/>
      </c>
      <c r="S331" s="7"/>
      <c r="T331" s="11"/>
      <c r="U331" s="11"/>
      <c r="V331" s="7"/>
      <c r="W331" s="25"/>
      <c r="X331" s="22"/>
      <c r="Y331" s="28" t="str">
        <f t="shared" si="39"/>
        <v/>
      </c>
      <c r="Z331" s="19" t="str">
        <f t="shared" si="40"/>
        <v/>
      </c>
      <c r="AA331" s="14" t="str">
        <f>IF(ISBLANK(A331),"",IF(OR(A331&lt;'03 Configuración'!$B$7,A331&gt;'03 Configuración'!$B$8),"Fuera de rango",IF(OR(C331="",D331="",E331="",F331="",S331="",V331="",NOT(ISNUMBER(G331)),NOT(ISNUMBER(H331)),NOT(ISNUMBER(I331)),NOT(ISNUMBER(J331)),NOT(ISNUMBER(K331)),NOT(ISNUMBER(M331)),NOT(ISNUMBER(N331)),NOT(ISNUMBER(O331)),NOT(ISNUMBER(W331)),NOT(ISNUMBER(X331))),"Incompleto",IF(OR(I331&lt;H331,K331&lt;I331,O331&gt;N331,O331+X331&gt;N331,X331&gt;N331,M331&lt;=0,N331&lt;0,O331&lt;0,W331&lt;0,X331&lt;0),"Inconsistente","Válido"))))</f>
        <v/>
      </c>
      <c r="AB331" s="31" t="str">
        <f t="shared" si="41"/>
        <v/>
      </c>
    </row>
    <row r="332" spans="1:28">
      <c r="A332" s="9"/>
      <c r="B332" s="14" t="str">
        <f>IF(A332="","",IF(OR(A332&lt;'03 Configuración'!$B$7,A332&gt;'03 Configuración'!$B$8),"Fuera de rango","Semana "&amp;INT((A332-'03 Configuración'!$B$7)/7)+1))</f>
        <v/>
      </c>
      <c r="C332" s="7"/>
      <c r="D332" s="7"/>
      <c r="E332" s="7"/>
      <c r="F332" s="7"/>
      <c r="G332" s="58"/>
      <c r="H332" s="58"/>
      <c r="I332" s="58"/>
      <c r="J332" s="58"/>
      <c r="K332" s="58"/>
      <c r="L332" s="19" t="str">
        <f t="shared" si="35"/>
        <v/>
      </c>
      <c r="M332" s="22"/>
      <c r="N332" s="22"/>
      <c r="O332" s="22"/>
      <c r="P332" s="14" t="str">
        <f t="shared" si="36"/>
        <v/>
      </c>
      <c r="Q332" s="14" t="str">
        <f t="shared" si="37"/>
        <v/>
      </c>
      <c r="R332" s="14" t="str">
        <f t="shared" si="38"/>
        <v/>
      </c>
      <c r="S332" s="7"/>
      <c r="T332" s="11"/>
      <c r="U332" s="11"/>
      <c r="V332" s="7"/>
      <c r="W332" s="25"/>
      <c r="X332" s="22"/>
      <c r="Y332" s="28" t="str">
        <f t="shared" si="39"/>
        <v/>
      </c>
      <c r="Z332" s="19" t="str">
        <f t="shared" si="40"/>
        <v/>
      </c>
      <c r="AA332" s="14" t="str">
        <f>IF(ISBLANK(A332),"",IF(OR(A332&lt;'03 Configuración'!$B$7,A332&gt;'03 Configuración'!$B$8),"Fuera de rango",IF(OR(C332="",D332="",E332="",F332="",S332="",V332="",NOT(ISNUMBER(G332)),NOT(ISNUMBER(H332)),NOT(ISNUMBER(I332)),NOT(ISNUMBER(J332)),NOT(ISNUMBER(K332)),NOT(ISNUMBER(M332)),NOT(ISNUMBER(N332)),NOT(ISNUMBER(O332)),NOT(ISNUMBER(W332)),NOT(ISNUMBER(X332))),"Incompleto",IF(OR(I332&lt;H332,K332&lt;I332,O332&gt;N332,O332+X332&gt;N332,X332&gt;N332,M332&lt;=0,N332&lt;0,O332&lt;0,W332&lt;0,X332&lt;0),"Inconsistente","Válido"))))</f>
        <v/>
      </c>
      <c r="AB332" s="31" t="str">
        <f t="shared" si="41"/>
        <v/>
      </c>
    </row>
    <row r="333" spans="1:28">
      <c r="A333" s="9"/>
      <c r="B333" s="14" t="str">
        <f>IF(A333="","",IF(OR(A333&lt;'03 Configuración'!$B$7,A333&gt;'03 Configuración'!$B$8),"Fuera de rango","Semana "&amp;INT((A333-'03 Configuración'!$B$7)/7)+1))</f>
        <v/>
      </c>
      <c r="C333" s="7"/>
      <c r="D333" s="7"/>
      <c r="E333" s="7"/>
      <c r="F333" s="7"/>
      <c r="G333" s="58"/>
      <c r="H333" s="58"/>
      <c r="I333" s="58"/>
      <c r="J333" s="58"/>
      <c r="K333" s="58"/>
      <c r="L333" s="19" t="str">
        <f t="shared" si="35"/>
        <v/>
      </c>
      <c r="M333" s="22"/>
      <c r="N333" s="22"/>
      <c r="O333" s="22"/>
      <c r="P333" s="14" t="str">
        <f t="shared" si="36"/>
        <v/>
      </c>
      <c r="Q333" s="14" t="str">
        <f t="shared" si="37"/>
        <v/>
      </c>
      <c r="R333" s="14" t="str">
        <f t="shared" si="38"/>
        <v/>
      </c>
      <c r="S333" s="7"/>
      <c r="T333" s="11"/>
      <c r="U333" s="11"/>
      <c r="V333" s="7"/>
      <c r="W333" s="25"/>
      <c r="X333" s="22"/>
      <c r="Y333" s="28" t="str">
        <f t="shared" si="39"/>
        <v/>
      </c>
      <c r="Z333" s="19" t="str">
        <f t="shared" si="40"/>
        <v/>
      </c>
      <c r="AA333" s="14" t="str">
        <f>IF(ISBLANK(A333),"",IF(OR(A333&lt;'03 Configuración'!$B$7,A333&gt;'03 Configuración'!$B$8),"Fuera de rango",IF(OR(C333="",D333="",E333="",F333="",S333="",V333="",NOT(ISNUMBER(G333)),NOT(ISNUMBER(H333)),NOT(ISNUMBER(I333)),NOT(ISNUMBER(J333)),NOT(ISNUMBER(K333)),NOT(ISNUMBER(M333)),NOT(ISNUMBER(N333)),NOT(ISNUMBER(O333)),NOT(ISNUMBER(W333)),NOT(ISNUMBER(X333))),"Incompleto",IF(OR(I333&lt;H333,K333&lt;I333,O333&gt;N333,O333+X333&gt;N333,X333&gt;N333,M333&lt;=0,N333&lt;0,O333&lt;0,W333&lt;0,X333&lt;0),"Inconsistente","Válido"))))</f>
        <v/>
      </c>
      <c r="AB333" s="31" t="str">
        <f t="shared" si="41"/>
        <v/>
      </c>
    </row>
    <row r="334" spans="1:28">
      <c r="A334" s="9"/>
      <c r="B334" s="14" t="str">
        <f>IF(A334="","",IF(OR(A334&lt;'03 Configuración'!$B$7,A334&gt;'03 Configuración'!$B$8),"Fuera de rango","Semana "&amp;INT((A334-'03 Configuración'!$B$7)/7)+1))</f>
        <v/>
      </c>
      <c r="C334" s="7"/>
      <c r="D334" s="7"/>
      <c r="E334" s="7"/>
      <c r="F334" s="7"/>
      <c r="G334" s="58"/>
      <c r="H334" s="58"/>
      <c r="I334" s="58"/>
      <c r="J334" s="58"/>
      <c r="K334" s="58"/>
      <c r="L334" s="19" t="str">
        <f t="shared" si="35"/>
        <v/>
      </c>
      <c r="M334" s="22"/>
      <c r="N334" s="22"/>
      <c r="O334" s="22"/>
      <c r="P334" s="14" t="str">
        <f t="shared" si="36"/>
        <v/>
      </c>
      <c r="Q334" s="14" t="str">
        <f t="shared" si="37"/>
        <v/>
      </c>
      <c r="R334" s="14" t="str">
        <f t="shared" si="38"/>
        <v/>
      </c>
      <c r="S334" s="7"/>
      <c r="T334" s="11"/>
      <c r="U334" s="11"/>
      <c r="V334" s="7"/>
      <c r="W334" s="25"/>
      <c r="X334" s="22"/>
      <c r="Y334" s="28" t="str">
        <f t="shared" si="39"/>
        <v/>
      </c>
      <c r="Z334" s="19" t="str">
        <f t="shared" si="40"/>
        <v/>
      </c>
      <c r="AA334" s="14" t="str">
        <f>IF(ISBLANK(A334),"",IF(OR(A334&lt;'03 Configuración'!$B$7,A334&gt;'03 Configuración'!$B$8),"Fuera de rango",IF(OR(C334="",D334="",E334="",F334="",S334="",V334="",NOT(ISNUMBER(G334)),NOT(ISNUMBER(H334)),NOT(ISNUMBER(I334)),NOT(ISNUMBER(J334)),NOT(ISNUMBER(K334)),NOT(ISNUMBER(M334)),NOT(ISNUMBER(N334)),NOT(ISNUMBER(O334)),NOT(ISNUMBER(W334)),NOT(ISNUMBER(X334))),"Incompleto",IF(OR(I334&lt;H334,K334&lt;I334,O334&gt;N334,O334+X334&gt;N334,X334&gt;N334,M334&lt;=0,N334&lt;0,O334&lt;0,W334&lt;0,X334&lt;0),"Inconsistente","Válido"))))</f>
        <v/>
      </c>
      <c r="AB334" s="31" t="str">
        <f t="shared" si="41"/>
        <v/>
      </c>
    </row>
    <row r="335" spans="1:28">
      <c r="A335" s="9"/>
      <c r="B335" s="14" t="str">
        <f>IF(A335="","",IF(OR(A335&lt;'03 Configuración'!$B$7,A335&gt;'03 Configuración'!$B$8),"Fuera de rango","Semana "&amp;INT((A335-'03 Configuración'!$B$7)/7)+1))</f>
        <v/>
      </c>
      <c r="C335" s="7"/>
      <c r="D335" s="7"/>
      <c r="E335" s="7"/>
      <c r="F335" s="7"/>
      <c r="G335" s="58"/>
      <c r="H335" s="58"/>
      <c r="I335" s="58"/>
      <c r="J335" s="58"/>
      <c r="K335" s="58"/>
      <c r="L335" s="19" t="str">
        <f t="shared" si="35"/>
        <v/>
      </c>
      <c r="M335" s="22"/>
      <c r="N335" s="22"/>
      <c r="O335" s="22"/>
      <c r="P335" s="14" t="str">
        <f t="shared" si="36"/>
        <v/>
      </c>
      <c r="Q335" s="14" t="str">
        <f t="shared" si="37"/>
        <v/>
      </c>
      <c r="R335" s="14" t="str">
        <f t="shared" si="38"/>
        <v/>
      </c>
      <c r="S335" s="7"/>
      <c r="T335" s="11"/>
      <c r="U335" s="11"/>
      <c r="V335" s="7"/>
      <c r="W335" s="25"/>
      <c r="X335" s="22"/>
      <c r="Y335" s="28" t="str">
        <f t="shared" si="39"/>
        <v/>
      </c>
      <c r="Z335" s="19" t="str">
        <f t="shared" si="40"/>
        <v/>
      </c>
      <c r="AA335" s="14" t="str">
        <f>IF(ISBLANK(A335),"",IF(OR(A335&lt;'03 Configuración'!$B$7,A335&gt;'03 Configuración'!$B$8),"Fuera de rango",IF(OR(C335="",D335="",E335="",F335="",S335="",V335="",NOT(ISNUMBER(G335)),NOT(ISNUMBER(H335)),NOT(ISNUMBER(I335)),NOT(ISNUMBER(J335)),NOT(ISNUMBER(K335)),NOT(ISNUMBER(M335)),NOT(ISNUMBER(N335)),NOT(ISNUMBER(O335)),NOT(ISNUMBER(W335)),NOT(ISNUMBER(X335))),"Incompleto",IF(OR(I335&lt;H335,K335&lt;I335,O335&gt;N335,O335+X335&gt;N335,X335&gt;N335,M335&lt;=0,N335&lt;0,O335&lt;0,W335&lt;0,X335&lt;0),"Inconsistente","Válido"))))</f>
        <v/>
      </c>
      <c r="AB335" s="31" t="str">
        <f t="shared" si="41"/>
        <v/>
      </c>
    </row>
    <row r="336" spans="1:28">
      <c r="A336" s="9"/>
      <c r="B336" s="14" t="str">
        <f>IF(A336="","",IF(OR(A336&lt;'03 Configuración'!$B$7,A336&gt;'03 Configuración'!$B$8),"Fuera de rango","Semana "&amp;INT((A336-'03 Configuración'!$B$7)/7)+1))</f>
        <v/>
      </c>
      <c r="C336" s="7"/>
      <c r="D336" s="7"/>
      <c r="E336" s="7"/>
      <c r="F336" s="7"/>
      <c r="G336" s="58"/>
      <c r="H336" s="58"/>
      <c r="I336" s="58"/>
      <c r="J336" s="58"/>
      <c r="K336" s="58"/>
      <c r="L336" s="19" t="str">
        <f t="shared" si="35"/>
        <v/>
      </c>
      <c r="M336" s="22"/>
      <c r="N336" s="22"/>
      <c r="O336" s="22"/>
      <c r="P336" s="14" t="str">
        <f t="shared" si="36"/>
        <v/>
      </c>
      <c r="Q336" s="14" t="str">
        <f t="shared" si="37"/>
        <v/>
      </c>
      <c r="R336" s="14" t="str">
        <f t="shared" si="38"/>
        <v/>
      </c>
      <c r="S336" s="7"/>
      <c r="T336" s="11"/>
      <c r="U336" s="11"/>
      <c r="V336" s="7"/>
      <c r="W336" s="25"/>
      <c r="X336" s="22"/>
      <c r="Y336" s="28" t="str">
        <f t="shared" si="39"/>
        <v/>
      </c>
      <c r="Z336" s="19" t="str">
        <f t="shared" si="40"/>
        <v/>
      </c>
      <c r="AA336" s="14" t="str">
        <f>IF(ISBLANK(A336),"",IF(OR(A336&lt;'03 Configuración'!$B$7,A336&gt;'03 Configuración'!$B$8),"Fuera de rango",IF(OR(C336="",D336="",E336="",F336="",S336="",V336="",NOT(ISNUMBER(G336)),NOT(ISNUMBER(H336)),NOT(ISNUMBER(I336)),NOT(ISNUMBER(J336)),NOT(ISNUMBER(K336)),NOT(ISNUMBER(M336)),NOT(ISNUMBER(N336)),NOT(ISNUMBER(O336)),NOT(ISNUMBER(W336)),NOT(ISNUMBER(X336))),"Incompleto",IF(OR(I336&lt;H336,K336&lt;I336,O336&gt;N336,O336+X336&gt;N336,X336&gt;N336,M336&lt;=0,N336&lt;0,O336&lt;0,W336&lt;0,X336&lt;0),"Inconsistente","Válido"))))</f>
        <v/>
      </c>
      <c r="AB336" s="31" t="str">
        <f t="shared" si="41"/>
        <v/>
      </c>
    </row>
    <row r="337" spans="1:28">
      <c r="A337" s="9"/>
      <c r="B337" s="14" t="str">
        <f>IF(A337="","",IF(OR(A337&lt;'03 Configuración'!$B$7,A337&gt;'03 Configuración'!$B$8),"Fuera de rango","Semana "&amp;INT((A337-'03 Configuración'!$B$7)/7)+1))</f>
        <v/>
      </c>
      <c r="C337" s="7"/>
      <c r="D337" s="7"/>
      <c r="E337" s="7"/>
      <c r="F337" s="7"/>
      <c r="G337" s="58"/>
      <c r="H337" s="58"/>
      <c r="I337" s="58"/>
      <c r="J337" s="58"/>
      <c r="K337" s="58"/>
      <c r="L337" s="19" t="str">
        <f t="shared" si="35"/>
        <v/>
      </c>
      <c r="M337" s="22"/>
      <c r="N337" s="22"/>
      <c r="O337" s="22"/>
      <c r="P337" s="14" t="str">
        <f t="shared" si="36"/>
        <v/>
      </c>
      <c r="Q337" s="14" t="str">
        <f t="shared" si="37"/>
        <v/>
      </c>
      <c r="R337" s="14" t="str">
        <f t="shared" si="38"/>
        <v/>
      </c>
      <c r="S337" s="7"/>
      <c r="T337" s="11"/>
      <c r="U337" s="11"/>
      <c r="V337" s="7"/>
      <c r="W337" s="25"/>
      <c r="X337" s="22"/>
      <c r="Y337" s="28" t="str">
        <f t="shared" si="39"/>
        <v/>
      </c>
      <c r="Z337" s="19" t="str">
        <f t="shared" si="40"/>
        <v/>
      </c>
      <c r="AA337" s="14" t="str">
        <f>IF(ISBLANK(A337),"",IF(OR(A337&lt;'03 Configuración'!$B$7,A337&gt;'03 Configuración'!$B$8),"Fuera de rango",IF(OR(C337="",D337="",E337="",F337="",S337="",V337="",NOT(ISNUMBER(G337)),NOT(ISNUMBER(H337)),NOT(ISNUMBER(I337)),NOT(ISNUMBER(J337)),NOT(ISNUMBER(K337)),NOT(ISNUMBER(M337)),NOT(ISNUMBER(N337)),NOT(ISNUMBER(O337)),NOT(ISNUMBER(W337)),NOT(ISNUMBER(X337))),"Incompleto",IF(OR(I337&lt;H337,K337&lt;I337,O337&gt;N337,O337+X337&gt;N337,X337&gt;N337,M337&lt;=0,N337&lt;0,O337&lt;0,W337&lt;0,X337&lt;0),"Inconsistente","Válido"))))</f>
        <v/>
      </c>
      <c r="AB337" s="31" t="str">
        <f t="shared" si="41"/>
        <v/>
      </c>
    </row>
    <row r="338" spans="1:28">
      <c r="A338" s="9"/>
      <c r="B338" s="14" t="str">
        <f>IF(A338="","",IF(OR(A338&lt;'03 Configuración'!$B$7,A338&gt;'03 Configuración'!$B$8),"Fuera de rango","Semana "&amp;INT((A338-'03 Configuración'!$B$7)/7)+1))</f>
        <v/>
      </c>
      <c r="C338" s="7"/>
      <c r="D338" s="7"/>
      <c r="E338" s="7"/>
      <c r="F338" s="7"/>
      <c r="G338" s="58"/>
      <c r="H338" s="58"/>
      <c r="I338" s="58"/>
      <c r="J338" s="58"/>
      <c r="K338" s="58"/>
      <c r="L338" s="19" t="str">
        <f t="shared" si="35"/>
        <v/>
      </c>
      <c r="M338" s="22"/>
      <c r="N338" s="22"/>
      <c r="O338" s="22"/>
      <c r="P338" s="14" t="str">
        <f t="shared" si="36"/>
        <v/>
      </c>
      <c r="Q338" s="14" t="str">
        <f t="shared" si="37"/>
        <v/>
      </c>
      <c r="R338" s="14" t="str">
        <f t="shared" si="38"/>
        <v/>
      </c>
      <c r="S338" s="7"/>
      <c r="T338" s="11"/>
      <c r="U338" s="11"/>
      <c r="V338" s="7"/>
      <c r="W338" s="25"/>
      <c r="X338" s="22"/>
      <c r="Y338" s="28" t="str">
        <f t="shared" si="39"/>
        <v/>
      </c>
      <c r="Z338" s="19" t="str">
        <f t="shared" si="40"/>
        <v/>
      </c>
      <c r="AA338" s="14" t="str">
        <f>IF(ISBLANK(A338),"",IF(OR(A338&lt;'03 Configuración'!$B$7,A338&gt;'03 Configuración'!$B$8),"Fuera de rango",IF(OR(C338="",D338="",E338="",F338="",S338="",V338="",NOT(ISNUMBER(G338)),NOT(ISNUMBER(H338)),NOT(ISNUMBER(I338)),NOT(ISNUMBER(J338)),NOT(ISNUMBER(K338)),NOT(ISNUMBER(M338)),NOT(ISNUMBER(N338)),NOT(ISNUMBER(O338)),NOT(ISNUMBER(W338)),NOT(ISNUMBER(X338))),"Incompleto",IF(OR(I338&lt;H338,K338&lt;I338,O338&gt;N338,O338+X338&gt;N338,X338&gt;N338,M338&lt;=0,N338&lt;0,O338&lt;0,W338&lt;0,X338&lt;0),"Inconsistente","Válido"))))</f>
        <v/>
      </c>
      <c r="AB338" s="31" t="str">
        <f t="shared" si="41"/>
        <v/>
      </c>
    </row>
    <row r="339" spans="1:28">
      <c r="A339" s="9"/>
      <c r="B339" s="14" t="str">
        <f>IF(A339="","",IF(OR(A339&lt;'03 Configuración'!$B$7,A339&gt;'03 Configuración'!$B$8),"Fuera de rango","Semana "&amp;INT((A339-'03 Configuración'!$B$7)/7)+1))</f>
        <v/>
      </c>
      <c r="C339" s="7"/>
      <c r="D339" s="7"/>
      <c r="E339" s="7"/>
      <c r="F339" s="7"/>
      <c r="G339" s="58"/>
      <c r="H339" s="58"/>
      <c r="I339" s="58"/>
      <c r="J339" s="58"/>
      <c r="K339" s="58"/>
      <c r="L339" s="19" t="str">
        <f t="shared" si="35"/>
        <v/>
      </c>
      <c r="M339" s="22"/>
      <c r="N339" s="22"/>
      <c r="O339" s="22"/>
      <c r="P339" s="14" t="str">
        <f t="shared" si="36"/>
        <v/>
      </c>
      <c r="Q339" s="14" t="str">
        <f t="shared" si="37"/>
        <v/>
      </c>
      <c r="R339" s="14" t="str">
        <f t="shared" si="38"/>
        <v/>
      </c>
      <c r="S339" s="7"/>
      <c r="T339" s="11"/>
      <c r="U339" s="11"/>
      <c r="V339" s="7"/>
      <c r="W339" s="25"/>
      <c r="X339" s="22"/>
      <c r="Y339" s="28" t="str">
        <f t="shared" si="39"/>
        <v/>
      </c>
      <c r="Z339" s="19" t="str">
        <f t="shared" si="40"/>
        <v/>
      </c>
      <c r="AA339" s="14" t="str">
        <f>IF(ISBLANK(A339),"",IF(OR(A339&lt;'03 Configuración'!$B$7,A339&gt;'03 Configuración'!$B$8),"Fuera de rango",IF(OR(C339="",D339="",E339="",F339="",S339="",V339="",NOT(ISNUMBER(G339)),NOT(ISNUMBER(H339)),NOT(ISNUMBER(I339)),NOT(ISNUMBER(J339)),NOT(ISNUMBER(K339)),NOT(ISNUMBER(M339)),NOT(ISNUMBER(N339)),NOT(ISNUMBER(O339)),NOT(ISNUMBER(W339)),NOT(ISNUMBER(X339))),"Incompleto",IF(OR(I339&lt;H339,K339&lt;I339,O339&gt;N339,O339+X339&gt;N339,X339&gt;N339,M339&lt;=0,N339&lt;0,O339&lt;0,W339&lt;0,X339&lt;0),"Inconsistente","Válido"))))</f>
        <v/>
      </c>
      <c r="AB339" s="31" t="str">
        <f t="shared" si="41"/>
        <v/>
      </c>
    </row>
    <row r="340" spans="1:28">
      <c r="A340" s="9"/>
      <c r="B340" s="14" t="str">
        <f>IF(A340="","",IF(OR(A340&lt;'03 Configuración'!$B$7,A340&gt;'03 Configuración'!$B$8),"Fuera de rango","Semana "&amp;INT((A340-'03 Configuración'!$B$7)/7)+1))</f>
        <v/>
      </c>
      <c r="C340" s="7"/>
      <c r="D340" s="7"/>
      <c r="E340" s="7"/>
      <c r="F340" s="7"/>
      <c r="G340" s="58"/>
      <c r="H340" s="58"/>
      <c r="I340" s="58"/>
      <c r="J340" s="58"/>
      <c r="K340" s="58"/>
      <c r="L340" s="19" t="str">
        <f t="shared" si="35"/>
        <v/>
      </c>
      <c r="M340" s="22"/>
      <c r="N340" s="22"/>
      <c r="O340" s="22"/>
      <c r="P340" s="14" t="str">
        <f t="shared" si="36"/>
        <v/>
      </c>
      <c r="Q340" s="14" t="str">
        <f t="shared" si="37"/>
        <v/>
      </c>
      <c r="R340" s="14" t="str">
        <f t="shared" si="38"/>
        <v/>
      </c>
      <c r="S340" s="7"/>
      <c r="T340" s="11"/>
      <c r="U340" s="11"/>
      <c r="V340" s="7"/>
      <c r="W340" s="25"/>
      <c r="X340" s="22"/>
      <c r="Y340" s="28" t="str">
        <f t="shared" si="39"/>
        <v/>
      </c>
      <c r="Z340" s="19" t="str">
        <f t="shared" si="40"/>
        <v/>
      </c>
      <c r="AA340" s="14" t="str">
        <f>IF(ISBLANK(A340),"",IF(OR(A340&lt;'03 Configuración'!$B$7,A340&gt;'03 Configuración'!$B$8),"Fuera de rango",IF(OR(C340="",D340="",E340="",F340="",S340="",V340="",NOT(ISNUMBER(G340)),NOT(ISNUMBER(H340)),NOT(ISNUMBER(I340)),NOT(ISNUMBER(J340)),NOT(ISNUMBER(K340)),NOT(ISNUMBER(M340)),NOT(ISNUMBER(N340)),NOT(ISNUMBER(O340)),NOT(ISNUMBER(W340)),NOT(ISNUMBER(X340))),"Incompleto",IF(OR(I340&lt;H340,K340&lt;I340,O340&gt;N340,O340+X340&gt;N340,X340&gt;N340,M340&lt;=0,N340&lt;0,O340&lt;0,W340&lt;0,X340&lt;0),"Inconsistente","Válido"))))</f>
        <v/>
      </c>
      <c r="AB340" s="31" t="str">
        <f t="shared" si="41"/>
        <v/>
      </c>
    </row>
    <row r="341" spans="1:28">
      <c r="A341" s="9"/>
      <c r="B341" s="14" t="str">
        <f>IF(A341="","",IF(OR(A341&lt;'03 Configuración'!$B$7,A341&gt;'03 Configuración'!$B$8),"Fuera de rango","Semana "&amp;INT((A341-'03 Configuración'!$B$7)/7)+1))</f>
        <v/>
      </c>
      <c r="C341" s="7"/>
      <c r="D341" s="7"/>
      <c r="E341" s="7"/>
      <c r="F341" s="7"/>
      <c r="G341" s="58"/>
      <c r="H341" s="58"/>
      <c r="I341" s="58"/>
      <c r="J341" s="58"/>
      <c r="K341" s="58"/>
      <c r="L341" s="19" t="str">
        <f t="shared" si="35"/>
        <v/>
      </c>
      <c r="M341" s="22"/>
      <c r="N341" s="22"/>
      <c r="O341" s="22"/>
      <c r="P341" s="14" t="str">
        <f t="shared" si="36"/>
        <v/>
      </c>
      <c r="Q341" s="14" t="str">
        <f t="shared" si="37"/>
        <v/>
      </c>
      <c r="R341" s="14" t="str">
        <f t="shared" si="38"/>
        <v/>
      </c>
      <c r="S341" s="7"/>
      <c r="T341" s="11"/>
      <c r="U341" s="11"/>
      <c r="V341" s="7"/>
      <c r="W341" s="25"/>
      <c r="X341" s="22"/>
      <c r="Y341" s="28" t="str">
        <f t="shared" si="39"/>
        <v/>
      </c>
      <c r="Z341" s="19" t="str">
        <f t="shared" si="40"/>
        <v/>
      </c>
      <c r="AA341" s="14" t="str">
        <f>IF(ISBLANK(A341),"",IF(OR(A341&lt;'03 Configuración'!$B$7,A341&gt;'03 Configuración'!$B$8),"Fuera de rango",IF(OR(C341="",D341="",E341="",F341="",S341="",V341="",NOT(ISNUMBER(G341)),NOT(ISNUMBER(H341)),NOT(ISNUMBER(I341)),NOT(ISNUMBER(J341)),NOT(ISNUMBER(K341)),NOT(ISNUMBER(M341)),NOT(ISNUMBER(N341)),NOT(ISNUMBER(O341)),NOT(ISNUMBER(W341)),NOT(ISNUMBER(X341))),"Incompleto",IF(OR(I341&lt;H341,K341&lt;I341,O341&gt;N341,O341+X341&gt;N341,X341&gt;N341,M341&lt;=0,N341&lt;0,O341&lt;0,W341&lt;0,X341&lt;0),"Inconsistente","Válido"))))</f>
        <v/>
      </c>
      <c r="AB341" s="31" t="str">
        <f t="shared" si="41"/>
        <v/>
      </c>
    </row>
    <row r="342" spans="1:28">
      <c r="A342" s="9"/>
      <c r="B342" s="14" t="str">
        <f>IF(A342="","",IF(OR(A342&lt;'03 Configuración'!$B$7,A342&gt;'03 Configuración'!$B$8),"Fuera de rango","Semana "&amp;INT((A342-'03 Configuración'!$B$7)/7)+1))</f>
        <v/>
      </c>
      <c r="C342" s="7"/>
      <c r="D342" s="7"/>
      <c r="E342" s="7"/>
      <c r="F342" s="7"/>
      <c r="G342" s="58"/>
      <c r="H342" s="58"/>
      <c r="I342" s="58"/>
      <c r="J342" s="58"/>
      <c r="K342" s="58"/>
      <c r="L342" s="19" t="str">
        <f t="shared" si="35"/>
        <v/>
      </c>
      <c r="M342" s="22"/>
      <c r="N342" s="22"/>
      <c r="O342" s="22"/>
      <c r="P342" s="14" t="str">
        <f t="shared" si="36"/>
        <v/>
      </c>
      <c r="Q342" s="14" t="str">
        <f t="shared" si="37"/>
        <v/>
      </c>
      <c r="R342" s="14" t="str">
        <f t="shared" si="38"/>
        <v/>
      </c>
      <c r="S342" s="7"/>
      <c r="T342" s="11"/>
      <c r="U342" s="11"/>
      <c r="V342" s="7"/>
      <c r="W342" s="25"/>
      <c r="X342" s="22"/>
      <c r="Y342" s="28" t="str">
        <f t="shared" si="39"/>
        <v/>
      </c>
      <c r="Z342" s="19" t="str">
        <f t="shared" si="40"/>
        <v/>
      </c>
      <c r="AA342" s="14" t="str">
        <f>IF(ISBLANK(A342),"",IF(OR(A342&lt;'03 Configuración'!$B$7,A342&gt;'03 Configuración'!$B$8),"Fuera de rango",IF(OR(C342="",D342="",E342="",F342="",S342="",V342="",NOT(ISNUMBER(G342)),NOT(ISNUMBER(H342)),NOT(ISNUMBER(I342)),NOT(ISNUMBER(J342)),NOT(ISNUMBER(K342)),NOT(ISNUMBER(M342)),NOT(ISNUMBER(N342)),NOT(ISNUMBER(O342)),NOT(ISNUMBER(W342)),NOT(ISNUMBER(X342))),"Incompleto",IF(OR(I342&lt;H342,K342&lt;I342,O342&gt;N342,O342+X342&gt;N342,X342&gt;N342,M342&lt;=0,N342&lt;0,O342&lt;0,W342&lt;0,X342&lt;0),"Inconsistente","Válido"))))</f>
        <v/>
      </c>
      <c r="AB342" s="31" t="str">
        <f t="shared" si="41"/>
        <v/>
      </c>
    </row>
    <row r="343" spans="1:28">
      <c r="A343" s="9"/>
      <c r="B343" s="14" t="str">
        <f>IF(A343="","",IF(OR(A343&lt;'03 Configuración'!$B$7,A343&gt;'03 Configuración'!$B$8),"Fuera de rango","Semana "&amp;INT((A343-'03 Configuración'!$B$7)/7)+1))</f>
        <v/>
      </c>
      <c r="C343" s="7"/>
      <c r="D343" s="7"/>
      <c r="E343" s="7"/>
      <c r="F343" s="7"/>
      <c r="G343" s="58"/>
      <c r="H343" s="58"/>
      <c r="I343" s="58"/>
      <c r="J343" s="58"/>
      <c r="K343" s="58"/>
      <c r="L343" s="19" t="str">
        <f t="shared" si="35"/>
        <v/>
      </c>
      <c r="M343" s="22"/>
      <c r="N343" s="22"/>
      <c r="O343" s="22"/>
      <c r="P343" s="14" t="str">
        <f t="shared" si="36"/>
        <v/>
      </c>
      <c r="Q343" s="14" t="str">
        <f t="shared" si="37"/>
        <v/>
      </c>
      <c r="R343" s="14" t="str">
        <f t="shared" si="38"/>
        <v/>
      </c>
      <c r="S343" s="7"/>
      <c r="T343" s="11"/>
      <c r="U343" s="11"/>
      <c r="V343" s="7"/>
      <c r="W343" s="25"/>
      <c r="X343" s="22"/>
      <c r="Y343" s="28" t="str">
        <f t="shared" si="39"/>
        <v/>
      </c>
      <c r="Z343" s="19" t="str">
        <f t="shared" si="40"/>
        <v/>
      </c>
      <c r="AA343" s="14" t="str">
        <f>IF(ISBLANK(A343),"",IF(OR(A343&lt;'03 Configuración'!$B$7,A343&gt;'03 Configuración'!$B$8),"Fuera de rango",IF(OR(C343="",D343="",E343="",F343="",S343="",V343="",NOT(ISNUMBER(G343)),NOT(ISNUMBER(H343)),NOT(ISNUMBER(I343)),NOT(ISNUMBER(J343)),NOT(ISNUMBER(K343)),NOT(ISNUMBER(M343)),NOT(ISNUMBER(N343)),NOT(ISNUMBER(O343)),NOT(ISNUMBER(W343)),NOT(ISNUMBER(X343))),"Incompleto",IF(OR(I343&lt;H343,K343&lt;I343,O343&gt;N343,O343+X343&gt;N343,X343&gt;N343,M343&lt;=0,N343&lt;0,O343&lt;0,W343&lt;0,X343&lt;0),"Inconsistente","Válido"))))</f>
        <v/>
      </c>
      <c r="AB343" s="31" t="str">
        <f t="shared" si="41"/>
        <v/>
      </c>
    </row>
    <row r="344" spans="1:28">
      <c r="A344" s="9"/>
      <c r="B344" s="14" t="str">
        <f>IF(A344="","",IF(OR(A344&lt;'03 Configuración'!$B$7,A344&gt;'03 Configuración'!$B$8),"Fuera de rango","Semana "&amp;INT((A344-'03 Configuración'!$B$7)/7)+1))</f>
        <v/>
      </c>
      <c r="C344" s="7"/>
      <c r="D344" s="7"/>
      <c r="E344" s="7"/>
      <c r="F344" s="7"/>
      <c r="G344" s="58"/>
      <c r="H344" s="58"/>
      <c r="I344" s="58"/>
      <c r="J344" s="58"/>
      <c r="K344" s="58"/>
      <c r="L344" s="19" t="str">
        <f t="shared" si="35"/>
        <v/>
      </c>
      <c r="M344" s="22"/>
      <c r="N344" s="22"/>
      <c r="O344" s="22"/>
      <c r="P344" s="14" t="str">
        <f t="shared" si="36"/>
        <v/>
      </c>
      <c r="Q344" s="14" t="str">
        <f t="shared" si="37"/>
        <v/>
      </c>
      <c r="R344" s="14" t="str">
        <f t="shared" si="38"/>
        <v/>
      </c>
      <c r="S344" s="7"/>
      <c r="T344" s="11"/>
      <c r="U344" s="11"/>
      <c r="V344" s="7"/>
      <c r="W344" s="25"/>
      <c r="X344" s="22"/>
      <c r="Y344" s="28" t="str">
        <f t="shared" si="39"/>
        <v/>
      </c>
      <c r="Z344" s="19" t="str">
        <f t="shared" si="40"/>
        <v/>
      </c>
      <c r="AA344" s="14" t="str">
        <f>IF(ISBLANK(A344),"",IF(OR(A344&lt;'03 Configuración'!$B$7,A344&gt;'03 Configuración'!$B$8),"Fuera de rango",IF(OR(C344="",D344="",E344="",F344="",S344="",V344="",NOT(ISNUMBER(G344)),NOT(ISNUMBER(H344)),NOT(ISNUMBER(I344)),NOT(ISNUMBER(J344)),NOT(ISNUMBER(K344)),NOT(ISNUMBER(M344)),NOT(ISNUMBER(N344)),NOT(ISNUMBER(O344)),NOT(ISNUMBER(W344)),NOT(ISNUMBER(X344))),"Incompleto",IF(OR(I344&lt;H344,K344&lt;I344,O344&gt;N344,O344+X344&gt;N344,X344&gt;N344,M344&lt;=0,N344&lt;0,O344&lt;0,W344&lt;0,X344&lt;0),"Inconsistente","Válido"))))</f>
        <v/>
      </c>
      <c r="AB344" s="31" t="str">
        <f t="shared" si="41"/>
        <v/>
      </c>
    </row>
    <row r="345" spans="1:28">
      <c r="A345" s="9"/>
      <c r="B345" s="14" t="str">
        <f>IF(A345="","",IF(OR(A345&lt;'03 Configuración'!$B$7,A345&gt;'03 Configuración'!$B$8),"Fuera de rango","Semana "&amp;INT((A345-'03 Configuración'!$B$7)/7)+1))</f>
        <v/>
      </c>
      <c r="C345" s="7"/>
      <c r="D345" s="7"/>
      <c r="E345" s="7"/>
      <c r="F345" s="7"/>
      <c r="G345" s="58"/>
      <c r="H345" s="58"/>
      <c r="I345" s="58"/>
      <c r="J345" s="58"/>
      <c r="K345" s="58"/>
      <c r="L345" s="19" t="str">
        <f t="shared" si="35"/>
        <v/>
      </c>
      <c r="M345" s="22"/>
      <c r="N345" s="22"/>
      <c r="O345" s="22"/>
      <c r="P345" s="14" t="str">
        <f t="shared" si="36"/>
        <v/>
      </c>
      <c r="Q345" s="14" t="str">
        <f t="shared" si="37"/>
        <v/>
      </c>
      <c r="R345" s="14" t="str">
        <f t="shared" si="38"/>
        <v/>
      </c>
      <c r="S345" s="7"/>
      <c r="T345" s="11"/>
      <c r="U345" s="11"/>
      <c r="V345" s="7"/>
      <c r="W345" s="25"/>
      <c r="X345" s="22"/>
      <c r="Y345" s="28" t="str">
        <f t="shared" si="39"/>
        <v/>
      </c>
      <c r="Z345" s="19" t="str">
        <f t="shared" si="40"/>
        <v/>
      </c>
      <c r="AA345" s="14" t="str">
        <f>IF(ISBLANK(A345),"",IF(OR(A345&lt;'03 Configuración'!$B$7,A345&gt;'03 Configuración'!$B$8),"Fuera de rango",IF(OR(C345="",D345="",E345="",F345="",S345="",V345="",NOT(ISNUMBER(G345)),NOT(ISNUMBER(H345)),NOT(ISNUMBER(I345)),NOT(ISNUMBER(J345)),NOT(ISNUMBER(K345)),NOT(ISNUMBER(M345)),NOT(ISNUMBER(N345)),NOT(ISNUMBER(O345)),NOT(ISNUMBER(W345)),NOT(ISNUMBER(X345))),"Incompleto",IF(OR(I345&lt;H345,K345&lt;I345,O345&gt;N345,O345+X345&gt;N345,X345&gt;N345,M345&lt;=0,N345&lt;0,O345&lt;0,W345&lt;0,X345&lt;0),"Inconsistente","Válido"))))</f>
        <v/>
      </c>
      <c r="AB345" s="31" t="str">
        <f t="shared" si="41"/>
        <v/>
      </c>
    </row>
    <row r="346" spans="1:28">
      <c r="A346" s="9"/>
      <c r="B346" s="14" t="str">
        <f>IF(A346="","",IF(OR(A346&lt;'03 Configuración'!$B$7,A346&gt;'03 Configuración'!$B$8),"Fuera de rango","Semana "&amp;INT((A346-'03 Configuración'!$B$7)/7)+1))</f>
        <v/>
      </c>
      <c r="C346" s="7"/>
      <c r="D346" s="7"/>
      <c r="E346" s="7"/>
      <c r="F346" s="7"/>
      <c r="G346" s="58"/>
      <c r="H346" s="58"/>
      <c r="I346" s="58"/>
      <c r="J346" s="58"/>
      <c r="K346" s="58"/>
      <c r="L346" s="19" t="str">
        <f t="shared" si="35"/>
        <v/>
      </c>
      <c r="M346" s="22"/>
      <c r="N346" s="22"/>
      <c r="O346" s="22"/>
      <c r="P346" s="14" t="str">
        <f t="shared" si="36"/>
        <v/>
      </c>
      <c r="Q346" s="14" t="str">
        <f t="shared" si="37"/>
        <v/>
      </c>
      <c r="R346" s="14" t="str">
        <f t="shared" si="38"/>
        <v/>
      </c>
      <c r="S346" s="7"/>
      <c r="T346" s="11"/>
      <c r="U346" s="11"/>
      <c r="V346" s="7"/>
      <c r="W346" s="25"/>
      <c r="X346" s="22"/>
      <c r="Y346" s="28" t="str">
        <f t="shared" si="39"/>
        <v/>
      </c>
      <c r="Z346" s="19" t="str">
        <f t="shared" si="40"/>
        <v/>
      </c>
      <c r="AA346" s="14" t="str">
        <f>IF(ISBLANK(A346),"",IF(OR(A346&lt;'03 Configuración'!$B$7,A346&gt;'03 Configuración'!$B$8),"Fuera de rango",IF(OR(C346="",D346="",E346="",F346="",S346="",V346="",NOT(ISNUMBER(G346)),NOT(ISNUMBER(H346)),NOT(ISNUMBER(I346)),NOT(ISNUMBER(J346)),NOT(ISNUMBER(K346)),NOT(ISNUMBER(M346)),NOT(ISNUMBER(N346)),NOT(ISNUMBER(O346)),NOT(ISNUMBER(W346)),NOT(ISNUMBER(X346))),"Incompleto",IF(OR(I346&lt;H346,K346&lt;I346,O346&gt;N346,O346+X346&gt;N346,X346&gt;N346,M346&lt;=0,N346&lt;0,O346&lt;0,W346&lt;0,X346&lt;0),"Inconsistente","Válido"))))</f>
        <v/>
      </c>
      <c r="AB346" s="31" t="str">
        <f t="shared" si="41"/>
        <v/>
      </c>
    </row>
    <row r="347" spans="1:28">
      <c r="A347" s="9"/>
      <c r="B347" s="14" t="str">
        <f>IF(A347="","",IF(OR(A347&lt;'03 Configuración'!$B$7,A347&gt;'03 Configuración'!$B$8),"Fuera de rango","Semana "&amp;INT((A347-'03 Configuración'!$B$7)/7)+1))</f>
        <v/>
      </c>
      <c r="C347" s="7"/>
      <c r="D347" s="7"/>
      <c r="E347" s="7"/>
      <c r="F347" s="7"/>
      <c r="G347" s="58"/>
      <c r="H347" s="58"/>
      <c r="I347" s="58"/>
      <c r="J347" s="58"/>
      <c r="K347" s="58"/>
      <c r="L347" s="19" t="str">
        <f t="shared" si="35"/>
        <v/>
      </c>
      <c r="M347" s="22"/>
      <c r="N347" s="22"/>
      <c r="O347" s="22"/>
      <c r="P347" s="14" t="str">
        <f t="shared" si="36"/>
        <v/>
      </c>
      <c r="Q347" s="14" t="str">
        <f t="shared" si="37"/>
        <v/>
      </c>
      <c r="R347" s="14" t="str">
        <f t="shared" si="38"/>
        <v/>
      </c>
      <c r="S347" s="7"/>
      <c r="T347" s="11"/>
      <c r="U347" s="11"/>
      <c r="V347" s="7"/>
      <c r="W347" s="25"/>
      <c r="X347" s="22"/>
      <c r="Y347" s="28" t="str">
        <f t="shared" si="39"/>
        <v/>
      </c>
      <c r="Z347" s="19" t="str">
        <f t="shared" si="40"/>
        <v/>
      </c>
      <c r="AA347" s="14" t="str">
        <f>IF(ISBLANK(A347),"",IF(OR(A347&lt;'03 Configuración'!$B$7,A347&gt;'03 Configuración'!$B$8),"Fuera de rango",IF(OR(C347="",D347="",E347="",F347="",S347="",V347="",NOT(ISNUMBER(G347)),NOT(ISNUMBER(H347)),NOT(ISNUMBER(I347)),NOT(ISNUMBER(J347)),NOT(ISNUMBER(K347)),NOT(ISNUMBER(M347)),NOT(ISNUMBER(N347)),NOT(ISNUMBER(O347)),NOT(ISNUMBER(W347)),NOT(ISNUMBER(X347))),"Incompleto",IF(OR(I347&lt;H347,K347&lt;I347,O347&gt;N347,O347+X347&gt;N347,X347&gt;N347,M347&lt;=0,N347&lt;0,O347&lt;0,W347&lt;0,X347&lt;0),"Inconsistente","Válido"))))</f>
        <v/>
      </c>
      <c r="AB347" s="31" t="str">
        <f t="shared" si="41"/>
        <v/>
      </c>
    </row>
    <row r="348" spans="1:28">
      <c r="A348" s="9"/>
      <c r="B348" s="14" t="str">
        <f>IF(A348="","",IF(OR(A348&lt;'03 Configuración'!$B$7,A348&gt;'03 Configuración'!$B$8),"Fuera de rango","Semana "&amp;INT((A348-'03 Configuración'!$B$7)/7)+1))</f>
        <v/>
      </c>
      <c r="C348" s="7"/>
      <c r="D348" s="7"/>
      <c r="E348" s="7"/>
      <c r="F348" s="7"/>
      <c r="G348" s="58"/>
      <c r="H348" s="58"/>
      <c r="I348" s="58"/>
      <c r="J348" s="58"/>
      <c r="K348" s="58"/>
      <c r="L348" s="19" t="str">
        <f t="shared" si="35"/>
        <v/>
      </c>
      <c r="M348" s="22"/>
      <c r="N348" s="22"/>
      <c r="O348" s="22"/>
      <c r="P348" s="14" t="str">
        <f t="shared" si="36"/>
        <v/>
      </c>
      <c r="Q348" s="14" t="str">
        <f t="shared" si="37"/>
        <v/>
      </c>
      <c r="R348" s="14" t="str">
        <f t="shared" si="38"/>
        <v/>
      </c>
      <c r="S348" s="7"/>
      <c r="T348" s="11"/>
      <c r="U348" s="11"/>
      <c r="V348" s="7"/>
      <c r="W348" s="25"/>
      <c r="X348" s="22"/>
      <c r="Y348" s="28" t="str">
        <f t="shared" si="39"/>
        <v/>
      </c>
      <c r="Z348" s="19" t="str">
        <f t="shared" si="40"/>
        <v/>
      </c>
      <c r="AA348" s="14" t="str">
        <f>IF(ISBLANK(A348),"",IF(OR(A348&lt;'03 Configuración'!$B$7,A348&gt;'03 Configuración'!$B$8),"Fuera de rango",IF(OR(C348="",D348="",E348="",F348="",S348="",V348="",NOT(ISNUMBER(G348)),NOT(ISNUMBER(H348)),NOT(ISNUMBER(I348)),NOT(ISNUMBER(J348)),NOT(ISNUMBER(K348)),NOT(ISNUMBER(M348)),NOT(ISNUMBER(N348)),NOT(ISNUMBER(O348)),NOT(ISNUMBER(W348)),NOT(ISNUMBER(X348))),"Incompleto",IF(OR(I348&lt;H348,K348&lt;I348,O348&gt;N348,O348+X348&gt;N348,X348&gt;N348,M348&lt;=0,N348&lt;0,O348&lt;0,W348&lt;0,X348&lt;0),"Inconsistente","Válido"))))</f>
        <v/>
      </c>
      <c r="AB348" s="31" t="str">
        <f t="shared" si="41"/>
        <v/>
      </c>
    </row>
    <row r="349" spans="1:28">
      <c r="A349" s="9"/>
      <c r="B349" s="14" t="str">
        <f>IF(A349="","",IF(OR(A349&lt;'03 Configuración'!$B$7,A349&gt;'03 Configuración'!$B$8),"Fuera de rango","Semana "&amp;INT((A349-'03 Configuración'!$B$7)/7)+1))</f>
        <v/>
      </c>
      <c r="C349" s="7"/>
      <c r="D349" s="7"/>
      <c r="E349" s="7"/>
      <c r="F349" s="7"/>
      <c r="G349" s="58"/>
      <c r="H349" s="58"/>
      <c r="I349" s="58"/>
      <c r="J349" s="58"/>
      <c r="K349" s="58"/>
      <c r="L349" s="19" t="str">
        <f t="shared" si="35"/>
        <v/>
      </c>
      <c r="M349" s="22"/>
      <c r="N349" s="22"/>
      <c r="O349" s="22"/>
      <c r="P349" s="14" t="str">
        <f t="shared" si="36"/>
        <v/>
      </c>
      <c r="Q349" s="14" t="str">
        <f t="shared" si="37"/>
        <v/>
      </c>
      <c r="R349" s="14" t="str">
        <f t="shared" si="38"/>
        <v/>
      </c>
      <c r="S349" s="7"/>
      <c r="T349" s="11"/>
      <c r="U349" s="11"/>
      <c r="V349" s="7"/>
      <c r="W349" s="25"/>
      <c r="X349" s="22"/>
      <c r="Y349" s="28" t="str">
        <f t="shared" si="39"/>
        <v/>
      </c>
      <c r="Z349" s="19" t="str">
        <f t="shared" si="40"/>
        <v/>
      </c>
      <c r="AA349" s="14" t="str">
        <f>IF(ISBLANK(A349),"",IF(OR(A349&lt;'03 Configuración'!$B$7,A349&gt;'03 Configuración'!$B$8),"Fuera de rango",IF(OR(C349="",D349="",E349="",F349="",S349="",V349="",NOT(ISNUMBER(G349)),NOT(ISNUMBER(H349)),NOT(ISNUMBER(I349)),NOT(ISNUMBER(J349)),NOT(ISNUMBER(K349)),NOT(ISNUMBER(M349)),NOT(ISNUMBER(N349)),NOT(ISNUMBER(O349)),NOT(ISNUMBER(W349)),NOT(ISNUMBER(X349))),"Incompleto",IF(OR(I349&lt;H349,K349&lt;I349,O349&gt;N349,O349+X349&gt;N349,X349&gt;N349,M349&lt;=0,N349&lt;0,O349&lt;0,W349&lt;0,X349&lt;0),"Inconsistente","Válido"))))</f>
        <v/>
      </c>
      <c r="AB349" s="31" t="str">
        <f t="shared" si="41"/>
        <v/>
      </c>
    </row>
    <row r="350" spans="1:28">
      <c r="A350" s="9"/>
      <c r="B350" s="14" t="str">
        <f>IF(A350="","",IF(OR(A350&lt;'03 Configuración'!$B$7,A350&gt;'03 Configuración'!$B$8),"Fuera de rango","Semana "&amp;INT((A350-'03 Configuración'!$B$7)/7)+1))</f>
        <v/>
      </c>
      <c r="C350" s="7"/>
      <c r="D350" s="7"/>
      <c r="E350" s="7"/>
      <c r="F350" s="7"/>
      <c r="G350" s="58"/>
      <c r="H350" s="58"/>
      <c r="I350" s="58"/>
      <c r="J350" s="58"/>
      <c r="K350" s="58"/>
      <c r="L350" s="19" t="str">
        <f t="shared" si="35"/>
        <v/>
      </c>
      <c r="M350" s="22"/>
      <c r="N350" s="22"/>
      <c r="O350" s="22"/>
      <c r="P350" s="14" t="str">
        <f t="shared" si="36"/>
        <v/>
      </c>
      <c r="Q350" s="14" t="str">
        <f t="shared" si="37"/>
        <v/>
      </c>
      <c r="R350" s="14" t="str">
        <f t="shared" si="38"/>
        <v/>
      </c>
      <c r="S350" s="7"/>
      <c r="T350" s="11"/>
      <c r="U350" s="11"/>
      <c r="V350" s="7"/>
      <c r="W350" s="25"/>
      <c r="X350" s="22"/>
      <c r="Y350" s="28" t="str">
        <f t="shared" si="39"/>
        <v/>
      </c>
      <c r="Z350" s="19" t="str">
        <f t="shared" si="40"/>
        <v/>
      </c>
      <c r="AA350" s="14" t="str">
        <f>IF(ISBLANK(A350),"",IF(OR(A350&lt;'03 Configuración'!$B$7,A350&gt;'03 Configuración'!$B$8),"Fuera de rango",IF(OR(C350="",D350="",E350="",F350="",S350="",V350="",NOT(ISNUMBER(G350)),NOT(ISNUMBER(H350)),NOT(ISNUMBER(I350)),NOT(ISNUMBER(J350)),NOT(ISNUMBER(K350)),NOT(ISNUMBER(M350)),NOT(ISNUMBER(N350)),NOT(ISNUMBER(O350)),NOT(ISNUMBER(W350)),NOT(ISNUMBER(X350))),"Incompleto",IF(OR(I350&lt;H350,K350&lt;I350,O350&gt;N350,O350+X350&gt;N350,X350&gt;N350,M350&lt;=0,N350&lt;0,O350&lt;0,W350&lt;0,X350&lt;0),"Inconsistente","Válido"))))</f>
        <v/>
      </c>
      <c r="AB350" s="31" t="str">
        <f t="shared" si="41"/>
        <v/>
      </c>
    </row>
    <row r="351" spans="1:28">
      <c r="A351" s="9"/>
      <c r="B351" s="14" t="str">
        <f>IF(A351="","",IF(OR(A351&lt;'03 Configuración'!$B$7,A351&gt;'03 Configuración'!$B$8),"Fuera de rango","Semana "&amp;INT((A351-'03 Configuración'!$B$7)/7)+1))</f>
        <v/>
      </c>
      <c r="C351" s="7"/>
      <c r="D351" s="7"/>
      <c r="E351" s="7"/>
      <c r="F351" s="7"/>
      <c r="G351" s="58"/>
      <c r="H351" s="58"/>
      <c r="I351" s="58"/>
      <c r="J351" s="58"/>
      <c r="K351" s="58"/>
      <c r="L351" s="19" t="str">
        <f t="shared" si="35"/>
        <v/>
      </c>
      <c r="M351" s="22"/>
      <c r="N351" s="22"/>
      <c r="O351" s="22"/>
      <c r="P351" s="14" t="str">
        <f t="shared" si="36"/>
        <v/>
      </c>
      <c r="Q351" s="14" t="str">
        <f t="shared" si="37"/>
        <v/>
      </c>
      <c r="R351" s="14" t="str">
        <f t="shared" si="38"/>
        <v/>
      </c>
      <c r="S351" s="7"/>
      <c r="T351" s="11"/>
      <c r="U351" s="11"/>
      <c r="V351" s="7"/>
      <c r="W351" s="25"/>
      <c r="X351" s="22"/>
      <c r="Y351" s="28" t="str">
        <f t="shared" si="39"/>
        <v/>
      </c>
      <c r="Z351" s="19" t="str">
        <f t="shared" si="40"/>
        <v/>
      </c>
      <c r="AA351" s="14" t="str">
        <f>IF(ISBLANK(A351),"",IF(OR(A351&lt;'03 Configuración'!$B$7,A351&gt;'03 Configuración'!$B$8),"Fuera de rango",IF(OR(C351="",D351="",E351="",F351="",S351="",V351="",NOT(ISNUMBER(G351)),NOT(ISNUMBER(H351)),NOT(ISNUMBER(I351)),NOT(ISNUMBER(J351)),NOT(ISNUMBER(K351)),NOT(ISNUMBER(M351)),NOT(ISNUMBER(N351)),NOT(ISNUMBER(O351)),NOT(ISNUMBER(W351)),NOT(ISNUMBER(X351))),"Incompleto",IF(OR(I351&lt;H351,K351&lt;I351,O351&gt;N351,O351+X351&gt;N351,X351&gt;N351,M351&lt;=0,N351&lt;0,O351&lt;0,W351&lt;0,X351&lt;0),"Inconsistente","Válido"))))</f>
        <v/>
      </c>
      <c r="AB351" s="31" t="str">
        <f t="shared" si="41"/>
        <v/>
      </c>
    </row>
    <row r="352" spans="1:28">
      <c r="A352" s="9"/>
      <c r="B352" s="14" t="str">
        <f>IF(A352="","",IF(OR(A352&lt;'03 Configuración'!$B$7,A352&gt;'03 Configuración'!$B$8),"Fuera de rango","Semana "&amp;INT((A352-'03 Configuración'!$B$7)/7)+1))</f>
        <v/>
      </c>
      <c r="C352" s="7"/>
      <c r="D352" s="7"/>
      <c r="E352" s="7"/>
      <c r="F352" s="7"/>
      <c r="G352" s="58"/>
      <c r="H352" s="58"/>
      <c r="I352" s="58"/>
      <c r="J352" s="58"/>
      <c r="K352" s="58"/>
      <c r="L352" s="19" t="str">
        <f t="shared" si="35"/>
        <v/>
      </c>
      <c r="M352" s="22"/>
      <c r="N352" s="22"/>
      <c r="O352" s="22"/>
      <c r="P352" s="14" t="str">
        <f t="shared" si="36"/>
        <v/>
      </c>
      <c r="Q352" s="14" t="str">
        <f t="shared" si="37"/>
        <v/>
      </c>
      <c r="R352" s="14" t="str">
        <f t="shared" si="38"/>
        <v/>
      </c>
      <c r="S352" s="7"/>
      <c r="T352" s="11"/>
      <c r="U352" s="11"/>
      <c r="V352" s="7"/>
      <c r="W352" s="25"/>
      <c r="X352" s="22"/>
      <c r="Y352" s="28" t="str">
        <f t="shared" si="39"/>
        <v/>
      </c>
      <c r="Z352" s="19" t="str">
        <f t="shared" si="40"/>
        <v/>
      </c>
      <c r="AA352" s="14" t="str">
        <f>IF(ISBLANK(A352),"",IF(OR(A352&lt;'03 Configuración'!$B$7,A352&gt;'03 Configuración'!$B$8),"Fuera de rango",IF(OR(C352="",D352="",E352="",F352="",S352="",V352="",NOT(ISNUMBER(G352)),NOT(ISNUMBER(H352)),NOT(ISNUMBER(I352)),NOT(ISNUMBER(J352)),NOT(ISNUMBER(K352)),NOT(ISNUMBER(M352)),NOT(ISNUMBER(N352)),NOT(ISNUMBER(O352)),NOT(ISNUMBER(W352)),NOT(ISNUMBER(X352))),"Incompleto",IF(OR(I352&lt;H352,K352&lt;I352,O352&gt;N352,O352+X352&gt;N352,X352&gt;N352,M352&lt;=0,N352&lt;0,O352&lt;0,W352&lt;0,X352&lt;0),"Inconsistente","Válido"))))</f>
        <v/>
      </c>
      <c r="AB352" s="31" t="str">
        <f t="shared" si="41"/>
        <v/>
      </c>
    </row>
    <row r="353" spans="1:28">
      <c r="A353" s="9"/>
      <c r="B353" s="14" t="str">
        <f>IF(A353="","",IF(OR(A353&lt;'03 Configuración'!$B$7,A353&gt;'03 Configuración'!$B$8),"Fuera de rango","Semana "&amp;INT((A353-'03 Configuración'!$B$7)/7)+1))</f>
        <v/>
      </c>
      <c r="C353" s="7"/>
      <c r="D353" s="7"/>
      <c r="E353" s="7"/>
      <c r="F353" s="7"/>
      <c r="G353" s="58"/>
      <c r="H353" s="58"/>
      <c r="I353" s="58"/>
      <c r="J353" s="58"/>
      <c r="K353" s="58"/>
      <c r="L353" s="19" t="str">
        <f t="shared" si="35"/>
        <v/>
      </c>
      <c r="M353" s="22"/>
      <c r="N353" s="22"/>
      <c r="O353" s="22"/>
      <c r="P353" s="14" t="str">
        <f t="shared" si="36"/>
        <v/>
      </c>
      <c r="Q353" s="14" t="str">
        <f t="shared" si="37"/>
        <v/>
      </c>
      <c r="R353" s="14" t="str">
        <f t="shared" si="38"/>
        <v/>
      </c>
      <c r="S353" s="7"/>
      <c r="T353" s="11"/>
      <c r="U353" s="11"/>
      <c r="V353" s="7"/>
      <c r="W353" s="25"/>
      <c r="X353" s="22"/>
      <c r="Y353" s="28" t="str">
        <f t="shared" si="39"/>
        <v/>
      </c>
      <c r="Z353" s="19" t="str">
        <f t="shared" si="40"/>
        <v/>
      </c>
      <c r="AA353" s="14" t="str">
        <f>IF(ISBLANK(A353),"",IF(OR(A353&lt;'03 Configuración'!$B$7,A353&gt;'03 Configuración'!$B$8),"Fuera de rango",IF(OR(C353="",D353="",E353="",F353="",S353="",V353="",NOT(ISNUMBER(G353)),NOT(ISNUMBER(H353)),NOT(ISNUMBER(I353)),NOT(ISNUMBER(J353)),NOT(ISNUMBER(K353)),NOT(ISNUMBER(M353)),NOT(ISNUMBER(N353)),NOT(ISNUMBER(O353)),NOT(ISNUMBER(W353)),NOT(ISNUMBER(X353))),"Incompleto",IF(OR(I353&lt;H353,K353&lt;I353,O353&gt;N353,O353+X353&gt;N353,X353&gt;N353,M353&lt;=0,N353&lt;0,O353&lt;0,W353&lt;0,X353&lt;0),"Inconsistente","Válido"))))</f>
        <v/>
      </c>
      <c r="AB353" s="31" t="str">
        <f t="shared" si="41"/>
        <v/>
      </c>
    </row>
    <row r="354" spans="1:28">
      <c r="A354" s="9"/>
      <c r="B354" s="14" t="str">
        <f>IF(A354="","",IF(OR(A354&lt;'03 Configuración'!$B$7,A354&gt;'03 Configuración'!$B$8),"Fuera de rango","Semana "&amp;INT((A354-'03 Configuración'!$B$7)/7)+1))</f>
        <v/>
      </c>
      <c r="C354" s="7"/>
      <c r="D354" s="7"/>
      <c r="E354" s="7"/>
      <c r="F354" s="7"/>
      <c r="G354" s="58"/>
      <c r="H354" s="58"/>
      <c r="I354" s="58"/>
      <c r="J354" s="58"/>
      <c r="K354" s="58"/>
      <c r="L354" s="19" t="str">
        <f t="shared" si="35"/>
        <v/>
      </c>
      <c r="M354" s="22"/>
      <c r="N354" s="22"/>
      <c r="O354" s="22"/>
      <c r="P354" s="14" t="str">
        <f t="shared" si="36"/>
        <v/>
      </c>
      <c r="Q354" s="14" t="str">
        <f t="shared" si="37"/>
        <v/>
      </c>
      <c r="R354" s="14" t="str">
        <f t="shared" si="38"/>
        <v/>
      </c>
      <c r="S354" s="7"/>
      <c r="T354" s="11"/>
      <c r="U354" s="11"/>
      <c r="V354" s="7"/>
      <c r="W354" s="25"/>
      <c r="X354" s="22"/>
      <c r="Y354" s="28" t="str">
        <f t="shared" si="39"/>
        <v/>
      </c>
      <c r="Z354" s="19" t="str">
        <f t="shared" si="40"/>
        <v/>
      </c>
      <c r="AA354" s="14" t="str">
        <f>IF(ISBLANK(A354),"",IF(OR(A354&lt;'03 Configuración'!$B$7,A354&gt;'03 Configuración'!$B$8),"Fuera de rango",IF(OR(C354="",D354="",E354="",F354="",S354="",V354="",NOT(ISNUMBER(G354)),NOT(ISNUMBER(H354)),NOT(ISNUMBER(I354)),NOT(ISNUMBER(J354)),NOT(ISNUMBER(K354)),NOT(ISNUMBER(M354)),NOT(ISNUMBER(N354)),NOT(ISNUMBER(O354)),NOT(ISNUMBER(W354)),NOT(ISNUMBER(X354))),"Incompleto",IF(OR(I354&lt;H354,K354&lt;I354,O354&gt;N354,O354+X354&gt;N354,X354&gt;N354,M354&lt;=0,N354&lt;0,O354&lt;0,W354&lt;0,X354&lt;0),"Inconsistente","Válido"))))</f>
        <v/>
      </c>
      <c r="AB354" s="31" t="str">
        <f t="shared" si="41"/>
        <v/>
      </c>
    </row>
    <row r="355" spans="1:28">
      <c r="A355" s="9"/>
      <c r="B355" s="14" t="str">
        <f>IF(A355="","",IF(OR(A355&lt;'03 Configuración'!$B$7,A355&gt;'03 Configuración'!$B$8),"Fuera de rango","Semana "&amp;INT((A355-'03 Configuración'!$B$7)/7)+1))</f>
        <v/>
      </c>
      <c r="C355" s="7"/>
      <c r="D355" s="7"/>
      <c r="E355" s="7"/>
      <c r="F355" s="7"/>
      <c r="G355" s="58"/>
      <c r="H355" s="58"/>
      <c r="I355" s="58"/>
      <c r="J355" s="58"/>
      <c r="K355" s="58"/>
      <c r="L355" s="19" t="str">
        <f t="shared" si="35"/>
        <v/>
      </c>
      <c r="M355" s="22"/>
      <c r="N355" s="22"/>
      <c r="O355" s="22"/>
      <c r="P355" s="14" t="str">
        <f t="shared" si="36"/>
        <v/>
      </c>
      <c r="Q355" s="14" t="str">
        <f t="shared" si="37"/>
        <v/>
      </c>
      <c r="R355" s="14" t="str">
        <f t="shared" si="38"/>
        <v/>
      </c>
      <c r="S355" s="7"/>
      <c r="T355" s="11"/>
      <c r="U355" s="11"/>
      <c r="V355" s="7"/>
      <c r="W355" s="25"/>
      <c r="X355" s="22"/>
      <c r="Y355" s="28" t="str">
        <f t="shared" si="39"/>
        <v/>
      </c>
      <c r="Z355" s="19" t="str">
        <f t="shared" si="40"/>
        <v/>
      </c>
      <c r="AA355" s="14" t="str">
        <f>IF(ISBLANK(A355),"",IF(OR(A355&lt;'03 Configuración'!$B$7,A355&gt;'03 Configuración'!$B$8),"Fuera de rango",IF(OR(C355="",D355="",E355="",F355="",S355="",V355="",NOT(ISNUMBER(G355)),NOT(ISNUMBER(H355)),NOT(ISNUMBER(I355)),NOT(ISNUMBER(J355)),NOT(ISNUMBER(K355)),NOT(ISNUMBER(M355)),NOT(ISNUMBER(N355)),NOT(ISNUMBER(O355)),NOT(ISNUMBER(W355)),NOT(ISNUMBER(X355))),"Incompleto",IF(OR(I355&lt;H355,K355&lt;I355,O355&gt;N355,O355+X355&gt;N355,X355&gt;N355,M355&lt;=0,N355&lt;0,O355&lt;0,W355&lt;0,X355&lt;0),"Inconsistente","Válido"))))</f>
        <v/>
      </c>
      <c r="AB355" s="31" t="str">
        <f t="shared" si="41"/>
        <v/>
      </c>
    </row>
    <row r="356" spans="1:28">
      <c r="A356" s="9"/>
      <c r="B356" s="14" t="str">
        <f>IF(A356="","",IF(OR(A356&lt;'03 Configuración'!$B$7,A356&gt;'03 Configuración'!$B$8),"Fuera de rango","Semana "&amp;INT((A356-'03 Configuración'!$B$7)/7)+1))</f>
        <v/>
      </c>
      <c r="C356" s="7"/>
      <c r="D356" s="7"/>
      <c r="E356" s="7"/>
      <c r="F356" s="7"/>
      <c r="G356" s="58"/>
      <c r="H356" s="58"/>
      <c r="I356" s="58"/>
      <c r="J356" s="58"/>
      <c r="K356" s="58"/>
      <c r="L356" s="19" t="str">
        <f t="shared" si="35"/>
        <v/>
      </c>
      <c r="M356" s="22"/>
      <c r="N356" s="22"/>
      <c r="O356" s="22"/>
      <c r="P356" s="14" t="str">
        <f t="shared" si="36"/>
        <v/>
      </c>
      <c r="Q356" s="14" t="str">
        <f t="shared" si="37"/>
        <v/>
      </c>
      <c r="R356" s="14" t="str">
        <f t="shared" si="38"/>
        <v/>
      </c>
      <c r="S356" s="7"/>
      <c r="T356" s="11"/>
      <c r="U356" s="11"/>
      <c r="V356" s="7"/>
      <c r="W356" s="25"/>
      <c r="X356" s="22"/>
      <c r="Y356" s="28" t="str">
        <f t="shared" si="39"/>
        <v/>
      </c>
      <c r="Z356" s="19" t="str">
        <f t="shared" si="40"/>
        <v/>
      </c>
      <c r="AA356" s="14" t="str">
        <f>IF(ISBLANK(A356),"",IF(OR(A356&lt;'03 Configuración'!$B$7,A356&gt;'03 Configuración'!$B$8),"Fuera de rango",IF(OR(C356="",D356="",E356="",F356="",S356="",V356="",NOT(ISNUMBER(G356)),NOT(ISNUMBER(H356)),NOT(ISNUMBER(I356)),NOT(ISNUMBER(J356)),NOT(ISNUMBER(K356)),NOT(ISNUMBER(M356)),NOT(ISNUMBER(N356)),NOT(ISNUMBER(O356)),NOT(ISNUMBER(W356)),NOT(ISNUMBER(X356))),"Incompleto",IF(OR(I356&lt;H356,K356&lt;I356,O356&gt;N356,O356+X356&gt;N356,X356&gt;N356,M356&lt;=0,N356&lt;0,O356&lt;0,W356&lt;0,X356&lt;0),"Inconsistente","Válido"))))</f>
        <v/>
      </c>
      <c r="AB356" s="31" t="str">
        <f t="shared" si="41"/>
        <v/>
      </c>
    </row>
    <row r="357" spans="1:28">
      <c r="A357" s="9"/>
      <c r="B357" s="14" t="str">
        <f>IF(A357="","",IF(OR(A357&lt;'03 Configuración'!$B$7,A357&gt;'03 Configuración'!$B$8),"Fuera de rango","Semana "&amp;INT((A357-'03 Configuración'!$B$7)/7)+1))</f>
        <v/>
      </c>
      <c r="C357" s="7"/>
      <c r="D357" s="7"/>
      <c r="E357" s="7"/>
      <c r="F357" s="7"/>
      <c r="G357" s="58"/>
      <c r="H357" s="58"/>
      <c r="I357" s="58"/>
      <c r="J357" s="58"/>
      <c r="K357" s="58"/>
      <c r="L357" s="19" t="str">
        <f t="shared" si="35"/>
        <v/>
      </c>
      <c r="M357" s="22"/>
      <c r="N357" s="22"/>
      <c r="O357" s="22"/>
      <c r="P357" s="14" t="str">
        <f t="shared" si="36"/>
        <v/>
      </c>
      <c r="Q357" s="14" t="str">
        <f t="shared" si="37"/>
        <v/>
      </c>
      <c r="R357" s="14" t="str">
        <f t="shared" si="38"/>
        <v/>
      </c>
      <c r="S357" s="7"/>
      <c r="T357" s="11"/>
      <c r="U357" s="11"/>
      <c r="V357" s="7"/>
      <c r="W357" s="25"/>
      <c r="X357" s="22"/>
      <c r="Y357" s="28" t="str">
        <f t="shared" si="39"/>
        <v/>
      </c>
      <c r="Z357" s="19" t="str">
        <f t="shared" si="40"/>
        <v/>
      </c>
      <c r="AA357" s="14" t="str">
        <f>IF(ISBLANK(A357),"",IF(OR(A357&lt;'03 Configuración'!$B$7,A357&gt;'03 Configuración'!$B$8),"Fuera de rango",IF(OR(C357="",D357="",E357="",F357="",S357="",V357="",NOT(ISNUMBER(G357)),NOT(ISNUMBER(H357)),NOT(ISNUMBER(I357)),NOT(ISNUMBER(J357)),NOT(ISNUMBER(K357)),NOT(ISNUMBER(M357)),NOT(ISNUMBER(N357)),NOT(ISNUMBER(O357)),NOT(ISNUMBER(W357)),NOT(ISNUMBER(X357))),"Incompleto",IF(OR(I357&lt;H357,K357&lt;I357,O357&gt;N357,O357+X357&gt;N357,X357&gt;N357,M357&lt;=0,N357&lt;0,O357&lt;0,W357&lt;0,X357&lt;0),"Inconsistente","Válido"))))</f>
        <v/>
      </c>
      <c r="AB357" s="31" t="str">
        <f t="shared" si="41"/>
        <v/>
      </c>
    </row>
    <row r="358" spans="1:28">
      <c r="A358" s="9"/>
      <c r="B358" s="14" t="str">
        <f>IF(A358="","",IF(OR(A358&lt;'03 Configuración'!$B$7,A358&gt;'03 Configuración'!$B$8),"Fuera de rango","Semana "&amp;INT((A358-'03 Configuración'!$B$7)/7)+1))</f>
        <v/>
      </c>
      <c r="C358" s="7"/>
      <c r="D358" s="7"/>
      <c r="E358" s="7"/>
      <c r="F358" s="7"/>
      <c r="G358" s="58"/>
      <c r="H358" s="58"/>
      <c r="I358" s="58"/>
      <c r="J358" s="58"/>
      <c r="K358" s="58"/>
      <c r="L358" s="19" t="str">
        <f t="shared" si="35"/>
        <v/>
      </c>
      <c r="M358" s="22"/>
      <c r="N358" s="22"/>
      <c r="O358" s="22"/>
      <c r="P358" s="14" t="str">
        <f t="shared" si="36"/>
        <v/>
      </c>
      <c r="Q358" s="14" t="str">
        <f t="shared" si="37"/>
        <v/>
      </c>
      <c r="R358" s="14" t="str">
        <f t="shared" si="38"/>
        <v/>
      </c>
      <c r="S358" s="7"/>
      <c r="T358" s="11"/>
      <c r="U358" s="11"/>
      <c r="V358" s="7"/>
      <c r="W358" s="25"/>
      <c r="X358" s="22"/>
      <c r="Y358" s="28" t="str">
        <f t="shared" si="39"/>
        <v/>
      </c>
      <c r="Z358" s="19" t="str">
        <f t="shared" si="40"/>
        <v/>
      </c>
      <c r="AA358" s="14" t="str">
        <f>IF(ISBLANK(A358),"",IF(OR(A358&lt;'03 Configuración'!$B$7,A358&gt;'03 Configuración'!$B$8),"Fuera de rango",IF(OR(C358="",D358="",E358="",F358="",S358="",V358="",NOT(ISNUMBER(G358)),NOT(ISNUMBER(H358)),NOT(ISNUMBER(I358)),NOT(ISNUMBER(J358)),NOT(ISNUMBER(K358)),NOT(ISNUMBER(M358)),NOT(ISNUMBER(N358)),NOT(ISNUMBER(O358)),NOT(ISNUMBER(W358)),NOT(ISNUMBER(X358))),"Incompleto",IF(OR(I358&lt;H358,K358&lt;I358,O358&gt;N358,O358+X358&gt;N358,X358&gt;N358,M358&lt;=0,N358&lt;0,O358&lt;0,W358&lt;0,X358&lt;0),"Inconsistente","Válido"))))</f>
        <v/>
      </c>
      <c r="AB358" s="31" t="str">
        <f t="shared" si="41"/>
        <v/>
      </c>
    </row>
    <row r="359" spans="1:28">
      <c r="A359" s="9"/>
      <c r="B359" s="14" t="str">
        <f>IF(A359="","",IF(OR(A359&lt;'03 Configuración'!$B$7,A359&gt;'03 Configuración'!$B$8),"Fuera de rango","Semana "&amp;INT((A359-'03 Configuración'!$B$7)/7)+1))</f>
        <v/>
      </c>
      <c r="C359" s="7"/>
      <c r="D359" s="7"/>
      <c r="E359" s="7"/>
      <c r="F359" s="7"/>
      <c r="G359" s="58"/>
      <c r="H359" s="58"/>
      <c r="I359" s="58"/>
      <c r="J359" s="58"/>
      <c r="K359" s="58"/>
      <c r="L359" s="19" t="str">
        <f t="shared" si="35"/>
        <v/>
      </c>
      <c r="M359" s="22"/>
      <c r="N359" s="22"/>
      <c r="O359" s="22"/>
      <c r="P359" s="14" t="str">
        <f t="shared" si="36"/>
        <v/>
      </c>
      <c r="Q359" s="14" t="str">
        <f t="shared" si="37"/>
        <v/>
      </c>
      <c r="R359" s="14" t="str">
        <f t="shared" si="38"/>
        <v/>
      </c>
      <c r="S359" s="7"/>
      <c r="T359" s="11"/>
      <c r="U359" s="11"/>
      <c r="V359" s="7"/>
      <c r="W359" s="25"/>
      <c r="X359" s="22"/>
      <c r="Y359" s="28" t="str">
        <f t="shared" si="39"/>
        <v/>
      </c>
      <c r="Z359" s="19" t="str">
        <f t="shared" si="40"/>
        <v/>
      </c>
      <c r="AA359" s="14" t="str">
        <f>IF(ISBLANK(A359),"",IF(OR(A359&lt;'03 Configuración'!$B$7,A359&gt;'03 Configuración'!$B$8),"Fuera de rango",IF(OR(C359="",D359="",E359="",F359="",S359="",V359="",NOT(ISNUMBER(G359)),NOT(ISNUMBER(H359)),NOT(ISNUMBER(I359)),NOT(ISNUMBER(J359)),NOT(ISNUMBER(K359)),NOT(ISNUMBER(M359)),NOT(ISNUMBER(N359)),NOT(ISNUMBER(O359)),NOT(ISNUMBER(W359)),NOT(ISNUMBER(X359))),"Incompleto",IF(OR(I359&lt;H359,K359&lt;I359,O359&gt;N359,O359+X359&gt;N359,X359&gt;N359,M359&lt;=0,N359&lt;0,O359&lt;0,W359&lt;0,X359&lt;0),"Inconsistente","Válido"))))</f>
        <v/>
      </c>
      <c r="AB359" s="31" t="str">
        <f t="shared" si="41"/>
        <v/>
      </c>
    </row>
    <row r="360" spans="1:28">
      <c r="A360" s="9"/>
      <c r="B360" s="14" t="str">
        <f>IF(A360="","",IF(OR(A360&lt;'03 Configuración'!$B$7,A360&gt;'03 Configuración'!$B$8),"Fuera de rango","Semana "&amp;INT((A360-'03 Configuración'!$B$7)/7)+1))</f>
        <v/>
      </c>
      <c r="C360" s="7"/>
      <c r="D360" s="7"/>
      <c r="E360" s="7"/>
      <c r="F360" s="7"/>
      <c r="G360" s="58"/>
      <c r="H360" s="58"/>
      <c r="I360" s="58"/>
      <c r="J360" s="58"/>
      <c r="K360" s="58"/>
      <c r="L360" s="19" t="str">
        <f t="shared" si="35"/>
        <v/>
      </c>
      <c r="M360" s="22"/>
      <c r="N360" s="22"/>
      <c r="O360" s="22"/>
      <c r="P360" s="14" t="str">
        <f t="shared" si="36"/>
        <v/>
      </c>
      <c r="Q360" s="14" t="str">
        <f t="shared" si="37"/>
        <v/>
      </c>
      <c r="R360" s="14" t="str">
        <f t="shared" si="38"/>
        <v/>
      </c>
      <c r="S360" s="7"/>
      <c r="T360" s="11"/>
      <c r="U360" s="11"/>
      <c r="V360" s="7"/>
      <c r="W360" s="25"/>
      <c r="X360" s="22"/>
      <c r="Y360" s="28" t="str">
        <f t="shared" si="39"/>
        <v/>
      </c>
      <c r="Z360" s="19" t="str">
        <f t="shared" si="40"/>
        <v/>
      </c>
      <c r="AA360" s="14" t="str">
        <f>IF(ISBLANK(A360),"",IF(OR(A360&lt;'03 Configuración'!$B$7,A360&gt;'03 Configuración'!$B$8),"Fuera de rango",IF(OR(C360="",D360="",E360="",F360="",S360="",V360="",NOT(ISNUMBER(G360)),NOT(ISNUMBER(H360)),NOT(ISNUMBER(I360)),NOT(ISNUMBER(J360)),NOT(ISNUMBER(K360)),NOT(ISNUMBER(M360)),NOT(ISNUMBER(N360)),NOT(ISNUMBER(O360)),NOT(ISNUMBER(W360)),NOT(ISNUMBER(X360))),"Incompleto",IF(OR(I360&lt;H360,K360&lt;I360,O360&gt;N360,O360+X360&gt;N360,X360&gt;N360,M360&lt;=0,N360&lt;0,O360&lt;0,W360&lt;0,X360&lt;0),"Inconsistente","Válido"))))</f>
        <v/>
      </c>
      <c r="AB360" s="31" t="str">
        <f t="shared" si="41"/>
        <v/>
      </c>
    </row>
    <row r="361" spans="1:28">
      <c r="A361" s="9"/>
      <c r="B361" s="14" t="str">
        <f>IF(A361="","",IF(OR(A361&lt;'03 Configuración'!$B$7,A361&gt;'03 Configuración'!$B$8),"Fuera de rango","Semana "&amp;INT((A361-'03 Configuración'!$B$7)/7)+1))</f>
        <v/>
      </c>
      <c r="C361" s="7"/>
      <c r="D361" s="7"/>
      <c r="E361" s="7"/>
      <c r="F361" s="7"/>
      <c r="G361" s="58"/>
      <c r="H361" s="58"/>
      <c r="I361" s="58"/>
      <c r="J361" s="58"/>
      <c r="K361" s="58"/>
      <c r="L361" s="19" t="str">
        <f t="shared" si="35"/>
        <v/>
      </c>
      <c r="M361" s="22"/>
      <c r="N361" s="22"/>
      <c r="O361" s="22"/>
      <c r="P361" s="14" t="str">
        <f t="shared" si="36"/>
        <v/>
      </c>
      <c r="Q361" s="14" t="str">
        <f t="shared" si="37"/>
        <v/>
      </c>
      <c r="R361" s="14" t="str">
        <f t="shared" si="38"/>
        <v/>
      </c>
      <c r="S361" s="7"/>
      <c r="T361" s="11"/>
      <c r="U361" s="11"/>
      <c r="V361" s="7"/>
      <c r="W361" s="25"/>
      <c r="X361" s="22"/>
      <c r="Y361" s="28" t="str">
        <f t="shared" si="39"/>
        <v/>
      </c>
      <c r="Z361" s="19" t="str">
        <f t="shared" si="40"/>
        <v/>
      </c>
      <c r="AA361" s="14" t="str">
        <f>IF(ISBLANK(A361),"",IF(OR(A361&lt;'03 Configuración'!$B$7,A361&gt;'03 Configuración'!$B$8),"Fuera de rango",IF(OR(C361="",D361="",E361="",F361="",S361="",V361="",NOT(ISNUMBER(G361)),NOT(ISNUMBER(H361)),NOT(ISNUMBER(I361)),NOT(ISNUMBER(J361)),NOT(ISNUMBER(K361)),NOT(ISNUMBER(M361)),NOT(ISNUMBER(N361)),NOT(ISNUMBER(O361)),NOT(ISNUMBER(W361)),NOT(ISNUMBER(X361))),"Incompleto",IF(OR(I361&lt;H361,K361&lt;I361,O361&gt;N361,O361+X361&gt;N361,X361&gt;N361,M361&lt;=0,N361&lt;0,O361&lt;0,W361&lt;0,X361&lt;0),"Inconsistente","Válido"))))</f>
        <v/>
      </c>
      <c r="AB361" s="31" t="str">
        <f t="shared" si="41"/>
        <v/>
      </c>
    </row>
    <row r="362" spans="1:28">
      <c r="A362" s="9"/>
      <c r="B362" s="14" t="str">
        <f>IF(A362="","",IF(OR(A362&lt;'03 Configuración'!$B$7,A362&gt;'03 Configuración'!$B$8),"Fuera de rango","Semana "&amp;INT((A362-'03 Configuración'!$B$7)/7)+1))</f>
        <v/>
      </c>
      <c r="C362" s="7"/>
      <c r="D362" s="7"/>
      <c r="E362" s="7"/>
      <c r="F362" s="7"/>
      <c r="G362" s="58"/>
      <c r="H362" s="58"/>
      <c r="I362" s="58"/>
      <c r="J362" s="58"/>
      <c r="K362" s="58"/>
      <c r="L362" s="19" t="str">
        <f t="shared" si="35"/>
        <v/>
      </c>
      <c r="M362" s="22"/>
      <c r="N362" s="22"/>
      <c r="O362" s="22"/>
      <c r="P362" s="14" t="str">
        <f t="shared" si="36"/>
        <v/>
      </c>
      <c r="Q362" s="14" t="str">
        <f t="shared" si="37"/>
        <v/>
      </c>
      <c r="R362" s="14" t="str">
        <f t="shared" si="38"/>
        <v/>
      </c>
      <c r="S362" s="7"/>
      <c r="T362" s="11"/>
      <c r="U362" s="11"/>
      <c r="V362" s="7"/>
      <c r="W362" s="25"/>
      <c r="X362" s="22"/>
      <c r="Y362" s="28" t="str">
        <f t="shared" si="39"/>
        <v/>
      </c>
      <c r="Z362" s="19" t="str">
        <f t="shared" si="40"/>
        <v/>
      </c>
      <c r="AA362" s="14" t="str">
        <f>IF(ISBLANK(A362),"",IF(OR(A362&lt;'03 Configuración'!$B$7,A362&gt;'03 Configuración'!$B$8),"Fuera de rango",IF(OR(C362="",D362="",E362="",F362="",S362="",V362="",NOT(ISNUMBER(G362)),NOT(ISNUMBER(H362)),NOT(ISNUMBER(I362)),NOT(ISNUMBER(J362)),NOT(ISNUMBER(K362)),NOT(ISNUMBER(M362)),NOT(ISNUMBER(N362)),NOT(ISNUMBER(O362)),NOT(ISNUMBER(W362)),NOT(ISNUMBER(X362))),"Incompleto",IF(OR(I362&lt;H362,K362&lt;I362,O362&gt;N362,O362+X362&gt;N362,X362&gt;N362,M362&lt;=0,N362&lt;0,O362&lt;0,W362&lt;0,X362&lt;0),"Inconsistente","Válido"))))</f>
        <v/>
      </c>
      <c r="AB362" s="31" t="str">
        <f t="shared" si="41"/>
        <v/>
      </c>
    </row>
    <row r="363" spans="1:28">
      <c r="A363" s="9"/>
      <c r="B363" s="14" t="str">
        <f>IF(A363="","",IF(OR(A363&lt;'03 Configuración'!$B$7,A363&gt;'03 Configuración'!$B$8),"Fuera de rango","Semana "&amp;INT((A363-'03 Configuración'!$B$7)/7)+1))</f>
        <v/>
      </c>
      <c r="C363" s="7"/>
      <c r="D363" s="7"/>
      <c r="E363" s="7"/>
      <c r="F363" s="7"/>
      <c r="G363" s="58"/>
      <c r="H363" s="58"/>
      <c r="I363" s="58"/>
      <c r="J363" s="58"/>
      <c r="K363" s="58"/>
      <c r="L363" s="19" t="str">
        <f t="shared" si="35"/>
        <v/>
      </c>
      <c r="M363" s="22"/>
      <c r="N363" s="22"/>
      <c r="O363" s="22"/>
      <c r="P363" s="14" t="str">
        <f t="shared" si="36"/>
        <v/>
      </c>
      <c r="Q363" s="14" t="str">
        <f t="shared" si="37"/>
        <v/>
      </c>
      <c r="R363" s="14" t="str">
        <f t="shared" si="38"/>
        <v/>
      </c>
      <c r="S363" s="7"/>
      <c r="T363" s="11"/>
      <c r="U363" s="11"/>
      <c r="V363" s="7"/>
      <c r="W363" s="25"/>
      <c r="X363" s="22"/>
      <c r="Y363" s="28" t="str">
        <f t="shared" si="39"/>
        <v/>
      </c>
      <c r="Z363" s="19" t="str">
        <f t="shared" si="40"/>
        <v/>
      </c>
      <c r="AA363" s="14" t="str">
        <f>IF(ISBLANK(A363),"",IF(OR(A363&lt;'03 Configuración'!$B$7,A363&gt;'03 Configuración'!$B$8),"Fuera de rango",IF(OR(C363="",D363="",E363="",F363="",S363="",V363="",NOT(ISNUMBER(G363)),NOT(ISNUMBER(H363)),NOT(ISNUMBER(I363)),NOT(ISNUMBER(J363)),NOT(ISNUMBER(K363)),NOT(ISNUMBER(M363)),NOT(ISNUMBER(N363)),NOT(ISNUMBER(O363)),NOT(ISNUMBER(W363)),NOT(ISNUMBER(X363))),"Incompleto",IF(OR(I363&lt;H363,K363&lt;I363,O363&gt;N363,O363+X363&gt;N363,X363&gt;N363,M363&lt;=0,N363&lt;0,O363&lt;0,W363&lt;0,X363&lt;0),"Inconsistente","Válido"))))</f>
        <v/>
      </c>
      <c r="AB363" s="31" t="str">
        <f t="shared" si="41"/>
        <v/>
      </c>
    </row>
    <row r="364" spans="1:28">
      <c r="A364" s="9"/>
      <c r="B364" s="14" t="str">
        <f>IF(A364="","",IF(OR(A364&lt;'03 Configuración'!$B$7,A364&gt;'03 Configuración'!$B$8),"Fuera de rango","Semana "&amp;INT((A364-'03 Configuración'!$B$7)/7)+1))</f>
        <v/>
      </c>
      <c r="C364" s="7"/>
      <c r="D364" s="7"/>
      <c r="E364" s="7"/>
      <c r="F364" s="7"/>
      <c r="G364" s="58"/>
      <c r="H364" s="58"/>
      <c r="I364" s="58"/>
      <c r="J364" s="58"/>
      <c r="K364" s="58"/>
      <c r="L364" s="19" t="str">
        <f t="shared" si="35"/>
        <v/>
      </c>
      <c r="M364" s="22"/>
      <c r="N364" s="22"/>
      <c r="O364" s="22"/>
      <c r="P364" s="14" t="str">
        <f t="shared" si="36"/>
        <v/>
      </c>
      <c r="Q364" s="14" t="str">
        <f t="shared" si="37"/>
        <v/>
      </c>
      <c r="R364" s="14" t="str">
        <f t="shared" si="38"/>
        <v/>
      </c>
      <c r="S364" s="7"/>
      <c r="T364" s="11"/>
      <c r="U364" s="11"/>
      <c r="V364" s="7"/>
      <c r="W364" s="25"/>
      <c r="X364" s="22"/>
      <c r="Y364" s="28" t="str">
        <f t="shared" si="39"/>
        <v/>
      </c>
      <c r="Z364" s="19" t="str">
        <f t="shared" si="40"/>
        <v/>
      </c>
      <c r="AA364" s="14" t="str">
        <f>IF(ISBLANK(A364),"",IF(OR(A364&lt;'03 Configuración'!$B$7,A364&gt;'03 Configuración'!$B$8),"Fuera de rango",IF(OR(C364="",D364="",E364="",F364="",S364="",V364="",NOT(ISNUMBER(G364)),NOT(ISNUMBER(H364)),NOT(ISNUMBER(I364)),NOT(ISNUMBER(J364)),NOT(ISNUMBER(K364)),NOT(ISNUMBER(M364)),NOT(ISNUMBER(N364)),NOT(ISNUMBER(O364)),NOT(ISNUMBER(W364)),NOT(ISNUMBER(X364))),"Incompleto",IF(OR(I364&lt;H364,K364&lt;I364,O364&gt;N364,O364+X364&gt;N364,X364&gt;N364,M364&lt;=0,N364&lt;0,O364&lt;0,W364&lt;0,X364&lt;0),"Inconsistente","Válido"))))</f>
        <v/>
      </c>
      <c r="AB364" s="31" t="str">
        <f t="shared" si="41"/>
        <v/>
      </c>
    </row>
    <row r="365" spans="1:28">
      <c r="A365" s="9"/>
      <c r="B365" s="14" t="str">
        <f>IF(A365="","",IF(OR(A365&lt;'03 Configuración'!$B$7,A365&gt;'03 Configuración'!$B$8),"Fuera de rango","Semana "&amp;INT((A365-'03 Configuración'!$B$7)/7)+1))</f>
        <v/>
      </c>
      <c r="C365" s="7"/>
      <c r="D365" s="7"/>
      <c r="E365" s="7"/>
      <c r="F365" s="7"/>
      <c r="G365" s="58"/>
      <c r="H365" s="58"/>
      <c r="I365" s="58"/>
      <c r="J365" s="58"/>
      <c r="K365" s="58"/>
      <c r="L365" s="19" t="str">
        <f t="shared" si="35"/>
        <v/>
      </c>
      <c r="M365" s="22"/>
      <c r="N365" s="22"/>
      <c r="O365" s="22"/>
      <c r="P365" s="14" t="str">
        <f t="shared" si="36"/>
        <v/>
      </c>
      <c r="Q365" s="14" t="str">
        <f t="shared" si="37"/>
        <v/>
      </c>
      <c r="R365" s="14" t="str">
        <f t="shared" si="38"/>
        <v/>
      </c>
      <c r="S365" s="7"/>
      <c r="T365" s="11"/>
      <c r="U365" s="11"/>
      <c r="V365" s="7"/>
      <c r="W365" s="25"/>
      <c r="X365" s="22"/>
      <c r="Y365" s="28" t="str">
        <f t="shared" si="39"/>
        <v/>
      </c>
      <c r="Z365" s="19" t="str">
        <f t="shared" si="40"/>
        <v/>
      </c>
      <c r="AA365" s="14" t="str">
        <f>IF(ISBLANK(A365),"",IF(OR(A365&lt;'03 Configuración'!$B$7,A365&gt;'03 Configuración'!$B$8),"Fuera de rango",IF(OR(C365="",D365="",E365="",F365="",S365="",V365="",NOT(ISNUMBER(G365)),NOT(ISNUMBER(H365)),NOT(ISNUMBER(I365)),NOT(ISNUMBER(J365)),NOT(ISNUMBER(K365)),NOT(ISNUMBER(M365)),NOT(ISNUMBER(N365)),NOT(ISNUMBER(O365)),NOT(ISNUMBER(W365)),NOT(ISNUMBER(X365))),"Incompleto",IF(OR(I365&lt;H365,K365&lt;I365,O365&gt;N365,O365+X365&gt;N365,X365&gt;N365,M365&lt;=0,N365&lt;0,O365&lt;0,W365&lt;0,X365&lt;0),"Inconsistente","Válido"))))</f>
        <v/>
      </c>
      <c r="AB365" s="31" t="str">
        <f t="shared" si="41"/>
        <v/>
      </c>
    </row>
    <row r="366" spans="1:28">
      <c r="A366" s="9"/>
      <c r="B366" s="14" t="str">
        <f>IF(A366="","",IF(OR(A366&lt;'03 Configuración'!$B$7,A366&gt;'03 Configuración'!$B$8),"Fuera de rango","Semana "&amp;INT((A366-'03 Configuración'!$B$7)/7)+1))</f>
        <v/>
      </c>
      <c r="C366" s="7"/>
      <c r="D366" s="7"/>
      <c r="E366" s="7"/>
      <c r="F366" s="7"/>
      <c r="G366" s="58"/>
      <c r="H366" s="58"/>
      <c r="I366" s="58"/>
      <c r="J366" s="58"/>
      <c r="K366" s="58"/>
      <c r="L366" s="19" t="str">
        <f t="shared" si="35"/>
        <v/>
      </c>
      <c r="M366" s="22"/>
      <c r="N366" s="22"/>
      <c r="O366" s="22"/>
      <c r="P366" s="14" t="str">
        <f t="shared" si="36"/>
        <v/>
      </c>
      <c r="Q366" s="14" t="str">
        <f t="shared" si="37"/>
        <v/>
      </c>
      <c r="R366" s="14" t="str">
        <f t="shared" si="38"/>
        <v/>
      </c>
      <c r="S366" s="7"/>
      <c r="T366" s="11"/>
      <c r="U366" s="11"/>
      <c r="V366" s="7"/>
      <c r="W366" s="25"/>
      <c r="X366" s="22"/>
      <c r="Y366" s="28" t="str">
        <f t="shared" si="39"/>
        <v/>
      </c>
      <c r="Z366" s="19" t="str">
        <f t="shared" si="40"/>
        <v/>
      </c>
      <c r="AA366" s="14" t="str">
        <f>IF(ISBLANK(A366),"",IF(OR(A366&lt;'03 Configuración'!$B$7,A366&gt;'03 Configuración'!$B$8),"Fuera de rango",IF(OR(C366="",D366="",E366="",F366="",S366="",V366="",NOT(ISNUMBER(G366)),NOT(ISNUMBER(H366)),NOT(ISNUMBER(I366)),NOT(ISNUMBER(J366)),NOT(ISNUMBER(K366)),NOT(ISNUMBER(M366)),NOT(ISNUMBER(N366)),NOT(ISNUMBER(O366)),NOT(ISNUMBER(W366)),NOT(ISNUMBER(X366))),"Incompleto",IF(OR(I366&lt;H366,K366&lt;I366,O366&gt;N366,O366+X366&gt;N366,X366&gt;N366,M366&lt;=0,N366&lt;0,O366&lt;0,W366&lt;0,X366&lt;0),"Inconsistente","Válido"))))</f>
        <v/>
      </c>
      <c r="AB366" s="31" t="str">
        <f t="shared" si="41"/>
        <v/>
      </c>
    </row>
    <row r="367" spans="1:28">
      <c r="A367" s="9"/>
      <c r="B367" s="14" t="str">
        <f>IF(A367="","",IF(OR(A367&lt;'03 Configuración'!$B$7,A367&gt;'03 Configuración'!$B$8),"Fuera de rango","Semana "&amp;INT((A367-'03 Configuración'!$B$7)/7)+1))</f>
        <v/>
      </c>
      <c r="C367" s="7"/>
      <c r="D367" s="7"/>
      <c r="E367" s="7"/>
      <c r="F367" s="7"/>
      <c r="G367" s="58"/>
      <c r="H367" s="58"/>
      <c r="I367" s="58"/>
      <c r="J367" s="58"/>
      <c r="K367" s="58"/>
      <c r="L367" s="19" t="str">
        <f t="shared" si="35"/>
        <v/>
      </c>
      <c r="M367" s="22"/>
      <c r="N367" s="22"/>
      <c r="O367" s="22"/>
      <c r="P367" s="14" t="str">
        <f t="shared" si="36"/>
        <v/>
      </c>
      <c r="Q367" s="14" t="str">
        <f t="shared" si="37"/>
        <v/>
      </c>
      <c r="R367" s="14" t="str">
        <f t="shared" si="38"/>
        <v/>
      </c>
      <c r="S367" s="7"/>
      <c r="T367" s="11"/>
      <c r="U367" s="11"/>
      <c r="V367" s="7"/>
      <c r="W367" s="25"/>
      <c r="X367" s="22"/>
      <c r="Y367" s="28" t="str">
        <f t="shared" si="39"/>
        <v/>
      </c>
      <c r="Z367" s="19" t="str">
        <f t="shared" si="40"/>
        <v/>
      </c>
      <c r="AA367" s="14" t="str">
        <f>IF(ISBLANK(A367),"",IF(OR(A367&lt;'03 Configuración'!$B$7,A367&gt;'03 Configuración'!$B$8),"Fuera de rango",IF(OR(C367="",D367="",E367="",F367="",S367="",V367="",NOT(ISNUMBER(G367)),NOT(ISNUMBER(H367)),NOT(ISNUMBER(I367)),NOT(ISNUMBER(J367)),NOT(ISNUMBER(K367)),NOT(ISNUMBER(M367)),NOT(ISNUMBER(N367)),NOT(ISNUMBER(O367)),NOT(ISNUMBER(W367)),NOT(ISNUMBER(X367))),"Incompleto",IF(OR(I367&lt;H367,K367&lt;I367,O367&gt;N367,O367+X367&gt;N367,X367&gt;N367,M367&lt;=0,N367&lt;0,O367&lt;0,W367&lt;0,X367&lt;0),"Inconsistente","Válido"))))</f>
        <v/>
      </c>
      <c r="AB367" s="31" t="str">
        <f t="shared" si="41"/>
        <v/>
      </c>
    </row>
    <row r="368" spans="1:28">
      <c r="A368" s="9"/>
      <c r="B368" s="14" t="str">
        <f>IF(A368="","",IF(OR(A368&lt;'03 Configuración'!$B$7,A368&gt;'03 Configuración'!$B$8),"Fuera de rango","Semana "&amp;INT((A368-'03 Configuración'!$B$7)/7)+1))</f>
        <v/>
      </c>
      <c r="C368" s="7"/>
      <c r="D368" s="7"/>
      <c r="E368" s="7"/>
      <c r="F368" s="7"/>
      <c r="G368" s="58"/>
      <c r="H368" s="58"/>
      <c r="I368" s="58"/>
      <c r="J368" s="58"/>
      <c r="K368" s="58"/>
      <c r="L368" s="19" t="str">
        <f t="shared" si="35"/>
        <v/>
      </c>
      <c r="M368" s="22"/>
      <c r="N368" s="22"/>
      <c r="O368" s="22"/>
      <c r="P368" s="14" t="str">
        <f t="shared" si="36"/>
        <v/>
      </c>
      <c r="Q368" s="14" t="str">
        <f t="shared" si="37"/>
        <v/>
      </c>
      <c r="R368" s="14" t="str">
        <f t="shared" si="38"/>
        <v/>
      </c>
      <c r="S368" s="7"/>
      <c r="T368" s="11"/>
      <c r="U368" s="11"/>
      <c r="V368" s="7"/>
      <c r="W368" s="25"/>
      <c r="X368" s="22"/>
      <c r="Y368" s="28" t="str">
        <f t="shared" si="39"/>
        <v/>
      </c>
      <c r="Z368" s="19" t="str">
        <f t="shared" si="40"/>
        <v/>
      </c>
      <c r="AA368" s="14" t="str">
        <f>IF(ISBLANK(A368),"",IF(OR(A368&lt;'03 Configuración'!$B$7,A368&gt;'03 Configuración'!$B$8),"Fuera de rango",IF(OR(C368="",D368="",E368="",F368="",S368="",V368="",NOT(ISNUMBER(G368)),NOT(ISNUMBER(H368)),NOT(ISNUMBER(I368)),NOT(ISNUMBER(J368)),NOT(ISNUMBER(K368)),NOT(ISNUMBER(M368)),NOT(ISNUMBER(N368)),NOT(ISNUMBER(O368)),NOT(ISNUMBER(W368)),NOT(ISNUMBER(X368))),"Incompleto",IF(OR(I368&lt;H368,K368&lt;I368,O368&gt;N368,O368+X368&gt;N368,X368&gt;N368,M368&lt;=0,N368&lt;0,O368&lt;0,W368&lt;0,X368&lt;0),"Inconsistente","Válido"))))</f>
        <v/>
      </c>
      <c r="AB368" s="31" t="str">
        <f t="shared" si="41"/>
        <v/>
      </c>
    </row>
    <row r="369" spans="1:28">
      <c r="A369" s="9"/>
      <c r="B369" s="14" t="str">
        <f>IF(A369="","",IF(OR(A369&lt;'03 Configuración'!$B$7,A369&gt;'03 Configuración'!$B$8),"Fuera de rango","Semana "&amp;INT((A369-'03 Configuración'!$B$7)/7)+1))</f>
        <v/>
      </c>
      <c r="C369" s="7"/>
      <c r="D369" s="7"/>
      <c r="E369" s="7"/>
      <c r="F369" s="7"/>
      <c r="G369" s="58"/>
      <c r="H369" s="58"/>
      <c r="I369" s="58"/>
      <c r="J369" s="58"/>
      <c r="K369" s="58"/>
      <c r="L369" s="19" t="str">
        <f t="shared" si="35"/>
        <v/>
      </c>
      <c r="M369" s="22"/>
      <c r="N369" s="22"/>
      <c r="O369" s="22"/>
      <c r="P369" s="14" t="str">
        <f t="shared" si="36"/>
        <v/>
      </c>
      <c r="Q369" s="14" t="str">
        <f t="shared" si="37"/>
        <v/>
      </c>
      <c r="R369" s="14" t="str">
        <f t="shared" si="38"/>
        <v/>
      </c>
      <c r="S369" s="7"/>
      <c r="T369" s="11"/>
      <c r="U369" s="11"/>
      <c r="V369" s="7"/>
      <c r="W369" s="25"/>
      <c r="X369" s="22"/>
      <c r="Y369" s="28" t="str">
        <f t="shared" si="39"/>
        <v/>
      </c>
      <c r="Z369" s="19" t="str">
        <f t="shared" si="40"/>
        <v/>
      </c>
      <c r="AA369" s="14" t="str">
        <f>IF(ISBLANK(A369),"",IF(OR(A369&lt;'03 Configuración'!$B$7,A369&gt;'03 Configuración'!$B$8),"Fuera de rango",IF(OR(C369="",D369="",E369="",F369="",S369="",V369="",NOT(ISNUMBER(G369)),NOT(ISNUMBER(H369)),NOT(ISNUMBER(I369)),NOT(ISNUMBER(J369)),NOT(ISNUMBER(K369)),NOT(ISNUMBER(M369)),NOT(ISNUMBER(N369)),NOT(ISNUMBER(O369)),NOT(ISNUMBER(W369)),NOT(ISNUMBER(X369))),"Incompleto",IF(OR(I369&lt;H369,K369&lt;I369,O369&gt;N369,O369+X369&gt;N369,X369&gt;N369,M369&lt;=0,N369&lt;0,O369&lt;0,W369&lt;0,X369&lt;0),"Inconsistente","Válido"))))</f>
        <v/>
      </c>
      <c r="AB369" s="31" t="str">
        <f t="shared" si="41"/>
        <v/>
      </c>
    </row>
    <row r="370" spans="1:28">
      <c r="A370" s="9"/>
      <c r="B370" s="14" t="str">
        <f>IF(A370="","",IF(OR(A370&lt;'03 Configuración'!$B$7,A370&gt;'03 Configuración'!$B$8),"Fuera de rango","Semana "&amp;INT((A370-'03 Configuración'!$B$7)/7)+1))</f>
        <v/>
      </c>
      <c r="C370" s="7"/>
      <c r="D370" s="7"/>
      <c r="E370" s="7"/>
      <c r="F370" s="7"/>
      <c r="G370" s="58"/>
      <c r="H370" s="58"/>
      <c r="I370" s="58"/>
      <c r="J370" s="58"/>
      <c r="K370" s="58"/>
      <c r="L370" s="19" t="str">
        <f t="shared" si="35"/>
        <v/>
      </c>
      <c r="M370" s="22"/>
      <c r="N370" s="22"/>
      <c r="O370" s="22"/>
      <c r="P370" s="14" t="str">
        <f t="shared" si="36"/>
        <v/>
      </c>
      <c r="Q370" s="14" t="str">
        <f t="shared" si="37"/>
        <v/>
      </c>
      <c r="R370" s="14" t="str">
        <f t="shared" si="38"/>
        <v/>
      </c>
      <c r="S370" s="7"/>
      <c r="T370" s="11"/>
      <c r="U370" s="11"/>
      <c r="V370" s="7"/>
      <c r="W370" s="25"/>
      <c r="X370" s="22"/>
      <c r="Y370" s="28" t="str">
        <f t="shared" si="39"/>
        <v/>
      </c>
      <c r="Z370" s="19" t="str">
        <f t="shared" si="40"/>
        <v/>
      </c>
      <c r="AA370" s="14" t="str">
        <f>IF(ISBLANK(A370),"",IF(OR(A370&lt;'03 Configuración'!$B$7,A370&gt;'03 Configuración'!$B$8),"Fuera de rango",IF(OR(C370="",D370="",E370="",F370="",S370="",V370="",NOT(ISNUMBER(G370)),NOT(ISNUMBER(H370)),NOT(ISNUMBER(I370)),NOT(ISNUMBER(J370)),NOT(ISNUMBER(K370)),NOT(ISNUMBER(M370)),NOT(ISNUMBER(N370)),NOT(ISNUMBER(O370)),NOT(ISNUMBER(W370)),NOT(ISNUMBER(X370))),"Incompleto",IF(OR(I370&lt;H370,K370&lt;I370,O370&gt;N370,O370+X370&gt;N370,X370&gt;N370,M370&lt;=0,N370&lt;0,O370&lt;0,W370&lt;0,X370&lt;0),"Inconsistente","Válido"))))</f>
        <v/>
      </c>
      <c r="AB370" s="31" t="str">
        <f t="shared" si="41"/>
        <v/>
      </c>
    </row>
    <row r="371" spans="1:28">
      <c r="A371" s="9"/>
      <c r="B371" s="14" t="str">
        <f>IF(A371="","",IF(OR(A371&lt;'03 Configuración'!$B$7,A371&gt;'03 Configuración'!$B$8),"Fuera de rango","Semana "&amp;INT((A371-'03 Configuración'!$B$7)/7)+1))</f>
        <v/>
      </c>
      <c r="C371" s="7"/>
      <c r="D371" s="7"/>
      <c r="E371" s="7"/>
      <c r="F371" s="7"/>
      <c r="G371" s="58"/>
      <c r="H371" s="58"/>
      <c r="I371" s="58"/>
      <c r="J371" s="58"/>
      <c r="K371" s="58"/>
      <c r="L371" s="19" t="str">
        <f t="shared" si="35"/>
        <v/>
      </c>
      <c r="M371" s="22"/>
      <c r="N371" s="22"/>
      <c r="O371" s="22"/>
      <c r="P371" s="14" t="str">
        <f t="shared" si="36"/>
        <v/>
      </c>
      <c r="Q371" s="14" t="str">
        <f t="shared" si="37"/>
        <v/>
      </c>
      <c r="R371" s="14" t="str">
        <f t="shared" si="38"/>
        <v/>
      </c>
      <c r="S371" s="7"/>
      <c r="T371" s="11"/>
      <c r="U371" s="11"/>
      <c r="V371" s="7"/>
      <c r="W371" s="25"/>
      <c r="X371" s="22"/>
      <c r="Y371" s="28" t="str">
        <f t="shared" si="39"/>
        <v/>
      </c>
      <c r="Z371" s="19" t="str">
        <f t="shared" si="40"/>
        <v/>
      </c>
      <c r="AA371" s="14" t="str">
        <f>IF(ISBLANK(A371),"",IF(OR(A371&lt;'03 Configuración'!$B$7,A371&gt;'03 Configuración'!$B$8),"Fuera de rango",IF(OR(C371="",D371="",E371="",F371="",S371="",V371="",NOT(ISNUMBER(G371)),NOT(ISNUMBER(H371)),NOT(ISNUMBER(I371)),NOT(ISNUMBER(J371)),NOT(ISNUMBER(K371)),NOT(ISNUMBER(M371)),NOT(ISNUMBER(N371)),NOT(ISNUMBER(O371)),NOT(ISNUMBER(W371)),NOT(ISNUMBER(X371))),"Incompleto",IF(OR(I371&lt;H371,K371&lt;I371,O371&gt;N371,O371+X371&gt;N371,X371&gt;N371,M371&lt;=0,N371&lt;0,O371&lt;0,W371&lt;0,X371&lt;0),"Inconsistente","Válido"))))</f>
        <v/>
      </c>
      <c r="AB371" s="31" t="str">
        <f t="shared" si="41"/>
        <v/>
      </c>
    </row>
    <row r="372" spans="1:28">
      <c r="A372" s="9"/>
      <c r="B372" s="14" t="str">
        <f>IF(A372="","",IF(OR(A372&lt;'03 Configuración'!$B$7,A372&gt;'03 Configuración'!$B$8),"Fuera de rango","Semana "&amp;INT((A372-'03 Configuración'!$B$7)/7)+1))</f>
        <v/>
      </c>
      <c r="C372" s="7"/>
      <c r="D372" s="7"/>
      <c r="E372" s="7"/>
      <c r="F372" s="7"/>
      <c r="G372" s="58"/>
      <c r="H372" s="58"/>
      <c r="I372" s="58"/>
      <c r="J372" s="58"/>
      <c r="K372" s="58"/>
      <c r="L372" s="19" t="str">
        <f t="shared" si="35"/>
        <v/>
      </c>
      <c r="M372" s="22"/>
      <c r="N372" s="22"/>
      <c r="O372" s="22"/>
      <c r="P372" s="14" t="str">
        <f t="shared" si="36"/>
        <v/>
      </c>
      <c r="Q372" s="14" t="str">
        <f t="shared" si="37"/>
        <v/>
      </c>
      <c r="R372" s="14" t="str">
        <f t="shared" si="38"/>
        <v/>
      </c>
      <c r="S372" s="7"/>
      <c r="T372" s="11"/>
      <c r="U372" s="11"/>
      <c r="V372" s="7"/>
      <c r="W372" s="25"/>
      <c r="X372" s="22"/>
      <c r="Y372" s="28" t="str">
        <f t="shared" si="39"/>
        <v/>
      </c>
      <c r="Z372" s="19" t="str">
        <f t="shared" si="40"/>
        <v/>
      </c>
      <c r="AA372" s="14" t="str">
        <f>IF(ISBLANK(A372),"",IF(OR(A372&lt;'03 Configuración'!$B$7,A372&gt;'03 Configuración'!$B$8),"Fuera de rango",IF(OR(C372="",D372="",E372="",F372="",S372="",V372="",NOT(ISNUMBER(G372)),NOT(ISNUMBER(H372)),NOT(ISNUMBER(I372)),NOT(ISNUMBER(J372)),NOT(ISNUMBER(K372)),NOT(ISNUMBER(M372)),NOT(ISNUMBER(N372)),NOT(ISNUMBER(O372)),NOT(ISNUMBER(W372)),NOT(ISNUMBER(X372))),"Incompleto",IF(OR(I372&lt;H372,K372&lt;I372,O372&gt;N372,O372+X372&gt;N372,X372&gt;N372,M372&lt;=0,N372&lt;0,O372&lt;0,W372&lt;0,X372&lt;0),"Inconsistente","Válido"))))</f>
        <v/>
      </c>
      <c r="AB372" s="31" t="str">
        <f t="shared" si="41"/>
        <v/>
      </c>
    </row>
    <row r="373" spans="1:28">
      <c r="A373" s="9"/>
      <c r="B373" s="14" t="str">
        <f>IF(A373="","",IF(OR(A373&lt;'03 Configuración'!$B$7,A373&gt;'03 Configuración'!$B$8),"Fuera de rango","Semana "&amp;INT((A373-'03 Configuración'!$B$7)/7)+1))</f>
        <v/>
      </c>
      <c r="C373" s="7"/>
      <c r="D373" s="7"/>
      <c r="E373" s="7"/>
      <c r="F373" s="7"/>
      <c r="G373" s="58"/>
      <c r="H373" s="58"/>
      <c r="I373" s="58"/>
      <c r="J373" s="58"/>
      <c r="K373" s="58"/>
      <c r="L373" s="19" t="str">
        <f t="shared" si="35"/>
        <v/>
      </c>
      <c r="M373" s="22"/>
      <c r="N373" s="22"/>
      <c r="O373" s="22"/>
      <c r="P373" s="14" t="str">
        <f t="shared" si="36"/>
        <v/>
      </c>
      <c r="Q373" s="14" t="str">
        <f t="shared" si="37"/>
        <v/>
      </c>
      <c r="R373" s="14" t="str">
        <f t="shared" si="38"/>
        <v/>
      </c>
      <c r="S373" s="7"/>
      <c r="T373" s="11"/>
      <c r="U373" s="11"/>
      <c r="V373" s="7"/>
      <c r="W373" s="25"/>
      <c r="X373" s="22"/>
      <c r="Y373" s="28" t="str">
        <f t="shared" si="39"/>
        <v/>
      </c>
      <c r="Z373" s="19" t="str">
        <f t="shared" si="40"/>
        <v/>
      </c>
      <c r="AA373" s="14" t="str">
        <f>IF(ISBLANK(A373),"",IF(OR(A373&lt;'03 Configuración'!$B$7,A373&gt;'03 Configuración'!$B$8),"Fuera de rango",IF(OR(C373="",D373="",E373="",F373="",S373="",V373="",NOT(ISNUMBER(G373)),NOT(ISNUMBER(H373)),NOT(ISNUMBER(I373)),NOT(ISNUMBER(J373)),NOT(ISNUMBER(K373)),NOT(ISNUMBER(M373)),NOT(ISNUMBER(N373)),NOT(ISNUMBER(O373)),NOT(ISNUMBER(W373)),NOT(ISNUMBER(X373))),"Incompleto",IF(OR(I373&lt;H373,K373&lt;I373,O373&gt;N373,O373+X373&gt;N373,X373&gt;N373,M373&lt;=0,N373&lt;0,O373&lt;0,W373&lt;0,X373&lt;0),"Inconsistente","Válido"))))</f>
        <v/>
      </c>
      <c r="AB373" s="31" t="str">
        <f t="shared" si="41"/>
        <v/>
      </c>
    </row>
    <row r="374" spans="1:28">
      <c r="A374" s="9"/>
      <c r="B374" s="14" t="str">
        <f>IF(A374="","",IF(OR(A374&lt;'03 Configuración'!$B$7,A374&gt;'03 Configuración'!$B$8),"Fuera de rango","Semana "&amp;INT((A374-'03 Configuración'!$B$7)/7)+1))</f>
        <v/>
      </c>
      <c r="C374" s="7"/>
      <c r="D374" s="7"/>
      <c r="E374" s="7"/>
      <c r="F374" s="7"/>
      <c r="G374" s="58"/>
      <c r="H374" s="58"/>
      <c r="I374" s="58"/>
      <c r="J374" s="58"/>
      <c r="K374" s="58"/>
      <c r="L374" s="19" t="str">
        <f t="shared" si="35"/>
        <v/>
      </c>
      <c r="M374" s="22"/>
      <c r="N374" s="22"/>
      <c r="O374" s="22"/>
      <c r="P374" s="14" t="str">
        <f t="shared" si="36"/>
        <v/>
      </c>
      <c r="Q374" s="14" t="str">
        <f t="shared" si="37"/>
        <v/>
      </c>
      <c r="R374" s="14" t="str">
        <f t="shared" si="38"/>
        <v/>
      </c>
      <c r="S374" s="7"/>
      <c r="T374" s="11"/>
      <c r="U374" s="11"/>
      <c r="V374" s="7"/>
      <c r="W374" s="25"/>
      <c r="X374" s="22"/>
      <c r="Y374" s="28" t="str">
        <f t="shared" si="39"/>
        <v/>
      </c>
      <c r="Z374" s="19" t="str">
        <f t="shared" si="40"/>
        <v/>
      </c>
      <c r="AA374" s="14" t="str">
        <f>IF(ISBLANK(A374),"",IF(OR(A374&lt;'03 Configuración'!$B$7,A374&gt;'03 Configuración'!$B$8),"Fuera de rango",IF(OR(C374="",D374="",E374="",F374="",S374="",V374="",NOT(ISNUMBER(G374)),NOT(ISNUMBER(H374)),NOT(ISNUMBER(I374)),NOT(ISNUMBER(J374)),NOT(ISNUMBER(K374)),NOT(ISNUMBER(M374)),NOT(ISNUMBER(N374)),NOT(ISNUMBER(O374)),NOT(ISNUMBER(W374)),NOT(ISNUMBER(X374))),"Incompleto",IF(OR(I374&lt;H374,K374&lt;I374,O374&gt;N374,O374+X374&gt;N374,X374&gt;N374,M374&lt;=0,N374&lt;0,O374&lt;0,W374&lt;0,X374&lt;0),"Inconsistente","Válido"))))</f>
        <v/>
      </c>
      <c r="AB374" s="31" t="str">
        <f t="shared" si="41"/>
        <v/>
      </c>
    </row>
    <row r="375" spans="1:28">
      <c r="A375" s="9"/>
      <c r="B375" s="14" t="str">
        <f>IF(A375="","",IF(OR(A375&lt;'03 Configuración'!$B$7,A375&gt;'03 Configuración'!$B$8),"Fuera de rango","Semana "&amp;INT((A375-'03 Configuración'!$B$7)/7)+1))</f>
        <v/>
      </c>
      <c r="C375" s="7"/>
      <c r="D375" s="7"/>
      <c r="E375" s="7"/>
      <c r="F375" s="7"/>
      <c r="G375" s="58"/>
      <c r="H375" s="58"/>
      <c r="I375" s="58"/>
      <c r="J375" s="58"/>
      <c r="K375" s="58"/>
      <c r="L375" s="19" t="str">
        <f t="shared" si="35"/>
        <v/>
      </c>
      <c r="M375" s="22"/>
      <c r="N375" s="22"/>
      <c r="O375" s="22"/>
      <c r="P375" s="14" t="str">
        <f t="shared" si="36"/>
        <v/>
      </c>
      <c r="Q375" s="14" t="str">
        <f t="shared" si="37"/>
        <v/>
      </c>
      <c r="R375" s="14" t="str">
        <f t="shared" si="38"/>
        <v/>
      </c>
      <c r="S375" s="7"/>
      <c r="T375" s="11"/>
      <c r="U375" s="11"/>
      <c r="V375" s="7"/>
      <c r="W375" s="25"/>
      <c r="X375" s="22"/>
      <c r="Y375" s="28" t="str">
        <f t="shared" si="39"/>
        <v/>
      </c>
      <c r="Z375" s="19" t="str">
        <f t="shared" si="40"/>
        <v/>
      </c>
      <c r="AA375" s="14" t="str">
        <f>IF(ISBLANK(A375),"",IF(OR(A375&lt;'03 Configuración'!$B$7,A375&gt;'03 Configuración'!$B$8),"Fuera de rango",IF(OR(C375="",D375="",E375="",F375="",S375="",V375="",NOT(ISNUMBER(G375)),NOT(ISNUMBER(H375)),NOT(ISNUMBER(I375)),NOT(ISNUMBER(J375)),NOT(ISNUMBER(K375)),NOT(ISNUMBER(M375)),NOT(ISNUMBER(N375)),NOT(ISNUMBER(O375)),NOT(ISNUMBER(W375)),NOT(ISNUMBER(X375))),"Incompleto",IF(OR(I375&lt;H375,K375&lt;I375,O375&gt;N375,O375+X375&gt;N375,X375&gt;N375,M375&lt;=0,N375&lt;0,O375&lt;0,W375&lt;0,X375&lt;0),"Inconsistente","Válido"))))</f>
        <v/>
      </c>
      <c r="AB375" s="31" t="str">
        <f t="shared" si="41"/>
        <v/>
      </c>
    </row>
    <row r="376" spans="1:28">
      <c r="A376" s="9"/>
      <c r="B376" s="14" t="str">
        <f>IF(A376="","",IF(OR(A376&lt;'03 Configuración'!$B$7,A376&gt;'03 Configuración'!$B$8),"Fuera de rango","Semana "&amp;INT((A376-'03 Configuración'!$B$7)/7)+1))</f>
        <v/>
      </c>
      <c r="C376" s="7"/>
      <c r="D376" s="7"/>
      <c r="E376" s="7"/>
      <c r="F376" s="7"/>
      <c r="G376" s="58"/>
      <c r="H376" s="58"/>
      <c r="I376" s="58"/>
      <c r="J376" s="58"/>
      <c r="K376" s="58"/>
      <c r="L376" s="19" t="str">
        <f t="shared" si="35"/>
        <v/>
      </c>
      <c r="M376" s="22"/>
      <c r="N376" s="22"/>
      <c r="O376" s="22"/>
      <c r="P376" s="14" t="str">
        <f t="shared" si="36"/>
        <v/>
      </c>
      <c r="Q376" s="14" t="str">
        <f t="shared" si="37"/>
        <v/>
      </c>
      <c r="R376" s="14" t="str">
        <f t="shared" si="38"/>
        <v/>
      </c>
      <c r="S376" s="7"/>
      <c r="T376" s="11"/>
      <c r="U376" s="11"/>
      <c r="V376" s="7"/>
      <c r="W376" s="25"/>
      <c r="X376" s="22"/>
      <c r="Y376" s="28" t="str">
        <f t="shared" si="39"/>
        <v/>
      </c>
      <c r="Z376" s="19" t="str">
        <f t="shared" si="40"/>
        <v/>
      </c>
      <c r="AA376" s="14" t="str">
        <f>IF(ISBLANK(A376),"",IF(OR(A376&lt;'03 Configuración'!$B$7,A376&gt;'03 Configuración'!$B$8),"Fuera de rango",IF(OR(C376="",D376="",E376="",F376="",S376="",V376="",NOT(ISNUMBER(G376)),NOT(ISNUMBER(H376)),NOT(ISNUMBER(I376)),NOT(ISNUMBER(J376)),NOT(ISNUMBER(K376)),NOT(ISNUMBER(M376)),NOT(ISNUMBER(N376)),NOT(ISNUMBER(O376)),NOT(ISNUMBER(W376)),NOT(ISNUMBER(X376))),"Incompleto",IF(OR(I376&lt;H376,K376&lt;I376,O376&gt;N376,O376+X376&gt;N376,X376&gt;N376,M376&lt;=0,N376&lt;0,O376&lt;0,W376&lt;0,X376&lt;0),"Inconsistente","Válido"))))</f>
        <v/>
      </c>
      <c r="AB376" s="31" t="str">
        <f t="shared" si="41"/>
        <v/>
      </c>
    </row>
    <row r="377" spans="1:28">
      <c r="A377" s="9"/>
      <c r="B377" s="14" t="str">
        <f>IF(A377="","",IF(OR(A377&lt;'03 Configuración'!$B$7,A377&gt;'03 Configuración'!$B$8),"Fuera de rango","Semana "&amp;INT((A377-'03 Configuración'!$B$7)/7)+1))</f>
        <v/>
      </c>
      <c r="C377" s="7"/>
      <c r="D377" s="7"/>
      <c r="E377" s="7"/>
      <c r="F377" s="7"/>
      <c r="G377" s="58"/>
      <c r="H377" s="58"/>
      <c r="I377" s="58"/>
      <c r="J377" s="58"/>
      <c r="K377" s="58"/>
      <c r="L377" s="19" t="str">
        <f t="shared" si="35"/>
        <v/>
      </c>
      <c r="M377" s="22"/>
      <c r="N377" s="22"/>
      <c r="O377" s="22"/>
      <c r="P377" s="14" t="str">
        <f t="shared" si="36"/>
        <v/>
      </c>
      <c r="Q377" s="14" t="str">
        <f t="shared" si="37"/>
        <v/>
      </c>
      <c r="R377" s="14" t="str">
        <f t="shared" si="38"/>
        <v/>
      </c>
      <c r="S377" s="7"/>
      <c r="T377" s="11"/>
      <c r="U377" s="11"/>
      <c r="V377" s="7"/>
      <c r="W377" s="25"/>
      <c r="X377" s="22"/>
      <c r="Y377" s="28" t="str">
        <f t="shared" si="39"/>
        <v/>
      </c>
      <c r="Z377" s="19" t="str">
        <f t="shared" si="40"/>
        <v/>
      </c>
      <c r="AA377" s="14" t="str">
        <f>IF(ISBLANK(A377),"",IF(OR(A377&lt;'03 Configuración'!$B$7,A377&gt;'03 Configuración'!$B$8),"Fuera de rango",IF(OR(C377="",D377="",E377="",F377="",S377="",V377="",NOT(ISNUMBER(G377)),NOT(ISNUMBER(H377)),NOT(ISNUMBER(I377)),NOT(ISNUMBER(J377)),NOT(ISNUMBER(K377)),NOT(ISNUMBER(M377)),NOT(ISNUMBER(N377)),NOT(ISNUMBER(O377)),NOT(ISNUMBER(W377)),NOT(ISNUMBER(X377))),"Incompleto",IF(OR(I377&lt;H377,K377&lt;I377,O377&gt;N377,O377+X377&gt;N377,X377&gt;N377,M377&lt;=0,N377&lt;0,O377&lt;0,W377&lt;0,X377&lt;0),"Inconsistente","Válido"))))</f>
        <v/>
      </c>
      <c r="AB377" s="31" t="str">
        <f t="shared" si="41"/>
        <v/>
      </c>
    </row>
    <row r="378" spans="1:28">
      <c r="A378" s="9"/>
      <c r="B378" s="14" t="str">
        <f>IF(A378="","",IF(OR(A378&lt;'03 Configuración'!$B$7,A378&gt;'03 Configuración'!$B$8),"Fuera de rango","Semana "&amp;INT((A378-'03 Configuración'!$B$7)/7)+1))</f>
        <v/>
      </c>
      <c r="C378" s="7"/>
      <c r="D378" s="7"/>
      <c r="E378" s="7"/>
      <c r="F378" s="7"/>
      <c r="G378" s="58"/>
      <c r="H378" s="58"/>
      <c r="I378" s="58"/>
      <c r="J378" s="58"/>
      <c r="K378" s="58"/>
      <c r="L378" s="19" t="str">
        <f t="shared" si="35"/>
        <v/>
      </c>
      <c r="M378" s="22"/>
      <c r="N378" s="22"/>
      <c r="O378" s="22"/>
      <c r="P378" s="14" t="str">
        <f t="shared" si="36"/>
        <v/>
      </c>
      <c r="Q378" s="14" t="str">
        <f t="shared" si="37"/>
        <v/>
      </c>
      <c r="R378" s="14" t="str">
        <f t="shared" si="38"/>
        <v/>
      </c>
      <c r="S378" s="7"/>
      <c r="T378" s="11"/>
      <c r="U378" s="11"/>
      <c r="V378" s="7"/>
      <c r="W378" s="25"/>
      <c r="X378" s="22"/>
      <c r="Y378" s="28" t="str">
        <f t="shared" si="39"/>
        <v/>
      </c>
      <c r="Z378" s="19" t="str">
        <f t="shared" si="40"/>
        <v/>
      </c>
      <c r="AA378" s="14" t="str">
        <f>IF(ISBLANK(A378),"",IF(OR(A378&lt;'03 Configuración'!$B$7,A378&gt;'03 Configuración'!$B$8),"Fuera de rango",IF(OR(C378="",D378="",E378="",F378="",S378="",V378="",NOT(ISNUMBER(G378)),NOT(ISNUMBER(H378)),NOT(ISNUMBER(I378)),NOT(ISNUMBER(J378)),NOT(ISNUMBER(K378)),NOT(ISNUMBER(M378)),NOT(ISNUMBER(N378)),NOT(ISNUMBER(O378)),NOT(ISNUMBER(W378)),NOT(ISNUMBER(X378))),"Incompleto",IF(OR(I378&lt;H378,K378&lt;I378,O378&gt;N378,O378+X378&gt;N378,X378&gt;N378,M378&lt;=0,N378&lt;0,O378&lt;0,W378&lt;0,X378&lt;0),"Inconsistente","Válido"))))</f>
        <v/>
      </c>
      <c r="AB378" s="31" t="str">
        <f t="shared" si="41"/>
        <v/>
      </c>
    </row>
    <row r="379" spans="1:28">
      <c r="A379" s="9"/>
      <c r="B379" s="14" t="str">
        <f>IF(A379="","",IF(OR(A379&lt;'03 Configuración'!$B$7,A379&gt;'03 Configuración'!$B$8),"Fuera de rango","Semana "&amp;INT((A379-'03 Configuración'!$B$7)/7)+1))</f>
        <v/>
      </c>
      <c r="C379" s="7"/>
      <c r="D379" s="7"/>
      <c r="E379" s="7"/>
      <c r="F379" s="7"/>
      <c r="G379" s="58"/>
      <c r="H379" s="58"/>
      <c r="I379" s="58"/>
      <c r="J379" s="58"/>
      <c r="K379" s="58"/>
      <c r="L379" s="19" t="str">
        <f t="shared" si="35"/>
        <v/>
      </c>
      <c r="M379" s="22"/>
      <c r="N379" s="22"/>
      <c r="O379" s="22"/>
      <c r="P379" s="14" t="str">
        <f t="shared" si="36"/>
        <v/>
      </c>
      <c r="Q379" s="14" t="str">
        <f t="shared" si="37"/>
        <v/>
      </c>
      <c r="R379" s="14" t="str">
        <f t="shared" si="38"/>
        <v/>
      </c>
      <c r="S379" s="7"/>
      <c r="T379" s="11"/>
      <c r="U379" s="11"/>
      <c r="V379" s="7"/>
      <c r="W379" s="25"/>
      <c r="X379" s="22"/>
      <c r="Y379" s="28" t="str">
        <f t="shared" si="39"/>
        <v/>
      </c>
      <c r="Z379" s="19" t="str">
        <f t="shared" si="40"/>
        <v/>
      </c>
      <c r="AA379" s="14" t="str">
        <f>IF(ISBLANK(A379),"",IF(OR(A379&lt;'03 Configuración'!$B$7,A379&gt;'03 Configuración'!$B$8),"Fuera de rango",IF(OR(C379="",D379="",E379="",F379="",S379="",V379="",NOT(ISNUMBER(G379)),NOT(ISNUMBER(H379)),NOT(ISNUMBER(I379)),NOT(ISNUMBER(J379)),NOT(ISNUMBER(K379)),NOT(ISNUMBER(M379)),NOT(ISNUMBER(N379)),NOT(ISNUMBER(O379)),NOT(ISNUMBER(W379)),NOT(ISNUMBER(X379))),"Incompleto",IF(OR(I379&lt;H379,K379&lt;I379,O379&gt;N379,O379+X379&gt;N379,X379&gt;N379,M379&lt;=0,N379&lt;0,O379&lt;0,W379&lt;0,X379&lt;0),"Inconsistente","Válido"))))</f>
        <v/>
      </c>
      <c r="AB379" s="31" t="str">
        <f t="shared" si="41"/>
        <v/>
      </c>
    </row>
    <row r="380" spans="1:28">
      <c r="A380" s="9"/>
      <c r="B380" s="14" t="str">
        <f>IF(A380="","",IF(OR(A380&lt;'03 Configuración'!$B$7,A380&gt;'03 Configuración'!$B$8),"Fuera de rango","Semana "&amp;INT((A380-'03 Configuración'!$B$7)/7)+1))</f>
        <v/>
      </c>
      <c r="C380" s="7"/>
      <c r="D380" s="7"/>
      <c r="E380" s="7"/>
      <c r="F380" s="7"/>
      <c r="G380" s="58"/>
      <c r="H380" s="58"/>
      <c r="I380" s="58"/>
      <c r="J380" s="58"/>
      <c r="K380" s="58"/>
      <c r="L380" s="19" t="str">
        <f t="shared" si="35"/>
        <v/>
      </c>
      <c r="M380" s="22"/>
      <c r="N380" s="22"/>
      <c r="O380" s="22"/>
      <c r="P380" s="14" t="str">
        <f t="shared" si="36"/>
        <v/>
      </c>
      <c r="Q380" s="14" t="str">
        <f t="shared" si="37"/>
        <v/>
      </c>
      <c r="R380" s="14" t="str">
        <f t="shared" si="38"/>
        <v/>
      </c>
      <c r="S380" s="7"/>
      <c r="T380" s="11"/>
      <c r="U380" s="11"/>
      <c r="V380" s="7"/>
      <c r="W380" s="25"/>
      <c r="X380" s="22"/>
      <c r="Y380" s="28" t="str">
        <f t="shared" si="39"/>
        <v/>
      </c>
      <c r="Z380" s="19" t="str">
        <f t="shared" si="40"/>
        <v/>
      </c>
      <c r="AA380" s="14" t="str">
        <f>IF(ISBLANK(A380),"",IF(OR(A380&lt;'03 Configuración'!$B$7,A380&gt;'03 Configuración'!$B$8),"Fuera de rango",IF(OR(C380="",D380="",E380="",F380="",S380="",V380="",NOT(ISNUMBER(G380)),NOT(ISNUMBER(H380)),NOT(ISNUMBER(I380)),NOT(ISNUMBER(J380)),NOT(ISNUMBER(K380)),NOT(ISNUMBER(M380)),NOT(ISNUMBER(N380)),NOT(ISNUMBER(O380)),NOT(ISNUMBER(W380)),NOT(ISNUMBER(X380))),"Incompleto",IF(OR(I380&lt;H380,K380&lt;I380,O380&gt;N380,O380+X380&gt;N380,X380&gt;N380,M380&lt;=0,N380&lt;0,O380&lt;0,W380&lt;0,X380&lt;0),"Inconsistente","Válido"))))</f>
        <v/>
      </c>
      <c r="AB380" s="31" t="str">
        <f t="shared" si="41"/>
        <v/>
      </c>
    </row>
    <row r="381" spans="1:28">
      <c r="A381" s="9"/>
      <c r="B381" s="14" t="str">
        <f>IF(A381="","",IF(OR(A381&lt;'03 Configuración'!$B$7,A381&gt;'03 Configuración'!$B$8),"Fuera de rango","Semana "&amp;INT((A381-'03 Configuración'!$B$7)/7)+1))</f>
        <v/>
      </c>
      <c r="C381" s="7"/>
      <c r="D381" s="7"/>
      <c r="E381" s="7"/>
      <c r="F381" s="7"/>
      <c r="G381" s="58"/>
      <c r="H381" s="58"/>
      <c r="I381" s="58"/>
      <c r="J381" s="58"/>
      <c r="K381" s="58"/>
      <c r="L381" s="19" t="str">
        <f t="shared" si="35"/>
        <v/>
      </c>
      <c r="M381" s="22"/>
      <c r="N381" s="22"/>
      <c r="O381" s="22"/>
      <c r="P381" s="14" t="str">
        <f t="shared" si="36"/>
        <v/>
      </c>
      <c r="Q381" s="14" t="str">
        <f t="shared" si="37"/>
        <v/>
      </c>
      <c r="R381" s="14" t="str">
        <f t="shared" si="38"/>
        <v/>
      </c>
      <c r="S381" s="7"/>
      <c r="T381" s="11"/>
      <c r="U381" s="11"/>
      <c r="V381" s="7"/>
      <c r="W381" s="25"/>
      <c r="X381" s="22"/>
      <c r="Y381" s="28" t="str">
        <f t="shared" si="39"/>
        <v/>
      </c>
      <c r="Z381" s="19" t="str">
        <f t="shared" si="40"/>
        <v/>
      </c>
      <c r="AA381" s="14" t="str">
        <f>IF(ISBLANK(A381),"",IF(OR(A381&lt;'03 Configuración'!$B$7,A381&gt;'03 Configuración'!$B$8),"Fuera de rango",IF(OR(C381="",D381="",E381="",F381="",S381="",V381="",NOT(ISNUMBER(G381)),NOT(ISNUMBER(H381)),NOT(ISNUMBER(I381)),NOT(ISNUMBER(J381)),NOT(ISNUMBER(K381)),NOT(ISNUMBER(M381)),NOT(ISNUMBER(N381)),NOT(ISNUMBER(O381)),NOT(ISNUMBER(W381)),NOT(ISNUMBER(X381))),"Incompleto",IF(OR(I381&lt;H381,K381&lt;I381,O381&gt;N381,O381+X381&gt;N381,X381&gt;N381,M381&lt;=0,N381&lt;0,O381&lt;0,W381&lt;0,X381&lt;0),"Inconsistente","Válido"))))</f>
        <v/>
      </c>
      <c r="AB381" s="31" t="str">
        <f t="shared" si="41"/>
        <v/>
      </c>
    </row>
    <row r="382" spans="1:28">
      <c r="A382" s="9"/>
      <c r="B382" s="14" t="str">
        <f>IF(A382="","",IF(OR(A382&lt;'03 Configuración'!$B$7,A382&gt;'03 Configuración'!$B$8),"Fuera de rango","Semana "&amp;INT((A382-'03 Configuración'!$B$7)/7)+1))</f>
        <v/>
      </c>
      <c r="C382" s="7"/>
      <c r="D382" s="7"/>
      <c r="E382" s="7"/>
      <c r="F382" s="7"/>
      <c r="G382" s="58"/>
      <c r="H382" s="58"/>
      <c r="I382" s="58"/>
      <c r="J382" s="58"/>
      <c r="K382" s="58"/>
      <c r="L382" s="19" t="str">
        <f t="shared" si="35"/>
        <v/>
      </c>
      <c r="M382" s="22"/>
      <c r="N382" s="22"/>
      <c r="O382" s="22"/>
      <c r="P382" s="14" t="str">
        <f t="shared" si="36"/>
        <v/>
      </c>
      <c r="Q382" s="14" t="str">
        <f t="shared" si="37"/>
        <v/>
      </c>
      <c r="R382" s="14" t="str">
        <f t="shared" si="38"/>
        <v/>
      </c>
      <c r="S382" s="7"/>
      <c r="T382" s="11"/>
      <c r="U382" s="11"/>
      <c r="V382" s="7"/>
      <c r="W382" s="25"/>
      <c r="X382" s="22"/>
      <c r="Y382" s="28" t="str">
        <f t="shared" si="39"/>
        <v/>
      </c>
      <c r="Z382" s="19" t="str">
        <f t="shared" si="40"/>
        <v/>
      </c>
      <c r="AA382" s="14" t="str">
        <f>IF(ISBLANK(A382),"",IF(OR(A382&lt;'03 Configuración'!$B$7,A382&gt;'03 Configuración'!$B$8),"Fuera de rango",IF(OR(C382="",D382="",E382="",F382="",S382="",V382="",NOT(ISNUMBER(G382)),NOT(ISNUMBER(H382)),NOT(ISNUMBER(I382)),NOT(ISNUMBER(J382)),NOT(ISNUMBER(K382)),NOT(ISNUMBER(M382)),NOT(ISNUMBER(N382)),NOT(ISNUMBER(O382)),NOT(ISNUMBER(W382)),NOT(ISNUMBER(X382))),"Incompleto",IF(OR(I382&lt;H382,K382&lt;I382,O382&gt;N382,O382+X382&gt;N382,X382&gt;N382,M382&lt;=0,N382&lt;0,O382&lt;0,W382&lt;0,X382&lt;0),"Inconsistente","Válido"))))</f>
        <v/>
      </c>
      <c r="AB382" s="31" t="str">
        <f t="shared" si="41"/>
        <v/>
      </c>
    </row>
    <row r="383" spans="1:28">
      <c r="A383" s="9"/>
      <c r="B383" s="14" t="str">
        <f>IF(A383="","",IF(OR(A383&lt;'03 Configuración'!$B$7,A383&gt;'03 Configuración'!$B$8),"Fuera de rango","Semana "&amp;INT((A383-'03 Configuración'!$B$7)/7)+1))</f>
        <v/>
      </c>
      <c r="C383" s="7"/>
      <c r="D383" s="7"/>
      <c r="E383" s="7"/>
      <c r="F383" s="7"/>
      <c r="G383" s="58"/>
      <c r="H383" s="58"/>
      <c r="I383" s="58"/>
      <c r="J383" s="58"/>
      <c r="K383" s="58"/>
      <c r="L383" s="19" t="str">
        <f t="shared" si="35"/>
        <v/>
      </c>
      <c r="M383" s="22"/>
      <c r="N383" s="22"/>
      <c r="O383" s="22"/>
      <c r="P383" s="14" t="str">
        <f t="shared" si="36"/>
        <v/>
      </c>
      <c r="Q383" s="14" t="str">
        <f t="shared" si="37"/>
        <v/>
      </c>
      <c r="R383" s="14" t="str">
        <f t="shared" si="38"/>
        <v/>
      </c>
      <c r="S383" s="7"/>
      <c r="T383" s="11"/>
      <c r="U383" s="11"/>
      <c r="V383" s="7"/>
      <c r="W383" s="25"/>
      <c r="X383" s="22"/>
      <c r="Y383" s="28" t="str">
        <f t="shared" si="39"/>
        <v/>
      </c>
      <c r="Z383" s="19" t="str">
        <f t="shared" si="40"/>
        <v/>
      </c>
      <c r="AA383" s="14" t="str">
        <f>IF(ISBLANK(A383),"",IF(OR(A383&lt;'03 Configuración'!$B$7,A383&gt;'03 Configuración'!$B$8),"Fuera de rango",IF(OR(C383="",D383="",E383="",F383="",S383="",V383="",NOT(ISNUMBER(G383)),NOT(ISNUMBER(H383)),NOT(ISNUMBER(I383)),NOT(ISNUMBER(J383)),NOT(ISNUMBER(K383)),NOT(ISNUMBER(M383)),NOT(ISNUMBER(N383)),NOT(ISNUMBER(O383)),NOT(ISNUMBER(W383)),NOT(ISNUMBER(X383))),"Incompleto",IF(OR(I383&lt;H383,K383&lt;I383,O383&gt;N383,O383+X383&gt;N383,X383&gt;N383,M383&lt;=0,N383&lt;0,O383&lt;0,W383&lt;0,X383&lt;0),"Inconsistente","Válido"))))</f>
        <v/>
      </c>
      <c r="AB383" s="31" t="str">
        <f t="shared" si="41"/>
        <v/>
      </c>
    </row>
    <row r="384" spans="1:28">
      <c r="A384" s="9"/>
      <c r="B384" s="14" t="str">
        <f>IF(A384="","",IF(OR(A384&lt;'03 Configuración'!$B$7,A384&gt;'03 Configuración'!$B$8),"Fuera de rango","Semana "&amp;INT((A384-'03 Configuración'!$B$7)/7)+1))</f>
        <v/>
      </c>
      <c r="C384" s="7"/>
      <c r="D384" s="7"/>
      <c r="E384" s="7"/>
      <c r="F384" s="7"/>
      <c r="G384" s="58"/>
      <c r="H384" s="58"/>
      <c r="I384" s="58"/>
      <c r="J384" s="58"/>
      <c r="K384" s="58"/>
      <c r="L384" s="19" t="str">
        <f t="shared" si="35"/>
        <v/>
      </c>
      <c r="M384" s="22"/>
      <c r="N384" s="22"/>
      <c r="O384" s="22"/>
      <c r="P384" s="14" t="str">
        <f t="shared" si="36"/>
        <v/>
      </c>
      <c r="Q384" s="14" t="str">
        <f t="shared" si="37"/>
        <v/>
      </c>
      <c r="R384" s="14" t="str">
        <f t="shared" si="38"/>
        <v/>
      </c>
      <c r="S384" s="7"/>
      <c r="T384" s="11"/>
      <c r="U384" s="11"/>
      <c r="V384" s="7"/>
      <c r="W384" s="25"/>
      <c r="X384" s="22"/>
      <c r="Y384" s="28" t="str">
        <f t="shared" si="39"/>
        <v/>
      </c>
      <c r="Z384" s="19" t="str">
        <f t="shared" si="40"/>
        <v/>
      </c>
      <c r="AA384" s="14" t="str">
        <f>IF(ISBLANK(A384),"",IF(OR(A384&lt;'03 Configuración'!$B$7,A384&gt;'03 Configuración'!$B$8),"Fuera de rango",IF(OR(C384="",D384="",E384="",F384="",S384="",V384="",NOT(ISNUMBER(G384)),NOT(ISNUMBER(H384)),NOT(ISNUMBER(I384)),NOT(ISNUMBER(J384)),NOT(ISNUMBER(K384)),NOT(ISNUMBER(M384)),NOT(ISNUMBER(N384)),NOT(ISNUMBER(O384)),NOT(ISNUMBER(W384)),NOT(ISNUMBER(X384))),"Incompleto",IF(OR(I384&lt;H384,K384&lt;I384,O384&gt;N384,O384+X384&gt;N384,X384&gt;N384,M384&lt;=0,N384&lt;0,O384&lt;0,W384&lt;0,X384&lt;0),"Inconsistente","Válido"))))</f>
        <v/>
      </c>
      <c r="AB384" s="31" t="str">
        <f t="shared" si="41"/>
        <v/>
      </c>
    </row>
    <row r="385" spans="1:28">
      <c r="A385" s="9"/>
      <c r="B385" s="14" t="str">
        <f>IF(A385="","",IF(OR(A385&lt;'03 Configuración'!$B$7,A385&gt;'03 Configuración'!$B$8),"Fuera de rango","Semana "&amp;INT((A385-'03 Configuración'!$B$7)/7)+1))</f>
        <v/>
      </c>
      <c r="C385" s="7"/>
      <c r="D385" s="7"/>
      <c r="E385" s="7"/>
      <c r="F385" s="7"/>
      <c r="G385" s="58"/>
      <c r="H385" s="58"/>
      <c r="I385" s="58"/>
      <c r="J385" s="58"/>
      <c r="K385" s="58"/>
      <c r="L385" s="19" t="str">
        <f t="shared" si="35"/>
        <v/>
      </c>
      <c r="M385" s="22"/>
      <c r="N385" s="22"/>
      <c r="O385" s="22"/>
      <c r="P385" s="14" t="str">
        <f t="shared" si="36"/>
        <v/>
      </c>
      <c r="Q385" s="14" t="str">
        <f t="shared" si="37"/>
        <v/>
      </c>
      <c r="R385" s="14" t="str">
        <f t="shared" si="38"/>
        <v/>
      </c>
      <c r="S385" s="7"/>
      <c r="T385" s="11"/>
      <c r="U385" s="11"/>
      <c r="V385" s="7"/>
      <c r="W385" s="25"/>
      <c r="X385" s="22"/>
      <c r="Y385" s="28" t="str">
        <f t="shared" si="39"/>
        <v/>
      </c>
      <c r="Z385" s="19" t="str">
        <f t="shared" si="40"/>
        <v/>
      </c>
      <c r="AA385" s="14" t="str">
        <f>IF(ISBLANK(A385),"",IF(OR(A385&lt;'03 Configuración'!$B$7,A385&gt;'03 Configuración'!$B$8),"Fuera de rango",IF(OR(C385="",D385="",E385="",F385="",S385="",V385="",NOT(ISNUMBER(G385)),NOT(ISNUMBER(H385)),NOT(ISNUMBER(I385)),NOT(ISNUMBER(J385)),NOT(ISNUMBER(K385)),NOT(ISNUMBER(M385)),NOT(ISNUMBER(N385)),NOT(ISNUMBER(O385)),NOT(ISNUMBER(W385)),NOT(ISNUMBER(X385))),"Incompleto",IF(OR(I385&lt;H385,K385&lt;I385,O385&gt;N385,O385+X385&gt;N385,X385&gt;N385,M385&lt;=0,N385&lt;0,O385&lt;0,W385&lt;0,X385&lt;0),"Inconsistente","Válido"))))</f>
        <v/>
      </c>
      <c r="AB385" s="31" t="str">
        <f t="shared" si="41"/>
        <v/>
      </c>
    </row>
    <row r="386" spans="1:28">
      <c r="A386" s="9"/>
      <c r="B386" s="14" t="str">
        <f>IF(A386="","",IF(OR(A386&lt;'03 Configuración'!$B$7,A386&gt;'03 Configuración'!$B$8),"Fuera de rango","Semana "&amp;INT((A386-'03 Configuración'!$B$7)/7)+1))</f>
        <v/>
      </c>
      <c r="C386" s="7"/>
      <c r="D386" s="7"/>
      <c r="E386" s="7"/>
      <c r="F386" s="7"/>
      <c r="G386" s="58"/>
      <c r="H386" s="58"/>
      <c r="I386" s="58"/>
      <c r="J386" s="58"/>
      <c r="K386" s="58"/>
      <c r="L386" s="19" t="str">
        <f t="shared" si="35"/>
        <v/>
      </c>
      <c r="M386" s="22"/>
      <c r="N386" s="22"/>
      <c r="O386" s="22"/>
      <c r="P386" s="14" t="str">
        <f t="shared" si="36"/>
        <v/>
      </c>
      <c r="Q386" s="14" t="str">
        <f t="shared" si="37"/>
        <v/>
      </c>
      <c r="R386" s="14" t="str">
        <f t="shared" si="38"/>
        <v/>
      </c>
      <c r="S386" s="7"/>
      <c r="T386" s="11"/>
      <c r="U386" s="11"/>
      <c r="V386" s="7"/>
      <c r="W386" s="25"/>
      <c r="X386" s="22"/>
      <c r="Y386" s="28" t="str">
        <f t="shared" si="39"/>
        <v/>
      </c>
      <c r="Z386" s="19" t="str">
        <f t="shared" si="40"/>
        <v/>
      </c>
      <c r="AA386" s="14" t="str">
        <f>IF(ISBLANK(A386),"",IF(OR(A386&lt;'03 Configuración'!$B$7,A386&gt;'03 Configuración'!$B$8),"Fuera de rango",IF(OR(C386="",D386="",E386="",F386="",S386="",V386="",NOT(ISNUMBER(G386)),NOT(ISNUMBER(H386)),NOT(ISNUMBER(I386)),NOT(ISNUMBER(J386)),NOT(ISNUMBER(K386)),NOT(ISNUMBER(M386)),NOT(ISNUMBER(N386)),NOT(ISNUMBER(O386)),NOT(ISNUMBER(W386)),NOT(ISNUMBER(X386))),"Incompleto",IF(OR(I386&lt;H386,K386&lt;I386,O386&gt;N386,O386+X386&gt;N386,X386&gt;N386,M386&lt;=0,N386&lt;0,O386&lt;0,W386&lt;0,X386&lt;0),"Inconsistente","Válido"))))</f>
        <v/>
      </c>
      <c r="AB386" s="31" t="str">
        <f t="shared" si="41"/>
        <v/>
      </c>
    </row>
    <row r="387" spans="1:28">
      <c r="A387" s="9"/>
      <c r="B387" s="14" t="str">
        <f>IF(A387="","",IF(OR(A387&lt;'03 Configuración'!$B$7,A387&gt;'03 Configuración'!$B$8),"Fuera de rango","Semana "&amp;INT((A387-'03 Configuración'!$B$7)/7)+1))</f>
        <v/>
      </c>
      <c r="C387" s="7"/>
      <c r="D387" s="7"/>
      <c r="E387" s="7"/>
      <c r="F387" s="7"/>
      <c r="G387" s="58"/>
      <c r="H387" s="58"/>
      <c r="I387" s="58"/>
      <c r="J387" s="58"/>
      <c r="K387" s="58"/>
      <c r="L387" s="19" t="str">
        <f t="shared" si="35"/>
        <v/>
      </c>
      <c r="M387" s="22"/>
      <c r="N387" s="22"/>
      <c r="O387" s="22"/>
      <c r="P387" s="14" t="str">
        <f t="shared" si="36"/>
        <v/>
      </c>
      <c r="Q387" s="14" t="str">
        <f t="shared" si="37"/>
        <v/>
      </c>
      <c r="R387" s="14" t="str">
        <f t="shared" si="38"/>
        <v/>
      </c>
      <c r="S387" s="7"/>
      <c r="T387" s="11"/>
      <c r="U387" s="11"/>
      <c r="V387" s="7"/>
      <c r="W387" s="25"/>
      <c r="X387" s="22"/>
      <c r="Y387" s="28" t="str">
        <f t="shared" si="39"/>
        <v/>
      </c>
      <c r="Z387" s="19" t="str">
        <f t="shared" si="40"/>
        <v/>
      </c>
      <c r="AA387" s="14" t="str">
        <f>IF(ISBLANK(A387),"",IF(OR(A387&lt;'03 Configuración'!$B$7,A387&gt;'03 Configuración'!$B$8),"Fuera de rango",IF(OR(C387="",D387="",E387="",F387="",S387="",V387="",NOT(ISNUMBER(G387)),NOT(ISNUMBER(H387)),NOT(ISNUMBER(I387)),NOT(ISNUMBER(J387)),NOT(ISNUMBER(K387)),NOT(ISNUMBER(M387)),NOT(ISNUMBER(N387)),NOT(ISNUMBER(O387)),NOT(ISNUMBER(W387)),NOT(ISNUMBER(X387))),"Incompleto",IF(OR(I387&lt;H387,K387&lt;I387,O387&gt;N387,O387+X387&gt;N387,X387&gt;N387,M387&lt;=0,N387&lt;0,O387&lt;0,W387&lt;0,X387&lt;0),"Inconsistente","Válido"))))</f>
        <v/>
      </c>
      <c r="AB387" s="31" t="str">
        <f t="shared" si="41"/>
        <v/>
      </c>
    </row>
    <row r="388" spans="1:28">
      <c r="A388" s="9"/>
      <c r="B388" s="14" t="str">
        <f>IF(A388="","",IF(OR(A388&lt;'03 Configuración'!$B$7,A388&gt;'03 Configuración'!$B$8),"Fuera de rango","Semana "&amp;INT((A388-'03 Configuración'!$B$7)/7)+1))</f>
        <v/>
      </c>
      <c r="C388" s="7"/>
      <c r="D388" s="7"/>
      <c r="E388" s="7"/>
      <c r="F388" s="7"/>
      <c r="G388" s="58"/>
      <c r="H388" s="58"/>
      <c r="I388" s="58"/>
      <c r="J388" s="58"/>
      <c r="K388" s="58"/>
      <c r="L388" s="19" t="str">
        <f t="shared" si="35"/>
        <v/>
      </c>
      <c r="M388" s="22"/>
      <c r="N388" s="22"/>
      <c r="O388" s="22"/>
      <c r="P388" s="14" t="str">
        <f t="shared" si="36"/>
        <v/>
      </c>
      <c r="Q388" s="14" t="str">
        <f t="shared" si="37"/>
        <v/>
      </c>
      <c r="R388" s="14" t="str">
        <f t="shared" si="38"/>
        <v/>
      </c>
      <c r="S388" s="7"/>
      <c r="T388" s="11"/>
      <c r="U388" s="11"/>
      <c r="V388" s="7"/>
      <c r="W388" s="25"/>
      <c r="X388" s="22"/>
      <c r="Y388" s="28" t="str">
        <f t="shared" si="39"/>
        <v/>
      </c>
      <c r="Z388" s="19" t="str">
        <f t="shared" si="40"/>
        <v/>
      </c>
      <c r="AA388" s="14" t="str">
        <f>IF(ISBLANK(A388),"",IF(OR(A388&lt;'03 Configuración'!$B$7,A388&gt;'03 Configuración'!$B$8),"Fuera de rango",IF(OR(C388="",D388="",E388="",F388="",S388="",V388="",NOT(ISNUMBER(G388)),NOT(ISNUMBER(H388)),NOT(ISNUMBER(I388)),NOT(ISNUMBER(J388)),NOT(ISNUMBER(K388)),NOT(ISNUMBER(M388)),NOT(ISNUMBER(N388)),NOT(ISNUMBER(O388)),NOT(ISNUMBER(W388)),NOT(ISNUMBER(X388))),"Incompleto",IF(OR(I388&lt;H388,K388&lt;I388,O388&gt;N388,O388+X388&gt;N388,X388&gt;N388,M388&lt;=0,N388&lt;0,O388&lt;0,W388&lt;0,X388&lt;0),"Inconsistente","Válido"))))</f>
        <v/>
      </c>
      <c r="AB388" s="31" t="str">
        <f t="shared" si="41"/>
        <v/>
      </c>
    </row>
    <row r="389" spans="1:28">
      <c r="A389" s="9"/>
      <c r="B389" s="14" t="str">
        <f>IF(A389="","",IF(OR(A389&lt;'03 Configuración'!$B$7,A389&gt;'03 Configuración'!$B$8),"Fuera de rango","Semana "&amp;INT((A389-'03 Configuración'!$B$7)/7)+1))</f>
        <v/>
      </c>
      <c r="C389" s="7"/>
      <c r="D389" s="7"/>
      <c r="E389" s="7"/>
      <c r="F389" s="7"/>
      <c r="G389" s="58"/>
      <c r="H389" s="58"/>
      <c r="I389" s="58"/>
      <c r="J389" s="58"/>
      <c r="K389" s="58"/>
      <c r="L389" s="19" t="str">
        <f t="shared" si="35"/>
        <v/>
      </c>
      <c r="M389" s="22"/>
      <c r="N389" s="22"/>
      <c r="O389" s="22"/>
      <c r="P389" s="14" t="str">
        <f t="shared" si="36"/>
        <v/>
      </c>
      <c r="Q389" s="14" t="str">
        <f t="shared" si="37"/>
        <v/>
      </c>
      <c r="R389" s="14" t="str">
        <f t="shared" si="38"/>
        <v/>
      </c>
      <c r="S389" s="7"/>
      <c r="T389" s="11"/>
      <c r="U389" s="11"/>
      <c r="V389" s="7"/>
      <c r="W389" s="25"/>
      <c r="X389" s="22"/>
      <c r="Y389" s="28" t="str">
        <f t="shared" si="39"/>
        <v/>
      </c>
      <c r="Z389" s="19" t="str">
        <f t="shared" si="40"/>
        <v/>
      </c>
      <c r="AA389" s="14" t="str">
        <f>IF(ISBLANK(A389),"",IF(OR(A389&lt;'03 Configuración'!$B$7,A389&gt;'03 Configuración'!$B$8),"Fuera de rango",IF(OR(C389="",D389="",E389="",F389="",S389="",V389="",NOT(ISNUMBER(G389)),NOT(ISNUMBER(H389)),NOT(ISNUMBER(I389)),NOT(ISNUMBER(J389)),NOT(ISNUMBER(K389)),NOT(ISNUMBER(M389)),NOT(ISNUMBER(N389)),NOT(ISNUMBER(O389)),NOT(ISNUMBER(W389)),NOT(ISNUMBER(X389))),"Incompleto",IF(OR(I389&lt;H389,K389&lt;I389,O389&gt;N389,O389+X389&gt;N389,X389&gt;N389,M389&lt;=0,N389&lt;0,O389&lt;0,W389&lt;0,X389&lt;0),"Inconsistente","Válido"))))</f>
        <v/>
      </c>
      <c r="AB389" s="31" t="str">
        <f t="shared" si="41"/>
        <v/>
      </c>
    </row>
    <row r="390" spans="1:28">
      <c r="A390" s="9"/>
      <c r="B390" s="14" t="str">
        <f>IF(A390="","",IF(OR(A390&lt;'03 Configuración'!$B$7,A390&gt;'03 Configuración'!$B$8),"Fuera de rango","Semana "&amp;INT((A390-'03 Configuración'!$B$7)/7)+1))</f>
        <v/>
      </c>
      <c r="C390" s="7"/>
      <c r="D390" s="7"/>
      <c r="E390" s="7"/>
      <c r="F390" s="7"/>
      <c r="G390" s="58"/>
      <c r="H390" s="58"/>
      <c r="I390" s="58"/>
      <c r="J390" s="58"/>
      <c r="K390" s="58"/>
      <c r="L390" s="19" t="str">
        <f t="shared" si="35"/>
        <v/>
      </c>
      <c r="M390" s="22"/>
      <c r="N390" s="22"/>
      <c r="O390" s="22"/>
      <c r="P390" s="14" t="str">
        <f t="shared" si="36"/>
        <v/>
      </c>
      <c r="Q390" s="14" t="str">
        <f t="shared" si="37"/>
        <v/>
      </c>
      <c r="R390" s="14" t="str">
        <f t="shared" si="38"/>
        <v/>
      </c>
      <c r="S390" s="7"/>
      <c r="T390" s="11"/>
      <c r="U390" s="11"/>
      <c r="V390" s="7"/>
      <c r="W390" s="25"/>
      <c r="X390" s="22"/>
      <c r="Y390" s="28" t="str">
        <f t="shared" si="39"/>
        <v/>
      </c>
      <c r="Z390" s="19" t="str">
        <f t="shared" si="40"/>
        <v/>
      </c>
      <c r="AA390" s="14" t="str">
        <f>IF(ISBLANK(A390),"",IF(OR(A390&lt;'03 Configuración'!$B$7,A390&gt;'03 Configuración'!$B$8),"Fuera de rango",IF(OR(C390="",D390="",E390="",F390="",S390="",V390="",NOT(ISNUMBER(G390)),NOT(ISNUMBER(H390)),NOT(ISNUMBER(I390)),NOT(ISNUMBER(J390)),NOT(ISNUMBER(K390)),NOT(ISNUMBER(M390)),NOT(ISNUMBER(N390)),NOT(ISNUMBER(O390)),NOT(ISNUMBER(W390)),NOT(ISNUMBER(X390))),"Incompleto",IF(OR(I390&lt;H390,K390&lt;I390,O390&gt;N390,O390+X390&gt;N390,X390&gt;N390,M390&lt;=0,N390&lt;0,O390&lt;0,W390&lt;0,X390&lt;0),"Inconsistente","Válido"))))</f>
        <v/>
      </c>
      <c r="AB390" s="31" t="str">
        <f t="shared" si="41"/>
        <v/>
      </c>
    </row>
    <row r="391" spans="1:28">
      <c r="A391" s="9"/>
      <c r="B391" s="14" t="str">
        <f>IF(A391="","",IF(OR(A391&lt;'03 Configuración'!$B$7,A391&gt;'03 Configuración'!$B$8),"Fuera de rango","Semana "&amp;INT((A391-'03 Configuración'!$B$7)/7)+1))</f>
        <v/>
      </c>
      <c r="C391" s="7"/>
      <c r="D391" s="7"/>
      <c r="E391" s="7"/>
      <c r="F391" s="7"/>
      <c r="G391" s="58"/>
      <c r="H391" s="58"/>
      <c r="I391" s="58"/>
      <c r="J391" s="58"/>
      <c r="K391" s="58"/>
      <c r="L391" s="19" t="str">
        <f t="shared" ref="L391:L454" si="42">IF(AA391&lt;&gt;"Válido","",ROUND((K391-H391)*24,2))</f>
        <v/>
      </c>
      <c r="M391" s="22"/>
      <c r="N391" s="22"/>
      <c r="O391" s="22"/>
      <c r="P391" s="14" t="str">
        <f t="shared" ref="P391:P454" si="43">IF(AA391&lt;&gt;"Válido","",IF(O391&gt;=M391,"Sí","No"))</f>
        <v/>
      </c>
      <c r="Q391" s="14" t="str">
        <f t="shared" ref="Q391:Q454" si="44">IF(AA391&lt;&gt;"Válido","",IF(K391&lt;=J391,"Sí","No"))</f>
        <v/>
      </c>
      <c r="R391" s="14" t="str">
        <f t="shared" ref="R391:R454" si="45">IF(AA391&lt;&gt;"Válido","",IF(S391="Sin incidencia","No","Sí"))</f>
        <v/>
      </c>
      <c r="S391" s="7"/>
      <c r="T391" s="11"/>
      <c r="U391" s="11"/>
      <c r="V391" s="7"/>
      <c r="W391" s="25"/>
      <c r="X391" s="22"/>
      <c r="Y391" s="28" t="str">
        <f t="shared" ref="Y391:Y454" si="46">IF(OR(AA391&lt;&gt;"Válido",N391=0),"",ROUND(X391/N391,4))</f>
        <v/>
      </c>
      <c r="Z391" s="19" t="str">
        <f t="shared" ref="Z391:Z454" si="47">IF(AA391&lt;&gt;"Válido","",ROUND((I391-H391)*24,2))</f>
        <v/>
      </c>
      <c r="AA391" s="14" t="str">
        <f>IF(ISBLANK(A391),"",IF(OR(A391&lt;'03 Configuración'!$B$7,A391&gt;'03 Configuración'!$B$8),"Fuera de rango",IF(OR(C391="",D391="",E391="",F391="",S391="",V391="",NOT(ISNUMBER(G391)),NOT(ISNUMBER(H391)),NOT(ISNUMBER(I391)),NOT(ISNUMBER(J391)),NOT(ISNUMBER(K391)),NOT(ISNUMBER(M391)),NOT(ISNUMBER(N391)),NOT(ISNUMBER(O391)),NOT(ISNUMBER(W391)),NOT(ISNUMBER(X391))),"Incompleto",IF(OR(I391&lt;H391,K391&lt;I391,O391&gt;N391,O391+X391&gt;N391,X391&gt;N391,M391&lt;=0,N391&lt;0,O391&lt;0,W391&lt;0,X391&lt;0),"Inconsistente","Válido"))))</f>
        <v/>
      </c>
      <c r="AB391" s="31" t="str">
        <f t="shared" ref="AB391:AB454" si="48">IF(AA391="","",IF(AA391="Válido","Listo para analizar",IF(AA391="Fuera de rango","Fecha fuera del periodo configurado",IF(AA391="Incompleto","Completa los datos obligatorios",IF(O391+X391&gt;N391,"Despacho y almacenamiento superan las unidades recibidas",IF(OR(I391&lt;H391,K391&lt;I391),"Revisa la secuencia de horas",IF(M391&lt;=0,"Las unidades esperadas deben ser mayores que cero","Revisa cantidades, horas o costos")))))))</f>
        <v/>
      </c>
    </row>
    <row r="392" spans="1:28">
      <c r="A392" s="9"/>
      <c r="B392" s="14" t="str">
        <f>IF(A392="","",IF(OR(A392&lt;'03 Configuración'!$B$7,A392&gt;'03 Configuración'!$B$8),"Fuera de rango","Semana "&amp;INT((A392-'03 Configuración'!$B$7)/7)+1))</f>
        <v/>
      </c>
      <c r="C392" s="7"/>
      <c r="D392" s="7"/>
      <c r="E392" s="7"/>
      <c r="F392" s="7"/>
      <c r="G392" s="58"/>
      <c r="H392" s="58"/>
      <c r="I392" s="58"/>
      <c r="J392" s="58"/>
      <c r="K392" s="58"/>
      <c r="L392" s="19" t="str">
        <f t="shared" si="42"/>
        <v/>
      </c>
      <c r="M392" s="22"/>
      <c r="N392" s="22"/>
      <c r="O392" s="22"/>
      <c r="P392" s="14" t="str">
        <f t="shared" si="43"/>
        <v/>
      </c>
      <c r="Q392" s="14" t="str">
        <f t="shared" si="44"/>
        <v/>
      </c>
      <c r="R392" s="14" t="str">
        <f t="shared" si="45"/>
        <v/>
      </c>
      <c r="S392" s="7"/>
      <c r="T392" s="11"/>
      <c r="U392" s="11"/>
      <c r="V392" s="7"/>
      <c r="W392" s="25"/>
      <c r="X392" s="22"/>
      <c r="Y392" s="28" t="str">
        <f t="shared" si="46"/>
        <v/>
      </c>
      <c r="Z392" s="19" t="str">
        <f t="shared" si="47"/>
        <v/>
      </c>
      <c r="AA392" s="14" t="str">
        <f>IF(ISBLANK(A392),"",IF(OR(A392&lt;'03 Configuración'!$B$7,A392&gt;'03 Configuración'!$B$8),"Fuera de rango",IF(OR(C392="",D392="",E392="",F392="",S392="",V392="",NOT(ISNUMBER(G392)),NOT(ISNUMBER(H392)),NOT(ISNUMBER(I392)),NOT(ISNUMBER(J392)),NOT(ISNUMBER(K392)),NOT(ISNUMBER(M392)),NOT(ISNUMBER(N392)),NOT(ISNUMBER(O392)),NOT(ISNUMBER(W392)),NOT(ISNUMBER(X392))),"Incompleto",IF(OR(I392&lt;H392,K392&lt;I392,O392&gt;N392,O392+X392&gt;N392,X392&gt;N392,M392&lt;=0,N392&lt;0,O392&lt;0,W392&lt;0,X392&lt;0),"Inconsistente","Válido"))))</f>
        <v/>
      </c>
      <c r="AB392" s="31" t="str">
        <f t="shared" si="48"/>
        <v/>
      </c>
    </row>
    <row r="393" spans="1:28">
      <c r="A393" s="9"/>
      <c r="B393" s="14" t="str">
        <f>IF(A393="","",IF(OR(A393&lt;'03 Configuración'!$B$7,A393&gt;'03 Configuración'!$B$8),"Fuera de rango","Semana "&amp;INT((A393-'03 Configuración'!$B$7)/7)+1))</f>
        <v/>
      </c>
      <c r="C393" s="7"/>
      <c r="D393" s="7"/>
      <c r="E393" s="7"/>
      <c r="F393" s="7"/>
      <c r="G393" s="58"/>
      <c r="H393" s="58"/>
      <c r="I393" s="58"/>
      <c r="J393" s="58"/>
      <c r="K393" s="58"/>
      <c r="L393" s="19" t="str">
        <f t="shared" si="42"/>
        <v/>
      </c>
      <c r="M393" s="22"/>
      <c r="N393" s="22"/>
      <c r="O393" s="22"/>
      <c r="P393" s="14" t="str">
        <f t="shared" si="43"/>
        <v/>
      </c>
      <c r="Q393" s="14" t="str">
        <f t="shared" si="44"/>
        <v/>
      </c>
      <c r="R393" s="14" t="str">
        <f t="shared" si="45"/>
        <v/>
      </c>
      <c r="S393" s="7"/>
      <c r="T393" s="11"/>
      <c r="U393" s="11"/>
      <c r="V393" s="7"/>
      <c r="W393" s="25"/>
      <c r="X393" s="22"/>
      <c r="Y393" s="28" t="str">
        <f t="shared" si="46"/>
        <v/>
      </c>
      <c r="Z393" s="19" t="str">
        <f t="shared" si="47"/>
        <v/>
      </c>
      <c r="AA393" s="14" t="str">
        <f>IF(ISBLANK(A393),"",IF(OR(A393&lt;'03 Configuración'!$B$7,A393&gt;'03 Configuración'!$B$8),"Fuera de rango",IF(OR(C393="",D393="",E393="",F393="",S393="",V393="",NOT(ISNUMBER(G393)),NOT(ISNUMBER(H393)),NOT(ISNUMBER(I393)),NOT(ISNUMBER(J393)),NOT(ISNUMBER(K393)),NOT(ISNUMBER(M393)),NOT(ISNUMBER(N393)),NOT(ISNUMBER(O393)),NOT(ISNUMBER(W393)),NOT(ISNUMBER(X393))),"Incompleto",IF(OR(I393&lt;H393,K393&lt;I393,O393&gt;N393,O393+X393&gt;N393,X393&gt;N393,M393&lt;=0,N393&lt;0,O393&lt;0,W393&lt;0,X393&lt;0),"Inconsistente","Válido"))))</f>
        <v/>
      </c>
      <c r="AB393" s="31" t="str">
        <f t="shared" si="48"/>
        <v/>
      </c>
    </row>
    <row r="394" spans="1:28">
      <c r="A394" s="9"/>
      <c r="B394" s="14" t="str">
        <f>IF(A394="","",IF(OR(A394&lt;'03 Configuración'!$B$7,A394&gt;'03 Configuración'!$B$8),"Fuera de rango","Semana "&amp;INT((A394-'03 Configuración'!$B$7)/7)+1))</f>
        <v/>
      </c>
      <c r="C394" s="7"/>
      <c r="D394" s="7"/>
      <c r="E394" s="7"/>
      <c r="F394" s="7"/>
      <c r="G394" s="58"/>
      <c r="H394" s="58"/>
      <c r="I394" s="58"/>
      <c r="J394" s="58"/>
      <c r="K394" s="58"/>
      <c r="L394" s="19" t="str">
        <f t="shared" si="42"/>
        <v/>
      </c>
      <c r="M394" s="22"/>
      <c r="N394" s="22"/>
      <c r="O394" s="22"/>
      <c r="P394" s="14" t="str">
        <f t="shared" si="43"/>
        <v/>
      </c>
      <c r="Q394" s="14" t="str">
        <f t="shared" si="44"/>
        <v/>
      </c>
      <c r="R394" s="14" t="str">
        <f t="shared" si="45"/>
        <v/>
      </c>
      <c r="S394" s="7"/>
      <c r="T394" s="11"/>
      <c r="U394" s="11"/>
      <c r="V394" s="7"/>
      <c r="W394" s="25"/>
      <c r="X394" s="22"/>
      <c r="Y394" s="28" t="str">
        <f t="shared" si="46"/>
        <v/>
      </c>
      <c r="Z394" s="19" t="str">
        <f t="shared" si="47"/>
        <v/>
      </c>
      <c r="AA394" s="14" t="str">
        <f>IF(ISBLANK(A394),"",IF(OR(A394&lt;'03 Configuración'!$B$7,A394&gt;'03 Configuración'!$B$8),"Fuera de rango",IF(OR(C394="",D394="",E394="",F394="",S394="",V394="",NOT(ISNUMBER(G394)),NOT(ISNUMBER(H394)),NOT(ISNUMBER(I394)),NOT(ISNUMBER(J394)),NOT(ISNUMBER(K394)),NOT(ISNUMBER(M394)),NOT(ISNUMBER(N394)),NOT(ISNUMBER(O394)),NOT(ISNUMBER(W394)),NOT(ISNUMBER(X394))),"Incompleto",IF(OR(I394&lt;H394,K394&lt;I394,O394&gt;N394,O394+X394&gt;N394,X394&gt;N394,M394&lt;=0,N394&lt;0,O394&lt;0,W394&lt;0,X394&lt;0),"Inconsistente","Válido"))))</f>
        <v/>
      </c>
      <c r="AB394" s="31" t="str">
        <f t="shared" si="48"/>
        <v/>
      </c>
    </row>
    <row r="395" spans="1:28">
      <c r="A395" s="9"/>
      <c r="B395" s="14" t="str">
        <f>IF(A395="","",IF(OR(A395&lt;'03 Configuración'!$B$7,A395&gt;'03 Configuración'!$B$8),"Fuera de rango","Semana "&amp;INT((A395-'03 Configuración'!$B$7)/7)+1))</f>
        <v/>
      </c>
      <c r="C395" s="7"/>
      <c r="D395" s="7"/>
      <c r="E395" s="7"/>
      <c r="F395" s="7"/>
      <c r="G395" s="58"/>
      <c r="H395" s="58"/>
      <c r="I395" s="58"/>
      <c r="J395" s="58"/>
      <c r="K395" s="58"/>
      <c r="L395" s="19" t="str">
        <f t="shared" si="42"/>
        <v/>
      </c>
      <c r="M395" s="22"/>
      <c r="N395" s="22"/>
      <c r="O395" s="22"/>
      <c r="P395" s="14" t="str">
        <f t="shared" si="43"/>
        <v/>
      </c>
      <c r="Q395" s="14" t="str">
        <f t="shared" si="44"/>
        <v/>
      </c>
      <c r="R395" s="14" t="str">
        <f t="shared" si="45"/>
        <v/>
      </c>
      <c r="S395" s="7"/>
      <c r="T395" s="11"/>
      <c r="U395" s="11"/>
      <c r="V395" s="7"/>
      <c r="W395" s="25"/>
      <c r="X395" s="22"/>
      <c r="Y395" s="28" t="str">
        <f t="shared" si="46"/>
        <v/>
      </c>
      <c r="Z395" s="19" t="str">
        <f t="shared" si="47"/>
        <v/>
      </c>
      <c r="AA395" s="14" t="str">
        <f>IF(ISBLANK(A395),"",IF(OR(A395&lt;'03 Configuración'!$B$7,A395&gt;'03 Configuración'!$B$8),"Fuera de rango",IF(OR(C395="",D395="",E395="",F395="",S395="",V395="",NOT(ISNUMBER(G395)),NOT(ISNUMBER(H395)),NOT(ISNUMBER(I395)),NOT(ISNUMBER(J395)),NOT(ISNUMBER(K395)),NOT(ISNUMBER(M395)),NOT(ISNUMBER(N395)),NOT(ISNUMBER(O395)),NOT(ISNUMBER(W395)),NOT(ISNUMBER(X395))),"Incompleto",IF(OR(I395&lt;H395,K395&lt;I395,O395&gt;N395,O395+X395&gt;N395,X395&gt;N395,M395&lt;=0,N395&lt;0,O395&lt;0,W395&lt;0,X395&lt;0),"Inconsistente","Válido"))))</f>
        <v/>
      </c>
      <c r="AB395" s="31" t="str">
        <f t="shared" si="48"/>
        <v/>
      </c>
    </row>
    <row r="396" spans="1:28">
      <c r="A396" s="9"/>
      <c r="B396" s="14" t="str">
        <f>IF(A396="","",IF(OR(A396&lt;'03 Configuración'!$B$7,A396&gt;'03 Configuración'!$B$8),"Fuera de rango","Semana "&amp;INT((A396-'03 Configuración'!$B$7)/7)+1))</f>
        <v/>
      </c>
      <c r="C396" s="7"/>
      <c r="D396" s="7"/>
      <c r="E396" s="7"/>
      <c r="F396" s="7"/>
      <c r="G396" s="58"/>
      <c r="H396" s="58"/>
      <c r="I396" s="58"/>
      <c r="J396" s="58"/>
      <c r="K396" s="58"/>
      <c r="L396" s="19" t="str">
        <f t="shared" si="42"/>
        <v/>
      </c>
      <c r="M396" s="22"/>
      <c r="N396" s="22"/>
      <c r="O396" s="22"/>
      <c r="P396" s="14" t="str">
        <f t="shared" si="43"/>
        <v/>
      </c>
      <c r="Q396" s="14" t="str">
        <f t="shared" si="44"/>
        <v/>
      </c>
      <c r="R396" s="14" t="str">
        <f t="shared" si="45"/>
        <v/>
      </c>
      <c r="S396" s="7"/>
      <c r="T396" s="11"/>
      <c r="U396" s="11"/>
      <c r="V396" s="7"/>
      <c r="W396" s="25"/>
      <c r="X396" s="22"/>
      <c r="Y396" s="28" t="str">
        <f t="shared" si="46"/>
        <v/>
      </c>
      <c r="Z396" s="19" t="str">
        <f t="shared" si="47"/>
        <v/>
      </c>
      <c r="AA396" s="14" t="str">
        <f>IF(ISBLANK(A396),"",IF(OR(A396&lt;'03 Configuración'!$B$7,A396&gt;'03 Configuración'!$B$8),"Fuera de rango",IF(OR(C396="",D396="",E396="",F396="",S396="",V396="",NOT(ISNUMBER(G396)),NOT(ISNUMBER(H396)),NOT(ISNUMBER(I396)),NOT(ISNUMBER(J396)),NOT(ISNUMBER(K396)),NOT(ISNUMBER(M396)),NOT(ISNUMBER(N396)),NOT(ISNUMBER(O396)),NOT(ISNUMBER(W396)),NOT(ISNUMBER(X396))),"Incompleto",IF(OR(I396&lt;H396,K396&lt;I396,O396&gt;N396,O396+X396&gt;N396,X396&gt;N396,M396&lt;=0,N396&lt;0,O396&lt;0,W396&lt;0,X396&lt;0),"Inconsistente","Válido"))))</f>
        <v/>
      </c>
      <c r="AB396" s="31" t="str">
        <f t="shared" si="48"/>
        <v/>
      </c>
    </row>
    <row r="397" spans="1:28">
      <c r="A397" s="9"/>
      <c r="B397" s="14" t="str">
        <f>IF(A397="","",IF(OR(A397&lt;'03 Configuración'!$B$7,A397&gt;'03 Configuración'!$B$8),"Fuera de rango","Semana "&amp;INT((A397-'03 Configuración'!$B$7)/7)+1))</f>
        <v/>
      </c>
      <c r="C397" s="7"/>
      <c r="D397" s="7"/>
      <c r="E397" s="7"/>
      <c r="F397" s="7"/>
      <c r="G397" s="58"/>
      <c r="H397" s="58"/>
      <c r="I397" s="58"/>
      <c r="J397" s="58"/>
      <c r="K397" s="58"/>
      <c r="L397" s="19" t="str">
        <f t="shared" si="42"/>
        <v/>
      </c>
      <c r="M397" s="22"/>
      <c r="N397" s="22"/>
      <c r="O397" s="22"/>
      <c r="P397" s="14" t="str">
        <f t="shared" si="43"/>
        <v/>
      </c>
      <c r="Q397" s="14" t="str">
        <f t="shared" si="44"/>
        <v/>
      </c>
      <c r="R397" s="14" t="str">
        <f t="shared" si="45"/>
        <v/>
      </c>
      <c r="S397" s="7"/>
      <c r="T397" s="11"/>
      <c r="U397" s="11"/>
      <c r="V397" s="7"/>
      <c r="W397" s="25"/>
      <c r="X397" s="22"/>
      <c r="Y397" s="28" t="str">
        <f t="shared" si="46"/>
        <v/>
      </c>
      <c r="Z397" s="19" t="str">
        <f t="shared" si="47"/>
        <v/>
      </c>
      <c r="AA397" s="14" t="str">
        <f>IF(ISBLANK(A397),"",IF(OR(A397&lt;'03 Configuración'!$B$7,A397&gt;'03 Configuración'!$B$8),"Fuera de rango",IF(OR(C397="",D397="",E397="",F397="",S397="",V397="",NOT(ISNUMBER(G397)),NOT(ISNUMBER(H397)),NOT(ISNUMBER(I397)),NOT(ISNUMBER(J397)),NOT(ISNUMBER(K397)),NOT(ISNUMBER(M397)),NOT(ISNUMBER(N397)),NOT(ISNUMBER(O397)),NOT(ISNUMBER(W397)),NOT(ISNUMBER(X397))),"Incompleto",IF(OR(I397&lt;H397,K397&lt;I397,O397&gt;N397,O397+X397&gt;N397,X397&gt;N397,M397&lt;=0,N397&lt;0,O397&lt;0,W397&lt;0,X397&lt;0),"Inconsistente","Válido"))))</f>
        <v/>
      </c>
      <c r="AB397" s="31" t="str">
        <f t="shared" si="48"/>
        <v/>
      </c>
    </row>
    <row r="398" spans="1:28">
      <c r="A398" s="9"/>
      <c r="B398" s="14" t="str">
        <f>IF(A398="","",IF(OR(A398&lt;'03 Configuración'!$B$7,A398&gt;'03 Configuración'!$B$8),"Fuera de rango","Semana "&amp;INT((A398-'03 Configuración'!$B$7)/7)+1))</f>
        <v/>
      </c>
      <c r="C398" s="7"/>
      <c r="D398" s="7"/>
      <c r="E398" s="7"/>
      <c r="F398" s="7"/>
      <c r="G398" s="58"/>
      <c r="H398" s="58"/>
      <c r="I398" s="58"/>
      <c r="J398" s="58"/>
      <c r="K398" s="58"/>
      <c r="L398" s="19" t="str">
        <f t="shared" si="42"/>
        <v/>
      </c>
      <c r="M398" s="22"/>
      <c r="N398" s="22"/>
      <c r="O398" s="22"/>
      <c r="P398" s="14" t="str">
        <f t="shared" si="43"/>
        <v/>
      </c>
      <c r="Q398" s="14" t="str">
        <f t="shared" si="44"/>
        <v/>
      </c>
      <c r="R398" s="14" t="str">
        <f t="shared" si="45"/>
        <v/>
      </c>
      <c r="S398" s="7"/>
      <c r="T398" s="11"/>
      <c r="U398" s="11"/>
      <c r="V398" s="7"/>
      <c r="W398" s="25"/>
      <c r="X398" s="22"/>
      <c r="Y398" s="28" t="str">
        <f t="shared" si="46"/>
        <v/>
      </c>
      <c r="Z398" s="19" t="str">
        <f t="shared" si="47"/>
        <v/>
      </c>
      <c r="AA398" s="14" t="str">
        <f>IF(ISBLANK(A398),"",IF(OR(A398&lt;'03 Configuración'!$B$7,A398&gt;'03 Configuración'!$B$8),"Fuera de rango",IF(OR(C398="",D398="",E398="",F398="",S398="",V398="",NOT(ISNUMBER(G398)),NOT(ISNUMBER(H398)),NOT(ISNUMBER(I398)),NOT(ISNUMBER(J398)),NOT(ISNUMBER(K398)),NOT(ISNUMBER(M398)),NOT(ISNUMBER(N398)),NOT(ISNUMBER(O398)),NOT(ISNUMBER(W398)),NOT(ISNUMBER(X398))),"Incompleto",IF(OR(I398&lt;H398,K398&lt;I398,O398&gt;N398,O398+X398&gt;N398,X398&gt;N398,M398&lt;=0,N398&lt;0,O398&lt;0,W398&lt;0,X398&lt;0),"Inconsistente","Válido"))))</f>
        <v/>
      </c>
      <c r="AB398" s="31" t="str">
        <f t="shared" si="48"/>
        <v/>
      </c>
    </row>
    <row r="399" spans="1:28">
      <c r="A399" s="9"/>
      <c r="B399" s="14" t="str">
        <f>IF(A399="","",IF(OR(A399&lt;'03 Configuración'!$B$7,A399&gt;'03 Configuración'!$B$8),"Fuera de rango","Semana "&amp;INT((A399-'03 Configuración'!$B$7)/7)+1))</f>
        <v/>
      </c>
      <c r="C399" s="7"/>
      <c r="D399" s="7"/>
      <c r="E399" s="7"/>
      <c r="F399" s="7"/>
      <c r="G399" s="58"/>
      <c r="H399" s="58"/>
      <c r="I399" s="58"/>
      <c r="J399" s="58"/>
      <c r="K399" s="58"/>
      <c r="L399" s="19" t="str">
        <f t="shared" si="42"/>
        <v/>
      </c>
      <c r="M399" s="22"/>
      <c r="N399" s="22"/>
      <c r="O399" s="22"/>
      <c r="P399" s="14" t="str">
        <f t="shared" si="43"/>
        <v/>
      </c>
      <c r="Q399" s="14" t="str">
        <f t="shared" si="44"/>
        <v/>
      </c>
      <c r="R399" s="14" t="str">
        <f t="shared" si="45"/>
        <v/>
      </c>
      <c r="S399" s="7"/>
      <c r="T399" s="11"/>
      <c r="U399" s="11"/>
      <c r="V399" s="7"/>
      <c r="W399" s="25"/>
      <c r="X399" s="22"/>
      <c r="Y399" s="28" t="str">
        <f t="shared" si="46"/>
        <v/>
      </c>
      <c r="Z399" s="19" t="str">
        <f t="shared" si="47"/>
        <v/>
      </c>
      <c r="AA399" s="14" t="str">
        <f>IF(ISBLANK(A399),"",IF(OR(A399&lt;'03 Configuración'!$B$7,A399&gt;'03 Configuración'!$B$8),"Fuera de rango",IF(OR(C399="",D399="",E399="",F399="",S399="",V399="",NOT(ISNUMBER(G399)),NOT(ISNUMBER(H399)),NOT(ISNUMBER(I399)),NOT(ISNUMBER(J399)),NOT(ISNUMBER(K399)),NOT(ISNUMBER(M399)),NOT(ISNUMBER(N399)),NOT(ISNUMBER(O399)),NOT(ISNUMBER(W399)),NOT(ISNUMBER(X399))),"Incompleto",IF(OR(I399&lt;H399,K399&lt;I399,O399&gt;N399,O399+X399&gt;N399,X399&gt;N399,M399&lt;=0,N399&lt;0,O399&lt;0,W399&lt;0,X399&lt;0),"Inconsistente","Válido"))))</f>
        <v/>
      </c>
      <c r="AB399" s="31" t="str">
        <f t="shared" si="48"/>
        <v/>
      </c>
    </row>
    <row r="400" spans="1:28">
      <c r="A400" s="9"/>
      <c r="B400" s="14" t="str">
        <f>IF(A400="","",IF(OR(A400&lt;'03 Configuración'!$B$7,A400&gt;'03 Configuración'!$B$8),"Fuera de rango","Semana "&amp;INT((A400-'03 Configuración'!$B$7)/7)+1))</f>
        <v/>
      </c>
      <c r="C400" s="7"/>
      <c r="D400" s="7"/>
      <c r="E400" s="7"/>
      <c r="F400" s="7"/>
      <c r="G400" s="58"/>
      <c r="H400" s="58"/>
      <c r="I400" s="58"/>
      <c r="J400" s="58"/>
      <c r="K400" s="58"/>
      <c r="L400" s="19" t="str">
        <f t="shared" si="42"/>
        <v/>
      </c>
      <c r="M400" s="22"/>
      <c r="N400" s="22"/>
      <c r="O400" s="22"/>
      <c r="P400" s="14" t="str">
        <f t="shared" si="43"/>
        <v/>
      </c>
      <c r="Q400" s="14" t="str">
        <f t="shared" si="44"/>
        <v/>
      </c>
      <c r="R400" s="14" t="str">
        <f t="shared" si="45"/>
        <v/>
      </c>
      <c r="S400" s="7"/>
      <c r="T400" s="11"/>
      <c r="U400" s="11"/>
      <c r="V400" s="7"/>
      <c r="W400" s="25"/>
      <c r="X400" s="22"/>
      <c r="Y400" s="28" t="str">
        <f t="shared" si="46"/>
        <v/>
      </c>
      <c r="Z400" s="19" t="str">
        <f t="shared" si="47"/>
        <v/>
      </c>
      <c r="AA400" s="14" t="str">
        <f>IF(ISBLANK(A400),"",IF(OR(A400&lt;'03 Configuración'!$B$7,A400&gt;'03 Configuración'!$B$8),"Fuera de rango",IF(OR(C400="",D400="",E400="",F400="",S400="",V400="",NOT(ISNUMBER(G400)),NOT(ISNUMBER(H400)),NOT(ISNUMBER(I400)),NOT(ISNUMBER(J400)),NOT(ISNUMBER(K400)),NOT(ISNUMBER(M400)),NOT(ISNUMBER(N400)),NOT(ISNUMBER(O400)),NOT(ISNUMBER(W400)),NOT(ISNUMBER(X400))),"Incompleto",IF(OR(I400&lt;H400,K400&lt;I400,O400&gt;N400,O400+X400&gt;N400,X400&gt;N400,M400&lt;=0,N400&lt;0,O400&lt;0,W400&lt;0,X400&lt;0),"Inconsistente","Válido"))))</f>
        <v/>
      </c>
      <c r="AB400" s="31" t="str">
        <f t="shared" si="48"/>
        <v/>
      </c>
    </row>
    <row r="401" spans="1:28">
      <c r="A401" s="9"/>
      <c r="B401" s="14" t="str">
        <f>IF(A401="","",IF(OR(A401&lt;'03 Configuración'!$B$7,A401&gt;'03 Configuración'!$B$8),"Fuera de rango","Semana "&amp;INT((A401-'03 Configuración'!$B$7)/7)+1))</f>
        <v/>
      </c>
      <c r="C401" s="7"/>
      <c r="D401" s="7"/>
      <c r="E401" s="7"/>
      <c r="F401" s="7"/>
      <c r="G401" s="58"/>
      <c r="H401" s="58"/>
      <c r="I401" s="58"/>
      <c r="J401" s="58"/>
      <c r="K401" s="58"/>
      <c r="L401" s="19" t="str">
        <f t="shared" si="42"/>
        <v/>
      </c>
      <c r="M401" s="22"/>
      <c r="N401" s="22"/>
      <c r="O401" s="22"/>
      <c r="P401" s="14" t="str">
        <f t="shared" si="43"/>
        <v/>
      </c>
      <c r="Q401" s="14" t="str">
        <f t="shared" si="44"/>
        <v/>
      </c>
      <c r="R401" s="14" t="str">
        <f t="shared" si="45"/>
        <v/>
      </c>
      <c r="S401" s="7"/>
      <c r="T401" s="11"/>
      <c r="U401" s="11"/>
      <c r="V401" s="7"/>
      <c r="W401" s="25"/>
      <c r="X401" s="22"/>
      <c r="Y401" s="28" t="str">
        <f t="shared" si="46"/>
        <v/>
      </c>
      <c r="Z401" s="19" t="str">
        <f t="shared" si="47"/>
        <v/>
      </c>
      <c r="AA401" s="14" t="str">
        <f>IF(ISBLANK(A401),"",IF(OR(A401&lt;'03 Configuración'!$B$7,A401&gt;'03 Configuración'!$B$8),"Fuera de rango",IF(OR(C401="",D401="",E401="",F401="",S401="",V401="",NOT(ISNUMBER(G401)),NOT(ISNUMBER(H401)),NOT(ISNUMBER(I401)),NOT(ISNUMBER(J401)),NOT(ISNUMBER(K401)),NOT(ISNUMBER(M401)),NOT(ISNUMBER(N401)),NOT(ISNUMBER(O401)),NOT(ISNUMBER(W401)),NOT(ISNUMBER(X401))),"Incompleto",IF(OR(I401&lt;H401,K401&lt;I401,O401&gt;N401,O401+X401&gt;N401,X401&gt;N401,M401&lt;=0,N401&lt;0,O401&lt;0,W401&lt;0,X401&lt;0),"Inconsistente","Válido"))))</f>
        <v/>
      </c>
      <c r="AB401" s="31" t="str">
        <f t="shared" si="48"/>
        <v/>
      </c>
    </row>
    <row r="402" spans="1:28">
      <c r="A402" s="9"/>
      <c r="B402" s="14" t="str">
        <f>IF(A402="","",IF(OR(A402&lt;'03 Configuración'!$B$7,A402&gt;'03 Configuración'!$B$8),"Fuera de rango","Semana "&amp;INT((A402-'03 Configuración'!$B$7)/7)+1))</f>
        <v/>
      </c>
      <c r="C402" s="7"/>
      <c r="D402" s="7"/>
      <c r="E402" s="7"/>
      <c r="F402" s="7"/>
      <c r="G402" s="58"/>
      <c r="H402" s="58"/>
      <c r="I402" s="58"/>
      <c r="J402" s="58"/>
      <c r="K402" s="58"/>
      <c r="L402" s="19" t="str">
        <f t="shared" si="42"/>
        <v/>
      </c>
      <c r="M402" s="22"/>
      <c r="N402" s="22"/>
      <c r="O402" s="22"/>
      <c r="P402" s="14" t="str">
        <f t="shared" si="43"/>
        <v/>
      </c>
      <c r="Q402" s="14" t="str">
        <f t="shared" si="44"/>
        <v/>
      </c>
      <c r="R402" s="14" t="str">
        <f t="shared" si="45"/>
        <v/>
      </c>
      <c r="S402" s="7"/>
      <c r="T402" s="11"/>
      <c r="U402" s="11"/>
      <c r="V402" s="7"/>
      <c r="W402" s="25"/>
      <c r="X402" s="22"/>
      <c r="Y402" s="28" t="str">
        <f t="shared" si="46"/>
        <v/>
      </c>
      <c r="Z402" s="19" t="str">
        <f t="shared" si="47"/>
        <v/>
      </c>
      <c r="AA402" s="14" t="str">
        <f>IF(ISBLANK(A402),"",IF(OR(A402&lt;'03 Configuración'!$B$7,A402&gt;'03 Configuración'!$B$8),"Fuera de rango",IF(OR(C402="",D402="",E402="",F402="",S402="",V402="",NOT(ISNUMBER(G402)),NOT(ISNUMBER(H402)),NOT(ISNUMBER(I402)),NOT(ISNUMBER(J402)),NOT(ISNUMBER(K402)),NOT(ISNUMBER(M402)),NOT(ISNUMBER(N402)),NOT(ISNUMBER(O402)),NOT(ISNUMBER(W402)),NOT(ISNUMBER(X402))),"Incompleto",IF(OR(I402&lt;H402,K402&lt;I402,O402&gt;N402,O402+X402&gt;N402,X402&gt;N402,M402&lt;=0,N402&lt;0,O402&lt;0,W402&lt;0,X402&lt;0),"Inconsistente","Válido"))))</f>
        <v/>
      </c>
      <c r="AB402" s="31" t="str">
        <f t="shared" si="48"/>
        <v/>
      </c>
    </row>
    <row r="403" spans="1:28">
      <c r="A403" s="9"/>
      <c r="B403" s="14" t="str">
        <f>IF(A403="","",IF(OR(A403&lt;'03 Configuración'!$B$7,A403&gt;'03 Configuración'!$B$8),"Fuera de rango","Semana "&amp;INT((A403-'03 Configuración'!$B$7)/7)+1))</f>
        <v/>
      </c>
      <c r="C403" s="7"/>
      <c r="D403" s="7"/>
      <c r="E403" s="7"/>
      <c r="F403" s="7"/>
      <c r="G403" s="58"/>
      <c r="H403" s="58"/>
      <c r="I403" s="58"/>
      <c r="J403" s="58"/>
      <c r="K403" s="58"/>
      <c r="L403" s="19" t="str">
        <f t="shared" si="42"/>
        <v/>
      </c>
      <c r="M403" s="22"/>
      <c r="N403" s="22"/>
      <c r="O403" s="22"/>
      <c r="P403" s="14" t="str">
        <f t="shared" si="43"/>
        <v/>
      </c>
      <c r="Q403" s="14" t="str">
        <f t="shared" si="44"/>
        <v/>
      </c>
      <c r="R403" s="14" t="str">
        <f t="shared" si="45"/>
        <v/>
      </c>
      <c r="S403" s="7"/>
      <c r="T403" s="11"/>
      <c r="U403" s="11"/>
      <c r="V403" s="7"/>
      <c r="W403" s="25"/>
      <c r="X403" s="22"/>
      <c r="Y403" s="28" t="str">
        <f t="shared" si="46"/>
        <v/>
      </c>
      <c r="Z403" s="19" t="str">
        <f t="shared" si="47"/>
        <v/>
      </c>
      <c r="AA403" s="14" t="str">
        <f>IF(ISBLANK(A403),"",IF(OR(A403&lt;'03 Configuración'!$B$7,A403&gt;'03 Configuración'!$B$8),"Fuera de rango",IF(OR(C403="",D403="",E403="",F403="",S403="",V403="",NOT(ISNUMBER(G403)),NOT(ISNUMBER(H403)),NOT(ISNUMBER(I403)),NOT(ISNUMBER(J403)),NOT(ISNUMBER(K403)),NOT(ISNUMBER(M403)),NOT(ISNUMBER(N403)),NOT(ISNUMBER(O403)),NOT(ISNUMBER(W403)),NOT(ISNUMBER(X403))),"Incompleto",IF(OR(I403&lt;H403,K403&lt;I403,O403&gt;N403,O403+X403&gt;N403,X403&gt;N403,M403&lt;=0,N403&lt;0,O403&lt;0,W403&lt;0,X403&lt;0),"Inconsistente","Válido"))))</f>
        <v/>
      </c>
      <c r="AB403" s="31" t="str">
        <f t="shared" si="48"/>
        <v/>
      </c>
    </row>
    <row r="404" spans="1:28">
      <c r="A404" s="9"/>
      <c r="B404" s="14" t="str">
        <f>IF(A404="","",IF(OR(A404&lt;'03 Configuración'!$B$7,A404&gt;'03 Configuración'!$B$8),"Fuera de rango","Semana "&amp;INT((A404-'03 Configuración'!$B$7)/7)+1))</f>
        <v/>
      </c>
      <c r="C404" s="7"/>
      <c r="D404" s="7"/>
      <c r="E404" s="7"/>
      <c r="F404" s="7"/>
      <c r="G404" s="58"/>
      <c r="H404" s="58"/>
      <c r="I404" s="58"/>
      <c r="J404" s="58"/>
      <c r="K404" s="58"/>
      <c r="L404" s="19" t="str">
        <f t="shared" si="42"/>
        <v/>
      </c>
      <c r="M404" s="22"/>
      <c r="N404" s="22"/>
      <c r="O404" s="22"/>
      <c r="P404" s="14" t="str">
        <f t="shared" si="43"/>
        <v/>
      </c>
      <c r="Q404" s="14" t="str">
        <f t="shared" si="44"/>
        <v/>
      </c>
      <c r="R404" s="14" t="str">
        <f t="shared" si="45"/>
        <v/>
      </c>
      <c r="S404" s="7"/>
      <c r="T404" s="11"/>
      <c r="U404" s="11"/>
      <c r="V404" s="7"/>
      <c r="W404" s="25"/>
      <c r="X404" s="22"/>
      <c r="Y404" s="28" t="str">
        <f t="shared" si="46"/>
        <v/>
      </c>
      <c r="Z404" s="19" t="str">
        <f t="shared" si="47"/>
        <v/>
      </c>
      <c r="AA404" s="14" t="str">
        <f>IF(ISBLANK(A404),"",IF(OR(A404&lt;'03 Configuración'!$B$7,A404&gt;'03 Configuración'!$B$8),"Fuera de rango",IF(OR(C404="",D404="",E404="",F404="",S404="",V404="",NOT(ISNUMBER(G404)),NOT(ISNUMBER(H404)),NOT(ISNUMBER(I404)),NOT(ISNUMBER(J404)),NOT(ISNUMBER(K404)),NOT(ISNUMBER(M404)),NOT(ISNUMBER(N404)),NOT(ISNUMBER(O404)),NOT(ISNUMBER(W404)),NOT(ISNUMBER(X404))),"Incompleto",IF(OR(I404&lt;H404,K404&lt;I404,O404&gt;N404,O404+X404&gt;N404,X404&gt;N404,M404&lt;=0,N404&lt;0,O404&lt;0,W404&lt;0,X404&lt;0),"Inconsistente","Válido"))))</f>
        <v/>
      </c>
      <c r="AB404" s="31" t="str">
        <f t="shared" si="48"/>
        <v/>
      </c>
    </row>
    <row r="405" spans="1:28">
      <c r="A405" s="9"/>
      <c r="B405" s="14" t="str">
        <f>IF(A405="","",IF(OR(A405&lt;'03 Configuración'!$B$7,A405&gt;'03 Configuración'!$B$8),"Fuera de rango","Semana "&amp;INT((A405-'03 Configuración'!$B$7)/7)+1))</f>
        <v/>
      </c>
      <c r="C405" s="7"/>
      <c r="D405" s="7"/>
      <c r="E405" s="7"/>
      <c r="F405" s="7"/>
      <c r="G405" s="58"/>
      <c r="H405" s="58"/>
      <c r="I405" s="58"/>
      <c r="J405" s="58"/>
      <c r="K405" s="58"/>
      <c r="L405" s="19" t="str">
        <f t="shared" si="42"/>
        <v/>
      </c>
      <c r="M405" s="22"/>
      <c r="N405" s="22"/>
      <c r="O405" s="22"/>
      <c r="P405" s="14" t="str">
        <f t="shared" si="43"/>
        <v/>
      </c>
      <c r="Q405" s="14" t="str">
        <f t="shared" si="44"/>
        <v/>
      </c>
      <c r="R405" s="14" t="str">
        <f t="shared" si="45"/>
        <v/>
      </c>
      <c r="S405" s="7"/>
      <c r="T405" s="11"/>
      <c r="U405" s="11"/>
      <c r="V405" s="7"/>
      <c r="W405" s="25"/>
      <c r="X405" s="22"/>
      <c r="Y405" s="28" t="str">
        <f t="shared" si="46"/>
        <v/>
      </c>
      <c r="Z405" s="19" t="str">
        <f t="shared" si="47"/>
        <v/>
      </c>
      <c r="AA405" s="14" t="str">
        <f>IF(ISBLANK(A405),"",IF(OR(A405&lt;'03 Configuración'!$B$7,A405&gt;'03 Configuración'!$B$8),"Fuera de rango",IF(OR(C405="",D405="",E405="",F405="",S405="",V405="",NOT(ISNUMBER(G405)),NOT(ISNUMBER(H405)),NOT(ISNUMBER(I405)),NOT(ISNUMBER(J405)),NOT(ISNUMBER(K405)),NOT(ISNUMBER(M405)),NOT(ISNUMBER(N405)),NOT(ISNUMBER(O405)),NOT(ISNUMBER(W405)),NOT(ISNUMBER(X405))),"Incompleto",IF(OR(I405&lt;H405,K405&lt;I405,O405&gt;N405,O405+X405&gt;N405,X405&gt;N405,M405&lt;=0,N405&lt;0,O405&lt;0,W405&lt;0,X405&lt;0),"Inconsistente","Válido"))))</f>
        <v/>
      </c>
      <c r="AB405" s="31" t="str">
        <f t="shared" si="48"/>
        <v/>
      </c>
    </row>
    <row r="406" spans="1:28">
      <c r="A406" s="9"/>
      <c r="B406" s="14" t="str">
        <f>IF(A406="","",IF(OR(A406&lt;'03 Configuración'!$B$7,A406&gt;'03 Configuración'!$B$8),"Fuera de rango","Semana "&amp;INT((A406-'03 Configuración'!$B$7)/7)+1))</f>
        <v/>
      </c>
      <c r="C406" s="7"/>
      <c r="D406" s="7"/>
      <c r="E406" s="7"/>
      <c r="F406" s="7"/>
      <c r="G406" s="58"/>
      <c r="H406" s="58"/>
      <c r="I406" s="58"/>
      <c r="J406" s="58"/>
      <c r="K406" s="58"/>
      <c r="L406" s="19" t="str">
        <f t="shared" si="42"/>
        <v/>
      </c>
      <c r="M406" s="22"/>
      <c r="N406" s="22"/>
      <c r="O406" s="22"/>
      <c r="P406" s="14" t="str">
        <f t="shared" si="43"/>
        <v/>
      </c>
      <c r="Q406" s="14" t="str">
        <f t="shared" si="44"/>
        <v/>
      </c>
      <c r="R406" s="14" t="str">
        <f t="shared" si="45"/>
        <v/>
      </c>
      <c r="S406" s="7"/>
      <c r="T406" s="11"/>
      <c r="U406" s="11"/>
      <c r="V406" s="7"/>
      <c r="W406" s="25"/>
      <c r="X406" s="22"/>
      <c r="Y406" s="28" t="str">
        <f t="shared" si="46"/>
        <v/>
      </c>
      <c r="Z406" s="19" t="str">
        <f t="shared" si="47"/>
        <v/>
      </c>
      <c r="AA406" s="14" t="str">
        <f>IF(ISBLANK(A406),"",IF(OR(A406&lt;'03 Configuración'!$B$7,A406&gt;'03 Configuración'!$B$8),"Fuera de rango",IF(OR(C406="",D406="",E406="",F406="",S406="",V406="",NOT(ISNUMBER(G406)),NOT(ISNUMBER(H406)),NOT(ISNUMBER(I406)),NOT(ISNUMBER(J406)),NOT(ISNUMBER(K406)),NOT(ISNUMBER(M406)),NOT(ISNUMBER(N406)),NOT(ISNUMBER(O406)),NOT(ISNUMBER(W406)),NOT(ISNUMBER(X406))),"Incompleto",IF(OR(I406&lt;H406,K406&lt;I406,O406&gt;N406,O406+X406&gt;N406,X406&gt;N406,M406&lt;=0,N406&lt;0,O406&lt;0,W406&lt;0,X406&lt;0),"Inconsistente","Válido"))))</f>
        <v/>
      </c>
      <c r="AB406" s="31" t="str">
        <f t="shared" si="48"/>
        <v/>
      </c>
    </row>
    <row r="407" spans="1:28">
      <c r="A407" s="9"/>
      <c r="B407" s="14" t="str">
        <f>IF(A407="","",IF(OR(A407&lt;'03 Configuración'!$B$7,A407&gt;'03 Configuración'!$B$8),"Fuera de rango","Semana "&amp;INT((A407-'03 Configuración'!$B$7)/7)+1))</f>
        <v/>
      </c>
      <c r="C407" s="7"/>
      <c r="D407" s="7"/>
      <c r="E407" s="7"/>
      <c r="F407" s="7"/>
      <c r="G407" s="58"/>
      <c r="H407" s="58"/>
      <c r="I407" s="58"/>
      <c r="J407" s="58"/>
      <c r="K407" s="58"/>
      <c r="L407" s="19" t="str">
        <f t="shared" si="42"/>
        <v/>
      </c>
      <c r="M407" s="22"/>
      <c r="N407" s="22"/>
      <c r="O407" s="22"/>
      <c r="P407" s="14" t="str">
        <f t="shared" si="43"/>
        <v/>
      </c>
      <c r="Q407" s="14" t="str">
        <f t="shared" si="44"/>
        <v/>
      </c>
      <c r="R407" s="14" t="str">
        <f t="shared" si="45"/>
        <v/>
      </c>
      <c r="S407" s="7"/>
      <c r="T407" s="11"/>
      <c r="U407" s="11"/>
      <c r="V407" s="7"/>
      <c r="W407" s="25"/>
      <c r="X407" s="22"/>
      <c r="Y407" s="28" t="str">
        <f t="shared" si="46"/>
        <v/>
      </c>
      <c r="Z407" s="19" t="str">
        <f t="shared" si="47"/>
        <v/>
      </c>
      <c r="AA407" s="14" t="str">
        <f>IF(ISBLANK(A407),"",IF(OR(A407&lt;'03 Configuración'!$B$7,A407&gt;'03 Configuración'!$B$8),"Fuera de rango",IF(OR(C407="",D407="",E407="",F407="",S407="",V407="",NOT(ISNUMBER(G407)),NOT(ISNUMBER(H407)),NOT(ISNUMBER(I407)),NOT(ISNUMBER(J407)),NOT(ISNUMBER(K407)),NOT(ISNUMBER(M407)),NOT(ISNUMBER(N407)),NOT(ISNUMBER(O407)),NOT(ISNUMBER(W407)),NOT(ISNUMBER(X407))),"Incompleto",IF(OR(I407&lt;H407,K407&lt;I407,O407&gt;N407,O407+X407&gt;N407,X407&gt;N407,M407&lt;=0,N407&lt;0,O407&lt;0,W407&lt;0,X407&lt;0),"Inconsistente","Válido"))))</f>
        <v/>
      </c>
      <c r="AB407" s="31" t="str">
        <f t="shared" si="48"/>
        <v/>
      </c>
    </row>
    <row r="408" spans="1:28">
      <c r="A408" s="9"/>
      <c r="B408" s="14" t="str">
        <f>IF(A408="","",IF(OR(A408&lt;'03 Configuración'!$B$7,A408&gt;'03 Configuración'!$B$8),"Fuera de rango","Semana "&amp;INT((A408-'03 Configuración'!$B$7)/7)+1))</f>
        <v/>
      </c>
      <c r="C408" s="7"/>
      <c r="D408" s="7"/>
      <c r="E408" s="7"/>
      <c r="F408" s="7"/>
      <c r="G408" s="58"/>
      <c r="H408" s="58"/>
      <c r="I408" s="58"/>
      <c r="J408" s="58"/>
      <c r="K408" s="58"/>
      <c r="L408" s="19" t="str">
        <f t="shared" si="42"/>
        <v/>
      </c>
      <c r="M408" s="22"/>
      <c r="N408" s="22"/>
      <c r="O408" s="22"/>
      <c r="P408" s="14" t="str">
        <f t="shared" si="43"/>
        <v/>
      </c>
      <c r="Q408" s="14" t="str">
        <f t="shared" si="44"/>
        <v/>
      </c>
      <c r="R408" s="14" t="str">
        <f t="shared" si="45"/>
        <v/>
      </c>
      <c r="S408" s="7"/>
      <c r="T408" s="11"/>
      <c r="U408" s="11"/>
      <c r="V408" s="7"/>
      <c r="W408" s="25"/>
      <c r="X408" s="22"/>
      <c r="Y408" s="28" t="str">
        <f t="shared" si="46"/>
        <v/>
      </c>
      <c r="Z408" s="19" t="str">
        <f t="shared" si="47"/>
        <v/>
      </c>
      <c r="AA408" s="14" t="str">
        <f>IF(ISBLANK(A408),"",IF(OR(A408&lt;'03 Configuración'!$B$7,A408&gt;'03 Configuración'!$B$8),"Fuera de rango",IF(OR(C408="",D408="",E408="",F408="",S408="",V408="",NOT(ISNUMBER(G408)),NOT(ISNUMBER(H408)),NOT(ISNUMBER(I408)),NOT(ISNUMBER(J408)),NOT(ISNUMBER(K408)),NOT(ISNUMBER(M408)),NOT(ISNUMBER(N408)),NOT(ISNUMBER(O408)),NOT(ISNUMBER(W408)),NOT(ISNUMBER(X408))),"Incompleto",IF(OR(I408&lt;H408,K408&lt;I408,O408&gt;N408,O408+X408&gt;N408,X408&gt;N408,M408&lt;=0,N408&lt;0,O408&lt;0,W408&lt;0,X408&lt;0),"Inconsistente","Válido"))))</f>
        <v/>
      </c>
      <c r="AB408" s="31" t="str">
        <f t="shared" si="48"/>
        <v/>
      </c>
    </row>
    <row r="409" spans="1:28">
      <c r="A409" s="9"/>
      <c r="B409" s="14" t="str">
        <f>IF(A409="","",IF(OR(A409&lt;'03 Configuración'!$B$7,A409&gt;'03 Configuración'!$B$8),"Fuera de rango","Semana "&amp;INT((A409-'03 Configuración'!$B$7)/7)+1))</f>
        <v/>
      </c>
      <c r="C409" s="7"/>
      <c r="D409" s="7"/>
      <c r="E409" s="7"/>
      <c r="F409" s="7"/>
      <c r="G409" s="58"/>
      <c r="H409" s="58"/>
      <c r="I409" s="58"/>
      <c r="J409" s="58"/>
      <c r="K409" s="58"/>
      <c r="L409" s="19" t="str">
        <f t="shared" si="42"/>
        <v/>
      </c>
      <c r="M409" s="22"/>
      <c r="N409" s="22"/>
      <c r="O409" s="22"/>
      <c r="P409" s="14" t="str">
        <f t="shared" si="43"/>
        <v/>
      </c>
      <c r="Q409" s="14" t="str">
        <f t="shared" si="44"/>
        <v/>
      </c>
      <c r="R409" s="14" t="str">
        <f t="shared" si="45"/>
        <v/>
      </c>
      <c r="S409" s="7"/>
      <c r="T409" s="11"/>
      <c r="U409" s="11"/>
      <c r="V409" s="7"/>
      <c r="W409" s="25"/>
      <c r="X409" s="22"/>
      <c r="Y409" s="28" t="str">
        <f t="shared" si="46"/>
        <v/>
      </c>
      <c r="Z409" s="19" t="str">
        <f t="shared" si="47"/>
        <v/>
      </c>
      <c r="AA409" s="14" t="str">
        <f>IF(ISBLANK(A409),"",IF(OR(A409&lt;'03 Configuración'!$B$7,A409&gt;'03 Configuración'!$B$8),"Fuera de rango",IF(OR(C409="",D409="",E409="",F409="",S409="",V409="",NOT(ISNUMBER(G409)),NOT(ISNUMBER(H409)),NOT(ISNUMBER(I409)),NOT(ISNUMBER(J409)),NOT(ISNUMBER(K409)),NOT(ISNUMBER(M409)),NOT(ISNUMBER(N409)),NOT(ISNUMBER(O409)),NOT(ISNUMBER(W409)),NOT(ISNUMBER(X409))),"Incompleto",IF(OR(I409&lt;H409,K409&lt;I409,O409&gt;N409,O409+X409&gt;N409,X409&gt;N409,M409&lt;=0,N409&lt;0,O409&lt;0,W409&lt;0,X409&lt;0),"Inconsistente","Válido"))))</f>
        <v/>
      </c>
      <c r="AB409" s="31" t="str">
        <f t="shared" si="48"/>
        <v/>
      </c>
    </row>
    <row r="410" spans="1:28">
      <c r="A410" s="9"/>
      <c r="B410" s="14" t="str">
        <f>IF(A410="","",IF(OR(A410&lt;'03 Configuración'!$B$7,A410&gt;'03 Configuración'!$B$8),"Fuera de rango","Semana "&amp;INT((A410-'03 Configuración'!$B$7)/7)+1))</f>
        <v/>
      </c>
      <c r="C410" s="7"/>
      <c r="D410" s="7"/>
      <c r="E410" s="7"/>
      <c r="F410" s="7"/>
      <c r="G410" s="58"/>
      <c r="H410" s="58"/>
      <c r="I410" s="58"/>
      <c r="J410" s="58"/>
      <c r="K410" s="58"/>
      <c r="L410" s="19" t="str">
        <f t="shared" si="42"/>
        <v/>
      </c>
      <c r="M410" s="22"/>
      <c r="N410" s="22"/>
      <c r="O410" s="22"/>
      <c r="P410" s="14" t="str">
        <f t="shared" si="43"/>
        <v/>
      </c>
      <c r="Q410" s="14" t="str">
        <f t="shared" si="44"/>
        <v/>
      </c>
      <c r="R410" s="14" t="str">
        <f t="shared" si="45"/>
        <v/>
      </c>
      <c r="S410" s="7"/>
      <c r="T410" s="11"/>
      <c r="U410" s="11"/>
      <c r="V410" s="7"/>
      <c r="W410" s="25"/>
      <c r="X410" s="22"/>
      <c r="Y410" s="28" t="str">
        <f t="shared" si="46"/>
        <v/>
      </c>
      <c r="Z410" s="19" t="str">
        <f t="shared" si="47"/>
        <v/>
      </c>
      <c r="AA410" s="14" t="str">
        <f>IF(ISBLANK(A410),"",IF(OR(A410&lt;'03 Configuración'!$B$7,A410&gt;'03 Configuración'!$B$8),"Fuera de rango",IF(OR(C410="",D410="",E410="",F410="",S410="",V410="",NOT(ISNUMBER(G410)),NOT(ISNUMBER(H410)),NOT(ISNUMBER(I410)),NOT(ISNUMBER(J410)),NOT(ISNUMBER(K410)),NOT(ISNUMBER(M410)),NOT(ISNUMBER(N410)),NOT(ISNUMBER(O410)),NOT(ISNUMBER(W410)),NOT(ISNUMBER(X410))),"Incompleto",IF(OR(I410&lt;H410,K410&lt;I410,O410&gt;N410,O410+X410&gt;N410,X410&gt;N410,M410&lt;=0,N410&lt;0,O410&lt;0,W410&lt;0,X410&lt;0),"Inconsistente","Válido"))))</f>
        <v/>
      </c>
      <c r="AB410" s="31" t="str">
        <f t="shared" si="48"/>
        <v/>
      </c>
    </row>
    <row r="411" spans="1:28">
      <c r="A411" s="9"/>
      <c r="B411" s="14" t="str">
        <f>IF(A411="","",IF(OR(A411&lt;'03 Configuración'!$B$7,A411&gt;'03 Configuración'!$B$8),"Fuera de rango","Semana "&amp;INT((A411-'03 Configuración'!$B$7)/7)+1))</f>
        <v/>
      </c>
      <c r="C411" s="7"/>
      <c r="D411" s="7"/>
      <c r="E411" s="7"/>
      <c r="F411" s="7"/>
      <c r="G411" s="58"/>
      <c r="H411" s="58"/>
      <c r="I411" s="58"/>
      <c r="J411" s="58"/>
      <c r="K411" s="58"/>
      <c r="L411" s="19" t="str">
        <f t="shared" si="42"/>
        <v/>
      </c>
      <c r="M411" s="22"/>
      <c r="N411" s="22"/>
      <c r="O411" s="22"/>
      <c r="P411" s="14" t="str">
        <f t="shared" si="43"/>
        <v/>
      </c>
      <c r="Q411" s="14" t="str">
        <f t="shared" si="44"/>
        <v/>
      </c>
      <c r="R411" s="14" t="str">
        <f t="shared" si="45"/>
        <v/>
      </c>
      <c r="S411" s="7"/>
      <c r="T411" s="11"/>
      <c r="U411" s="11"/>
      <c r="V411" s="7"/>
      <c r="W411" s="25"/>
      <c r="X411" s="22"/>
      <c r="Y411" s="28" t="str">
        <f t="shared" si="46"/>
        <v/>
      </c>
      <c r="Z411" s="19" t="str">
        <f t="shared" si="47"/>
        <v/>
      </c>
      <c r="AA411" s="14" t="str">
        <f>IF(ISBLANK(A411),"",IF(OR(A411&lt;'03 Configuración'!$B$7,A411&gt;'03 Configuración'!$B$8),"Fuera de rango",IF(OR(C411="",D411="",E411="",F411="",S411="",V411="",NOT(ISNUMBER(G411)),NOT(ISNUMBER(H411)),NOT(ISNUMBER(I411)),NOT(ISNUMBER(J411)),NOT(ISNUMBER(K411)),NOT(ISNUMBER(M411)),NOT(ISNUMBER(N411)),NOT(ISNUMBER(O411)),NOT(ISNUMBER(W411)),NOT(ISNUMBER(X411))),"Incompleto",IF(OR(I411&lt;H411,K411&lt;I411,O411&gt;N411,O411+X411&gt;N411,X411&gt;N411,M411&lt;=0,N411&lt;0,O411&lt;0,W411&lt;0,X411&lt;0),"Inconsistente","Válido"))))</f>
        <v/>
      </c>
      <c r="AB411" s="31" t="str">
        <f t="shared" si="48"/>
        <v/>
      </c>
    </row>
    <row r="412" spans="1:28">
      <c r="A412" s="9"/>
      <c r="B412" s="14" t="str">
        <f>IF(A412="","",IF(OR(A412&lt;'03 Configuración'!$B$7,A412&gt;'03 Configuración'!$B$8),"Fuera de rango","Semana "&amp;INT((A412-'03 Configuración'!$B$7)/7)+1))</f>
        <v/>
      </c>
      <c r="C412" s="7"/>
      <c r="D412" s="7"/>
      <c r="E412" s="7"/>
      <c r="F412" s="7"/>
      <c r="G412" s="58"/>
      <c r="H412" s="58"/>
      <c r="I412" s="58"/>
      <c r="J412" s="58"/>
      <c r="K412" s="58"/>
      <c r="L412" s="19" t="str">
        <f t="shared" si="42"/>
        <v/>
      </c>
      <c r="M412" s="22"/>
      <c r="N412" s="22"/>
      <c r="O412" s="22"/>
      <c r="P412" s="14" t="str">
        <f t="shared" si="43"/>
        <v/>
      </c>
      <c r="Q412" s="14" t="str">
        <f t="shared" si="44"/>
        <v/>
      </c>
      <c r="R412" s="14" t="str">
        <f t="shared" si="45"/>
        <v/>
      </c>
      <c r="S412" s="7"/>
      <c r="T412" s="11"/>
      <c r="U412" s="11"/>
      <c r="V412" s="7"/>
      <c r="W412" s="25"/>
      <c r="X412" s="22"/>
      <c r="Y412" s="28" t="str">
        <f t="shared" si="46"/>
        <v/>
      </c>
      <c r="Z412" s="19" t="str">
        <f t="shared" si="47"/>
        <v/>
      </c>
      <c r="AA412" s="14" t="str">
        <f>IF(ISBLANK(A412),"",IF(OR(A412&lt;'03 Configuración'!$B$7,A412&gt;'03 Configuración'!$B$8),"Fuera de rango",IF(OR(C412="",D412="",E412="",F412="",S412="",V412="",NOT(ISNUMBER(G412)),NOT(ISNUMBER(H412)),NOT(ISNUMBER(I412)),NOT(ISNUMBER(J412)),NOT(ISNUMBER(K412)),NOT(ISNUMBER(M412)),NOT(ISNUMBER(N412)),NOT(ISNUMBER(O412)),NOT(ISNUMBER(W412)),NOT(ISNUMBER(X412))),"Incompleto",IF(OR(I412&lt;H412,K412&lt;I412,O412&gt;N412,O412+X412&gt;N412,X412&gt;N412,M412&lt;=0,N412&lt;0,O412&lt;0,W412&lt;0,X412&lt;0),"Inconsistente","Válido"))))</f>
        <v/>
      </c>
      <c r="AB412" s="31" t="str">
        <f t="shared" si="48"/>
        <v/>
      </c>
    </row>
    <row r="413" spans="1:28">
      <c r="A413" s="9"/>
      <c r="B413" s="14" t="str">
        <f>IF(A413="","",IF(OR(A413&lt;'03 Configuración'!$B$7,A413&gt;'03 Configuración'!$B$8),"Fuera de rango","Semana "&amp;INT((A413-'03 Configuración'!$B$7)/7)+1))</f>
        <v/>
      </c>
      <c r="C413" s="7"/>
      <c r="D413" s="7"/>
      <c r="E413" s="7"/>
      <c r="F413" s="7"/>
      <c r="G413" s="58"/>
      <c r="H413" s="58"/>
      <c r="I413" s="58"/>
      <c r="J413" s="58"/>
      <c r="K413" s="58"/>
      <c r="L413" s="19" t="str">
        <f t="shared" si="42"/>
        <v/>
      </c>
      <c r="M413" s="22"/>
      <c r="N413" s="22"/>
      <c r="O413" s="22"/>
      <c r="P413" s="14" t="str">
        <f t="shared" si="43"/>
        <v/>
      </c>
      <c r="Q413" s="14" t="str">
        <f t="shared" si="44"/>
        <v/>
      </c>
      <c r="R413" s="14" t="str">
        <f t="shared" si="45"/>
        <v/>
      </c>
      <c r="S413" s="7"/>
      <c r="T413" s="11"/>
      <c r="U413" s="11"/>
      <c r="V413" s="7"/>
      <c r="W413" s="25"/>
      <c r="X413" s="22"/>
      <c r="Y413" s="28" t="str">
        <f t="shared" si="46"/>
        <v/>
      </c>
      <c r="Z413" s="19" t="str">
        <f t="shared" si="47"/>
        <v/>
      </c>
      <c r="AA413" s="14" t="str">
        <f>IF(ISBLANK(A413),"",IF(OR(A413&lt;'03 Configuración'!$B$7,A413&gt;'03 Configuración'!$B$8),"Fuera de rango",IF(OR(C413="",D413="",E413="",F413="",S413="",V413="",NOT(ISNUMBER(G413)),NOT(ISNUMBER(H413)),NOT(ISNUMBER(I413)),NOT(ISNUMBER(J413)),NOT(ISNUMBER(K413)),NOT(ISNUMBER(M413)),NOT(ISNUMBER(N413)),NOT(ISNUMBER(O413)),NOT(ISNUMBER(W413)),NOT(ISNUMBER(X413))),"Incompleto",IF(OR(I413&lt;H413,K413&lt;I413,O413&gt;N413,O413+X413&gt;N413,X413&gt;N413,M413&lt;=0,N413&lt;0,O413&lt;0,W413&lt;0,X413&lt;0),"Inconsistente","Válido"))))</f>
        <v/>
      </c>
      <c r="AB413" s="31" t="str">
        <f t="shared" si="48"/>
        <v/>
      </c>
    </row>
    <row r="414" spans="1:28">
      <c r="A414" s="9"/>
      <c r="B414" s="14" t="str">
        <f>IF(A414="","",IF(OR(A414&lt;'03 Configuración'!$B$7,A414&gt;'03 Configuración'!$B$8),"Fuera de rango","Semana "&amp;INT((A414-'03 Configuración'!$B$7)/7)+1))</f>
        <v/>
      </c>
      <c r="C414" s="7"/>
      <c r="D414" s="7"/>
      <c r="E414" s="7"/>
      <c r="F414" s="7"/>
      <c r="G414" s="58"/>
      <c r="H414" s="58"/>
      <c r="I414" s="58"/>
      <c r="J414" s="58"/>
      <c r="K414" s="58"/>
      <c r="L414" s="19" t="str">
        <f t="shared" si="42"/>
        <v/>
      </c>
      <c r="M414" s="22"/>
      <c r="N414" s="22"/>
      <c r="O414" s="22"/>
      <c r="P414" s="14" t="str">
        <f t="shared" si="43"/>
        <v/>
      </c>
      <c r="Q414" s="14" t="str">
        <f t="shared" si="44"/>
        <v/>
      </c>
      <c r="R414" s="14" t="str">
        <f t="shared" si="45"/>
        <v/>
      </c>
      <c r="S414" s="7"/>
      <c r="T414" s="11"/>
      <c r="U414" s="11"/>
      <c r="V414" s="7"/>
      <c r="W414" s="25"/>
      <c r="X414" s="22"/>
      <c r="Y414" s="28" t="str">
        <f t="shared" si="46"/>
        <v/>
      </c>
      <c r="Z414" s="19" t="str">
        <f t="shared" si="47"/>
        <v/>
      </c>
      <c r="AA414" s="14" t="str">
        <f>IF(ISBLANK(A414),"",IF(OR(A414&lt;'03 Configuración'!$B$7,A414&gt;'03 Configuración'!$B$8),"Fuera de rango",IF(OR(C414="",D414="",E414="",F414="",S414="",V414="",NOT(ISNUMBER(G414)),NOT(ISNUMBER(H414)),NOT(ISNUMBER(I414)),NOT(ISNUMBER(J414)),NOT(ISNUMBER(K414)),NOT(ISNUMBER(M414)),NOT(ISNUMBER(N414)),NOT(ISNUMBER(O414)),NOT(ISNUMBER(W414)),NOT(ISNUMBER(X414))),"Incompleto",IF(OR(I414&lt;H414,K414&lt;I414,O414&gt;N414,O414+X414&gt;N414,X414&gt;N414,M414&lt;=0,N414&lt;0,O414&lt;0,W414&lt;0,X414&lt;0),"Inconsistente","Válido"))))</f>
        <v/>
      </c>
      <c r="AB414" s="31" t="str">
        <f t="shared" si="48"/>
        <v/>
      </c>
    </row>
    <row r="415" spans="1:28">
      <c r="A415" s="9"/>
      <c r="B415" s="14" t="str">
        <f>IF(A415="","",IF(OR(A415&lt;'03 Configuración'!$B$7,A415&gt;'03 Configuración'!$B$8),"Fuera de rango","Semana "&amp;INT((A415-'03 Configuración'!$B$7)/7)+1))</f>
        <v/>
      </c>
      <c r="C415" s="7"/>
      <c r="D415" s="7"/>
      <c r="E415" s="7"/>
      <c r="F415" s="7"/>
      <c r="G415" s="58"/>
      <c r="H415" s="58"/>
      <c r="I415" s="58"/>
      <c r="J415" s="58"/>
      <c r="K415" s="58"/>
      <c r="L415" s="19" t="str">
        <f t="shared" si="42"/>
        <v/>
      </c>
      <c r="M415" s="22"/>
      <c r="N415" s="22"/>
      <c r="O415" s="22"/>
      <c r="P415" s="14" t="str">
        <f t="shared" si="43"/>
        <v/>
      </c>
      <c r="Q415" s="14" t="str">
        <f t="shared" si="44"/>
        <v/>
      </c>
      <c r="R415" s="14" t="str">
        <f t="shared" si="45"/>
        <v/>
      </c>
      <c r="S415" s="7"/>
      <c r="T415" s="11"/>
      <c r="U415" s="11"/>
      <c r="V415" s="7"/>
      <c r="W415" s="25"/>
      <c r="X415" s="22"/>
      <c r="Y415" s="28" t="str">
        <f t="shared" si="46"/>
        <v/>
      </c>
      <c r="Z415" s="19" t="str">
        <f t="shared" si="47"/>
        <v/>
      </c>
      <c r="AA415" s="14" t="str">
        <f>IF(ISBLANK(A415),"",IF(OR(A415&lt;'03 Configuración'!$B$7,A415&gt;'03 Configuración'!$B$8),"Fuera de rango",IF(OR(C415="",D415="",E415="",F415="",S415="",V415="",NOT(ISNUMBER(G415)),NOT(ISNUMBER(H415)),NOT(ISNUMBER(I415)),NOT(ISNUMBER(J415)),NOT(ISNUMBER(K415)),NOT(ISNUMBER(M415)),NOT(ISNUMBER(N415)),NOT(ISNUMBER(O415)),NOT(ISNUMBER(W415)),NOT(ISNUMBER(X415))),"Incompleto",IF(OR(I415&lt;H415,K415&lt;I415,O415&gt;N415,O415+X415&gt;N415,X415&gt;N415,M415&lt;=0,N415&lt;0,O415&lt;0,W415&lt;0,X415&lt;0),"Inconsistente","Válido"))))</f>
        <v/>
      </c>
      <c r="AB415" s="31" t="str">
        <f t="shared" si="48"/>
        <v/>
      </c>
    </row>
    <row r="416" spans="1:28">
      <c r="A416" s="9"/>
      <c r="B416" s="14" t="str">
        <f>IF(A416="","",IF(OR(A416&lt;'03 Configuración'!$B$7,A416&gt;'03 Configuración'!$B$8),"Fuera de rango","Semana "&amp;INT((A416-'03 Configuración'!$B$7)/7)+1))</f>
        <v/>
      </c>
      <c r="C416" s="7"/>
      <c r="D416" s="7"/>
      <c r="E416" s="7"/>
      <c r="F416" s="7"/>
      <c r="G416" s="58"/>
      <c r="H416" s="58"/>
      <c r="I416" s="58"/>
      <c r="J416" s="58"/>
      <c r="K416" s="58"/>
      <c r="L416" s="19" t="str">
        <f t="shared" si="42"/>
        <v/>
      </c>
      <c r="M416" s="22"/>
      <c r="N416" s="22"/>
      <c r="O416" s="22"/>
      <c r="P416" s="14" t="str">
        <f t="shared" si="43"/>
        <v/>
      </c>
      <c r="Q416" s="14" t="str">
        <f t="shared" si="44"/>
        <v/>
      </c>
      <c r="R416" s="14" t="str">
        <f t="shared" si="45"/>
        <v/>
      </c>
      <c r="S416" s="7"/>
      <c r="T416" s="11"/>
      <c r="U416" s="11"/>
      <c r="V416" s="7"/>
      <c r="W416" s="25"/>
      <c r="X416" s="22"/>
      <c r="Y416" s="28" t="str">
        <f t="shared" si="46"/>
        <v/>
      </c>
      <c r="Z416" s="19" t="str">
        <f t="shared" si="47"/>
        <v/>
      </c>
      <c r="AA416" s="14" t="str">
        <f>IF(ISBLANK(A416),"",IF(OR(A416&lt;'03 Configuración'!$B$7,A416&gt;'03 Configuración'!$B$8),"Fuera de rango",IF(OR(C416="",D416="",E416="",F416="",S416="",V416="",NOT(ISNUMBER(G416)),NOT(ISNUMBER(H416)),NOT(ISNUMBER(I416)),NOT(ISNUMBER(J416)),NOT(ISNUMBER(K416)),NOT(ISNUMBER(M416)),NOT(ISNUMBER(N416)),NOT(ISNUMBER(O416)),NOT(ISNUMBER(W416)),NOT(ISNUMBER(X416))),"Incompleto",IF(OR(I416&lt;H416,K416&lt;I416,O416&gt;N416,O416+X416&gt;N416,X416&gt;N416,M416&lt;=0,N416&lt;0,O416&lt;0,W416&lt;0,X416&lt;0),"Inconsistente","Válido"))))</f>
        <v/>
      </c>
      <c r="AB416" s="31" t="str">
        <f t="shared" si="48"/>
        <v/>
      </c>
    </row>
    <row r="417" spans="1:28">
      <c r="A417" s="9"/>
      <c r="B417" s="14" t="str">
        <f>IF(A417="","",IF(OR(A417&lt;'03 Configuración'!$B$7,A417&gt;'03 Configuración'!$B$8),"Fuera de rango","Semana "&amp;INT((A417-'03 Configuración'!$B$7)/7)+1))</f>
        <v/>
      </c>
      <c r="C417" s="7"/>
      <c r="D417" s="7"/>
      <c r="E417" s="7"/>
      <c r="F417" s="7"/>
      <c r="G417" s="58"/>
      <c r="H417" s="58"/>
      <c r="I417" s="58"/>
      <c r="J417" s="58"/>
      <c r="K417" s="58"/>
      <c r="L417" s="19" t="str">
        <f t="shared" si="42"/>
        <v/>
      </c>
      <c r="M417" s="22"/>
      <c r="N417" s="22"/>
      <c r="O417" s="22"/>
      <c r="P417" s="14" t="str">
        <f t="shared" si="43"/>
        <v/>
      </c>
      <c r="Q417" s="14" t="str">
        <f t="shared" si="44"/>
        <v/>
      </c>
      <c r="R417" s="14" t="str">
        <f t="shared" si="45"/>
        <v/>
      </c>
      <c r="S417" s="7"/>
      <c r="T417" s="11"/>
      <c r="U417" s="11"/>
      <c r="V417" s="7"/>
      <c r="W417" s="25"/>
      <c r="X417" s="22"/>
      <c r="Y417" s="28" t="str">
        <f t="shared" si="46"/>
        <v/>
      </c>
      <c r="Z417" s="19" t="str">
        <f t="shared" si="47"/>
        <v/>
      </c>
      <c r="AA417" s="14" t="str">
        <f>IF(ISBLANK(A417),"",IF(OR(A417&lt;'03 Configuración'!$B$7,A417&gt;'03 Configuración'!$B$8),"Fuera de rango",IF(OR(C417="",D417="",E417="",F417="",S417="",V417="",NOT(ISNUMBER(G417)),NOT(ISNUMBER(H417)),NOT(ISNUMBER(I417)),NOT(ISNUMBER(J417)),NOT(ISNUMBER(K417)),NOT(ISNUMBER(M417)),NOT(ISNUMBER(N417)),NOT(ISNUMBER(O417)),NOT(ISNUMBER(W417)),NOT(ISNUMBER(X417))),"Incompleto",IF(OR(I417&lt;H417,K417&lt;I417,O417&gt;N417,O417+X417&gt;N417,X417&gt;N417,M417&lt;=0,N417&lt;0,O417&lt;0,W417&lt;0,X417&lt;0),"Inconsistente","Válido"))))</f>
        <v/>
      </c>
      <c r="AB417" s="31" t="str">
        <f t="shared" si="48"/>
        <v/>
      </c>
    </row>
    <row r="418" spans="1:28">
      <c r="A418" s="9"/>
      <c r="B418" s="14" t="str">
        <f>IF(A418="","",IF(OR(A418&lt;'03 Configuración'!$B$7,A418&gt;'03 Configuración'!$B$8),"Fuera de rango","Semana "&amp;INT((A418-'03 Configuración'!$B$7)/7)+1))</f>
        <v/>
      </c>
      <c r="C418" s="7"/>
      <c r="D418" s="7"/>
      <c r="E418" s="7"/>
      <c r="F418" s="7"/>
      <c r="G418" s="58"/>
      <c r="H418" s="58"/>
      <c r="I418" s="58"/>
      <c r="J418" s="58"/>
      <c r="K418" s="58"/>
      <c r="L418" s="19" t="str">
        <f t="shared" si="42"/>
        <v/>
      </c>
      <c r="M418" s="22"/>
      <c r="N418" s="22"/>
      <c r="O418" s="22"/>
      <c r="P418" s="14" t="str">
        <f t="shared" si="43"/>
        <v/>
      </c>
      <c r="Q418" s="14" t="str">
        <f t="shared" si="44"/>
        <v/>
      </c>
      <c r="R418" s="14" t="str">
        <f t="shared" si="45"/>
        <v/>
      </c>
      <c r="S418" s="7"/>
      <c r="T418" s="11"/>
      <c r="U418" s="11"/>
      <c r="V418" s="7"/>
      <c r="W418" s="25"/>
      <c r="X418" s="22"/>
      <c r="Y418" s="28" t="str">
        <f t="shared" si="46"/>
        <v/>
      </c>
      <c r="Z418" s="19" t="str">
        <f t="shared" si="47"/>
        <v/>
      </c>
      <c r="AA418" s="14" t="str">
        <f>IF(ISBLANK(A418),"",IF(OR(A418&lt;'03 Configuración'!$B$7,A418&gt;'03 Configuración'!$B$8),"Fuera de rango",IF(OR(C418="",D418="",E418="",F418="",S418="",V418="",NOT(ISNUMBER(G418)),NOT(ISNUMBER(H418)),NOT(ISNUMBER(I418)),NOT(ISNUMBER(J418)),NOT(ISNUMBER(K418)),NOT(ISNUMBER(M418)),NOT(ISNUMBER(N418)),NOT(ISNUMBER(O418)),NOT(ISNUMBER(W418)),NOT(ISNUMBER(X418))),"Incompleto",IF(OR(I418&lt;H418,K418&lt;I418,O418&gt;N418,O418+X418&gt;N418,X418&gt;N418,M418&lt;=0,N418&lt;0,O418&lt;0,W418&lt;0,X418&lt;0),"Inconsistente","Válido"))))</f>
        <v/>
      </c>
      <c r="AB418" s="31" t="str">
        <f t="shared" si="48"/>
        <v/>
      </c>
    </row>
    <row r="419" spans="1:28">
      <c r="A419" s="9"/>
      <c r="B419" s="14" t="str">
        <f>IF(A419="","",IF(OR(A419&lt;'03 Configuración'!$B$7,A419&gt;'03 Configuración'!$B$8),"Fuera de rango","Semana "&amp;INT((A419-'03 Configuración'!$B$7)/7)+1))</f>
        <v/>
      </c>
      <c r="C419" s="7"/>
      <c r="D419" s="7"/>
      <c r="E419" s="7"/>
      <c r="F419" s="7"/>
      <c r="G419" s="58"/>
      <c r="H419" s="58"/>
      <c r="I419" s="58"/>
      <c r="J419" s="58"/>
      <c r="K419" s="58"/>
      <c r="L419" s="19" t="str">
        <f t="shared" si="42"/>
        <v/>
      </c>
      <c r="M419" s="22"/>
      <c r="N419" s="22"/>
      <c r="O419" s="22"/>
      <c r="P419" s="14" t="str">
        <f t="shared" si="43"/>
        <v/>
      </c>
      <c r="Q419" s="14" t="str">
        <f t="shared" si="44"/>
        <v/>
      </c>
      <c r="R419" s="14" t="str">
        <f t="shared" si="45"/>
        <v/>
      </c>
      <c r="S419" s="7"/>
      <c r="T419" s="11"/>
      <c r="U419" s="11"/>
      <c r="V419" s="7"/>
      <c r="W419" s="25"/>
      <c r="X419" s="22"/>
      <c r="Y419" s="28" t="str">
        <f t="shared" si="46"/>
        <v/>
      </c>
      <c r="Z419" s="19" t="str">
        <f t="shared" si="47"/>
        <v/>
      </c>
      <c r="AA419" s="14" t="str">
        <f>IF(ISBLANK(A419),"",IF(OR(A419&lt;'03 Configuración'!$B$7,A419&gt;'03 Configuración'!$B$8),"Fuera de rango",IF(OR(C419="",D419="",E419="",F419="",S419="",V419="",NOT(ISNUMBER(G419)),NOT(ISNUMBER(H419)),NOT(ISNUMBER(I419)),NOT(ISNUMBER(J419)),NOT(ISNUMBER(K419)),NOT(ISNUMBER(M419)),NOT(ISNUMBER(N419)),NOT(ISNUMBER(O419)),NOT(ISNUMBER(W419)),NOT(ISNUMBER(X419))),"Incompleto",IF(OR(I419&lt;H419,K419&lt;I419,O419&gt;N419,O419+X419&gt;N419,X419&gt;N419,M419&lt;=0,N419&lt;0,O419&lt;0,W419&lt;0,X419&lt;0),"Inconsistente","Válido"))))</f>
        <v/>
      </c>
      <c r="AB419" s="31" t="str">
        <f t="shared" si="48"/>
        <v/>
      </c>
    </row>
    <row r="420" spans="1:28">
      <c r="A420" s="9"/>
      <c r="B420" s="14" t="str">
        <f>IF(A420="","",IF(OR(A420&lt;'03 Configuración'!$B$7,A420&gt;'03 Configuración'!$B$8),"Fuera de rango","Semana "&amp;INT((A420-'03 Configuración'!$B$7)/7)+1))</f>
        <v/>
      </c>
      <c r="C420" s="7"/>
      <c r="D420" s="7"/>
      <c r="E420" s="7"/>
      <c r="F420" s="7"/>
      <c r="G420" s="58"/>
      <c r="H420" s="58"/>
      <c r="I420" s="58"/>
      <c r="J420" s="58"/>
      <c r="K420" s="58"/>
      <c r="L420" s="19" t="str">
        <f t="shared" si="42"/>
        <v/>
      </c>
      <c r="M420" s="22"/>
      <c r="N420" s="22"/>
      <c r="O420" s="22"/>
      <c r="P420" s="14" t="str">
        <f t="shared" si="43"/>
        <v/>
      </c>
      <c r="Q420" s="14" t="str">
        <f t="shared" si="44"/>
        <v/>
      </c>
      <c r="R420" s="14" t="str">
        <f t="shared" si="45"/>
        <v/>
      </c>
      <c r="S420" s="7"/>
      <c r="T420" s="11"/>
      <c r="U420" s="11"/>
      <c r="V420" s="7"/>
      <c r="W420" s="25"/>
      <c r="X420" s="22"/>
      <c r="Y420" s="28" t="str">
        <f t="shared" si="46"/>
        <v/>
      </c>
      <c r="Z420" s="19" t="str">
        <f t="shared" si="47"/>
        <v/>
      </c>
      <c r="AA420" s="14" t="str">
        <f>IF(ISBLANK(A420),"",IF(OR(A420&lt;'03 Configuración'!$B$7,A420&gt;'03 Configuración'!$B$8),"Fuera de rango",IF(OR(C420="",D420="",E420="",F420="",S420="",V420="",NOT(ISNUMBER(G420)),NOT(ISNUMBER(H420)),NOT(ISNUMBER(I420)),NOT(ISNUMBER(J420)),NOT(ISNUMBER(K420)),NOT(ISNUMBER(M420)),NOT(ISNUMBER(N420)),NOT(ISNUMBER(O420)),NOT(ISNUMBER(W420)),NOT(ISNUMBER(X420))),"Incompleto",IF(OR(I420&lt;H420,K420&lt;I420,O420&gt;N420,O420+X420&gt;N420,X420&gt;N420,M420&lt;=0,N420&lt;0,O420&lt;0,W420&lt;0,X420&lt;0),"Inconsistente","Válido"))))</f>
        <v/>
      </c>
      <c r="AB420" s="31" t="str">
        <f t="shared" si="48"/>
        <v/>
      </c>
    </row>
    <row r="421" spans="1:28">
      <c r="A421" s="9"/>
      <c r="B421" s="14" t="str">
        <f>IF(A421="","",IF(OR(A421&lt;'03 Configuración'!$B$7,A421&gt;'03 Configuración'!$B$8),"Fuera de rango","Semana "&amp;INT((A421-'03 Configuración'!$B$7)/7)+1))</f>
        <v/>
      </c>
      <c r="C421" s="7"/>
      <c r="D421" s="7"/>
      <c r="E421" s="7"/>
      <c r="F421" s="7"/>
      <c r="G421" s="58"/>
      <c r="H421" s="58"/>
      <c r="I421" s="58"/>
      <c r="J421" s="58"/>
      <c r="K421" s="58"/>
      <c r="L421" s="19" t="str">
        <f t="shared" si="42"/>
        <v/>
      </c>
      <c r="M421" s="22"/>
      <c r="N421" s="22"/>
      <c r="O421" s="22"/>
      <c r="P421" s="14" t="str">
        <f t="shared" si="43"/>
        <v/>
      </c>
      <c r="Q421" s="14" t="str">
        <f t="shared" si="44"/>
        <v/>
      </c>
      <c r="R421" s="14" t="str">
        <f t="shared" si="45"/>
        <v/>
      </c>
      <c r="S421" s="7"/>
      <c r="T421" s="11"/>
      <c r="U421" s="11"/>
      <c r="V421" s="7"/>
      <c r="W421" s="25"/>
      <c r="X421" s="22"/>
      <c r="Y421" s="28" t="str">
        <f t="shared" si="46"/>
        <v/>
      </c>
      <c r="Z421" s="19" t="str">
        <f t="shared" si="47"/>
        <v/>
      </c>
      <c r="AA421" s="14" t="str">
        <f>IF(ISBLANK(A421),"",IF(OR(A421&lt;'03 Configuración'!$B$7,A421&gt;'03 Configuración'!$B$8),"Fuera de rango",IF(OR(C421="",D421="",E421="",F421="",S421="",V421="",NOT(ISNUMBER(G421)),NOT(ISNUMBER(H421)),NOT(ISNUMBER(I421)),NOT(ISNUMBER(J421)),NOT(ISNUMBER(K421)),NOT(ISNUMBER(M421)),NOT(ISNUMBER(N421)),NOT(ISNUMBER(O421)),NOT(ISNUMBER(W421)),NOT(ISNUMBER(X421))),"Incompleto",IF(OR(I421&lt;H421,K421&lt;I421,O421&gt;N421,O421+X421&gt;N421,X421&gt;N421,M421&lt;=0,N421&lt;0,O421&lt;0,W421&lt;0,X421&lt;0),"Inconsistente","Válido"))))</f>
        <v/>
      </c>
      <c r="AB421" s="31" t="str">
        <f t="shared" si="48"/>
        <v/>
      </c>
    </row>
    <row r="422" spans="1:28">
      <c r="A422" s="9"/>
      <c r="B422" s="14" t="str">
        <f>IF(A422="","",IF(OR(A422&lt;'03 Configuración'!$B$7,A422&gt;'03 Configuración'!$B$8),"Fuera de rango","Semana "&amp;INT((A422-'03 Configuración'!$B$7)/7)+1))</f>
        <v/>
      </c>
      <c r="C422" s="7"/>
      <c r="D422" s="7"/>
      <c r="E422" s="7"/>
      <c r="F422" s="7"/>
      <c r="G422" s="58"/>
      <c r="H422" s="58"/>
      <c r="I422" s="58"/>
      <c r="J422" s="58"/>
      <c r="K422" s="58"/>
      <c r="L422" s="19" t="str">
        <f t="shared" si="42"/>
        <v/>
      </c>
      <c r="M422" s="22"/>
      <c r="N422" s="22"/>
      <c r="O422" s="22"/>
      <c r="P422" s="14" t="str">
        <f t="shared" si="43"/>
        <v/>
      </c>
      <c r="Q422" s="14" t="str">
        <f t="shared" si="44"/>
        <v/>
      </c>
      <c r="R422" s="14" t="str">
        <f t="shared" si="45"/>
        <v/>
      </c>
      <c r="S422" s="7"/>
      <c r="T422" s="11"/>
      <c r="U422" s="11"/>
      <c r="V422" s="7"/>
      <c r="W422" s="25"/>
      <c r="X422" s="22"/>
      <c r="Y422" s="28" t="str">
        <f t="shared" si="46"/>
        <v/>
      </c>
      <c r="Z422" s="19" t="str">
        <f t="shared" si="47"/>
        <v/>
      </c>
      <c r="AA422" s="14" t="str">
        <f>IF(ISBLANK(A422),"",IF(OR(A422&lt;'03 Configuración'!$B$7,A422&gt;'03 Configuración'!$B$8),"Fuera de rango",IF(OR(C422="",D422="",E422="",F422="",S422="",V422="",NOT(ISNUMBER(G422)),NOT(ISNUMBER(H422)),NOT(ISNUMBER(I422)),NOT(ISNUMBER(J422)),NOT(ISNUMBER(K422)),NOT(ISNUMBER(M422)),NOT(ISNUMBER(N422)),NOT(ISNUMBER(O422)),NOT(ISNUMBER(W422)),NOT(ISNUMBER(X422))),"Incompleto",IF(OR(I422&lt;H422,K422&lt;I422,O422&gt;N422,O422+X422&gt;N422,X422&gt;N422,M422&lt;=0,N422&lt;0,O422&lt;0,W422&lt;0,X422&lt;0),"Inconsistente","Válido"))))</f>
        <v/>
      </c>
      <c r="AB422" s="31" t="str">
        <f t="shared" si="48"/>
        <v/>
      </c>
    </row>
    <row r="423" spans="1:28">
      <c r="A423" s="9"/>
      <c r="B423" s="14" t="str">
        <f>IF(A423="","",IF(OR(A423&lt;'03 Configuración'!$B$7,A423&gt;'03 Configuración'!$B$8),"Fuera de rango","Semana "&amp;INT((A423-'03 Configuración'!$B$7)/7)+1))</f>
        <v/>
      </c>
      <c r="C423" s="7"/>
      <c r="D423" s="7"/>
      <c r="E423" s="7"/>
      <c r="F423" s="7"/>
      <c r="G423" s="58"/>
      <c r="H423" s="58"/>
      <c r="I423" s="58"/>
      <c r="J423" s="58"/>
      <c r="K423" s="58"/>
      <c r="L423" s="19" t="str">
        <f t="shared" si="42"/>
        <v/>
      </c>
      <c r="M423" s="22"/>
      <c r="N423" s="22"/>
      <c r="O423" s="22"/>
      <c r="P423" s="14" t="str">
        <f t="shared" si="43"/>
        <v/>
      </c>
      <c r="Q423" s="14" t="str">
        <f t="shared" si="44"/>
        <v/>
      </c>
      <c r="R423" s="14" t="str">
        <f t="shared" si="45"/>
        <v/>
      </c>
      <c r="S423" s="7"/>
      <c r="T423" s="11"/>
      <c r="U423" s="11"/>
      <c r="V423" s="7"/>
      <c r="W423" s="25"/>
      <c r="X423" s="22"/>
      <c r="Y423" s="28" t="str">
        <f t="shared" si="46"/>
        <v/>
      </c>
      <c r="Z423" s="19" t="str">
        <f t="shared" si="47"/>
        <v/>
      </c>
      <c r="AA423" s="14" t="str">
        <f>IF(ISBLANK(A423),"",IF(OR(A423&lt;'03 Configuración'!$B$7,A423&gt;'03 Configuración'!$B$8),"Fuera de rango",IF(OR(C423="",D423="",E423="",F423="",S423="",V423="",NOT(ISNUMBER(G423)),NOT(ISNUMBER(H423)),NOT(ISNUMBER(I423)),NOT(ISNUMBER(J423)),NOT(ISNUMBER(K423)),NOT(ISNUMBER(M423)),NOT(ISNUMBER(N423)),NOT(ISNUMBER(O423)),NOT(ISNUMBER(W423)),NOT(ISNUMBER(X423))),"Incompleto",IF(OR(I423&lt;H423,K423&lt;I423,O423&gt;N423,O423+X423&gt;N423,X423&gt;N423,M423&lt;=0,N423&lt;0,O423&lt;0,W423&lt;0,X423&lt;0),"Inconsistente","Válido"))))</f>
        <v/>
      </c>
      <c r="AB423" s="31" t="str">
        <f t="shared" si="48"/>
        <v/>
      </c>
    </row>
    <row r="424" spans="1:28">
      <c r="A424" s="9"/>
      <c r="B424" s="14" t="str">
        <f>IF(A424="","",IF(OR(A424&lt;'03 Configuración'!$B$7,A424&gt;'03 Configuración'!$B$8),"Fuera de rango","Semana "&amp;INT((A424-'03 Configuración'!$B$7)/7)+1))</f>
        <v/>
      </c>
      <c r="C424" s="7"/>
      <c r="D424" s="7"/>
      <c r="E424" s="7"/>
      <c r="F424" s="7"/>
      <c r="G424" s="58"/>
      <c r="H424" s="58"/>
      <c r="I424" s="58"/>
      <c r="J424" s="58"/>
      <c r="K424" s="58"/>
      <c r="L424" s="19" t="str">
        <f t="shared" si="42"/>
        <v/>
      </c>
      <c r="M424" s="22"/>
      <c r="N424" s="22"/>
      <c r="O424" s="22"/>
      <c r="P424" s="14" t="str">
        <f t="shared" si="43"/>
        <v/>
      </c>
      <c r="Q424" s="14" t="str">
        <f t="shared" si="44"/>
        <v/>
      </c>
      <c r="R424" s="14" t="str">
        <f t="shared" si="45"/>
        <v/>
      </c>
      <c r="S424" s="7"/>
      <c r="T424" s="11"/>
      <c r="U424" s="11"/>
      <c r="V424" s="7"/>
      <c r="W424" s="25"/>
      <c r="X424" s="22"/>
      <c r="Y424" s="28" t="str">
        <f t="shared" si="46"/>
        <v/>
      </c>
      <c r="Z424" s="19" t="str">
        <f t="shared" si="47"/>
        <v/>
      </c>
      <c r="AA424" s="14" t="str">
        <f>IF(ISBLANK(A424),"",IF(OR(A424&lt;'03 Configuración'!$B$7,A424&gt;'03 Configuración'!$B$8),"Fuera de rango",IF(OR(C424="",D424="",E424="",F424="",S424="",V424="",NOT(ISNUMBER(G424)),NOT(ISNUMBER(H424)),NOT(ISNUMBER(I424)),NOT(ISNUMBER(J424)),NOT(ISNUMBER(K424)),NOT(ISNUMBER(M424)),NOT(ISNUMBER(N424)),NOT(ISNUMBER(O424)),NOT(ISNUMBER(W424)),NOT(ISNUMBER(X424))),"Incompleto",IF(OR(I424&lt;H424,K424&lt;I424,O424&gt;N424,O424+X424&gt;N424,X424&gt;N424,M424&lt;=0,N424&lt;0,O424&lt;0,W424&lt;0,X424&lt;0),"Inconsistente","Válido"))))</f>
        <v/>
      </c>
      <c r="AB424" s="31" t="str">
        <f t="shared" si="48"/>
        <v/>
      </c>
    </row>
    <row r="425" spans="1:28">
      <c r="A425" s="9"/>
      <c r="B425" s="14" t="str">
        <f>IF(A425="","",IF(OR(A425&lt;'03 Configuración'!$B$7,A425&gt;'03 Configuración'!$B$8),"Fuera de rango","Semana "&amp;INT((A425-'03 Configuración'!$B$7)/7)+1))</f>
        <v/>
      </c>
      <c r="C425" s="7"/>
      <c r="D425" s="7"/>
      <c r="E425" s="7"/>
      <c r="F425" s="7"/>
      <c r="G425" s="58"/>
      <c r="H425" s="58"/>
      <c r="I425" s="58"/>
      <c r="J425" s="58"/>
      <c r="K425" s="58"/>
      <c r="L425" s="19" t="str">
        <f t="shared" si="42"/>
        <v/>
      </c>
      <c r="M425" s="22"/>
      <c r="N425" s="22"/>
      <c r="O425" s="22"/>
      <c r="P425" s="14" t="str">
        <f t="shared" si="43"/>
        <v/>
      </c>
      <c r="Q425" s="14" t="str">
        <f t="shared" si="44"/>
        <v/>
      </c>
      <c r="R425" s="14" t="str">
        <f t="shared" si="45"/>
        <v/>
      </c>
      <c r="S425" s="7"/>
      <c r="T425" s="11"/>
      <c r="U425" s="11"/>
      <c r="V425" s="7"/>
      <c r="W425" s="25"/>
      <c r="X425" s="22"/>
      <c r="Y425" s="28" t="str">
        <f t="shared" si="46"/>
        <v/>
      </c>
      <c r="Z425" s="19" t="str">
        <f t="shared" si="47"/>
        <v/>
      </c>
      <c r="AA425" s="14" t="str">
        <f>IF(ISBLANK(A425),"",IF(OR(A425&lt;'03 Configuración'!$B$7,A425&gt;'03 Configuración'!$B$8),"Fuera de rango",IF(OR(C425="",D425="",E425="",F425="",S425="",V425="",NOT(ISNUMBER(G425)),NOT(ISNUMBER(H425)),NOT(ISNUMBER(I425)),NOT(ISNUMBER(J425)),NOT(ISNUMBER(K425)),NOT(ISNUMBER(M425)),NOT(ISNUMBER(N425)),NOT(ISNUMBER(O425)),NOT(ISNUMBER(W425)),NOT(ISNUMBER(X425))),"Incompleto",IF(OR(I425&lt;H425,K425&lt;I425,O425&gt;N425,O425+X425&gt;N425,X425&gt;N425,M425&lt;=0,N425&lt;0,O425&lt;0,W425&lt;0,X425&lt;0),"Inconsistente","Válido"))))</f>
        <v/>
      </c>
      <c r="AB425" s="31" t="str">
        <f t="shared" si="48"/>
        <v/>
      </c>
    </row>
    <row r="426" spans="1:28">
      <c r="A426" s="9"/>
      <c r="B426" s="14" t="str">
        <f>IF(A426="","",IF(OR(A426&lt;'03 Configuración'!$B$7,A426&gt;'03 Configuración'!$B$8),"Fuera de rango","Semana "&amp;INT((A426-'03 Configuración'!$B$7)/7)+1))</f>
        <v/>
      </c>
      <c r="C426" s="7"/>
      <c r="D426" s="7"/>
      <c r="E426" s="7"/>
      <c r="F426" s="7"/>
      <c r="G426" s="58"/>
      <c r="H426" s="58"/>
      <c r="I426" s="58"/>
      <c r="J426" s="58"/>
      <c r="K426" s="58"/>
      <c r="L426" s="19" t="str">
        <f t="shared" si="42"/>
        <v/>
      </c>
      <c r="M426" s="22"/>
      <c r="N426" s="22"/>
      <c r="O426" s="22"/>
      <c r="P426" s="14" t="str">
        <f t="shared" si="43"/>
        <v/>
      </c>
      <c r="Q426" s="14" t="str">
        <f t="shared" si="44"/>
        <v/>
      </c>
      <c r="R426" s="14" t="str">
        <f t="shared" si="45"/>
        <v/>
      </c>
      <c r="S426" s="7"/>
      <c r="T426" s="11"/>
      <c r="U426" s="11"/>
      <c r="V426" s="7"/>
      <c r="W426" s="25"/>
      <c r="X426" s="22"/>
      <c r="Y426" s="28" t="str">
        <f t="shared" si="46"/>
        <v/>
      </c>
      <c r="Z426" s="19" t="str">
        <f t="shared" si="47"/>
        <v/>
      </c>
      <c r="AA426" s="14" t="str">
        <f>IF(ISBLANK(A426),"",IF(OR(A426&lt;'03 Configuración'!$B$7,A426&gt;'03 Configuración'!$B$8),"Fuera de rango",IF(OR(C426="",D426="",E426="",F426="",S426="",V426="",NOT(ISNUMBER(G426)),NOT(ISNUMBER(H426)),NOT(ISNUMBER(I426)),NOT(ISNUMBER(J426)),NOT(ISNUMBER(K426)),NOT(ISNUMBER(M426)),NOT(ISNUMBER(N426)),NOT(ISNUMBER(O426)),NOT(ISNUMBER(W426)),NOT(ISNUMBER(X426))),"Incompleto",IF(OR(I426&lt;H426,K426&lt;I426,O426&gt;N426,O426+X426&gt;N426,X426&gt;N426,M426&lt;=0,N426&lt;0,O426&lt;0,W426&lt;0,X426&lt;0),"Inconsistente","Válido"))))</f>
        <v/>
      </c>
      <c r="AB426" s="31" t="str">
        <f t="shared" si="48"/>
        <v/>
      </c>
    </row>
    <row r="427" spans="1:28">
      <c r="A427" s="9"/>
      <c r="B427" s="14" t="str">
        <f>IF(A427="","",IF(OR(A427&lt;'03 Configuración'!$B$7,A427&gt;'03 Configuración'!$B$8),"Fuera de rango","Semana "&amp;INT((A427-'03 Configuración'!$B$7)/7)+1))</f>
        <v/>
      </c>
      <c r="C427" s="7"/>
      <c r="D427" s="7"/>
      <c r="E427" s="7"/>
      <c r="F427" s="7"/>
      <c r="G427" s="58"/>
      <c r="H427" s="58"/>
      <c r="I427" s="58"/>
      <c r="J427" s="58"/>
      <c r="K427" s="58"/>
      <c r="L427" s="19" t="str">
        <f t="shared" si="42"/>
        <v/>
      </c>
      <c r="M427" s="22"/>
      <c r="N427" s="22"/>
      <c r="O427" s="22"/>
      <c r="P427" s="14" t="str">
        <f t="shared" si="43"/>
        <v/>
      </c>
      <c r="Q427" s="14" t="str">
        <f t="shared" si="44"/>
        <v/>
      </c>
      <c r="R427" s="14" t="str">
        <f t="shared" si="45"/>
        <v/>
      </c>
      <c r="S427" s="7"/>
      <c r="T427" s="11"/>
      <c r="U427" s="11"/>
      <c r="V427" s="7"/>
      <c r="W427" s="25"/>
      <c r="X427" s="22"/>
      <c r="Y427" s="28" t="str">
        <f t="shared" si="46"/>
        <v/>
      </c>
      <c r="Z427" s="19" t="str">
        <f t="shared" si="47"/>
        <v/>
      </c>
      <c r="AA427" s="14" t="str">
        <f>IF(ISBLANK(A427),"",IF(OR(A427&lt;'03 Configuración'!$B$7,A427&gt;'03 Configuración'!$B$8),"Fuera de rango",IF(OR(C427="",D427="",E427="",F427="",S427="",V427="",NOT(ISNUMBER(G427)),NOT(ISNUMBER(H427)),NOT(ISNUMBER(I427)),NOT(ISNUMBER(J427)),NOT(ISNUMBER(K427)),NOT(ISNUMBER(M427)),NOT(ISNUMBER(N427)),NOT(ISNUMBER(O427)),NOT(ISNUMBER(W427)),NOT(ISNUMBER(X427))),"Incompleto",IF(OR(I427&lt;H427,K427&lt;I427,O427&gt;N427,O427+X427&gt;N427,X427&gt;N427,M427&lt;=0,N427&lt;0,O427&lt;0,W427&lt;0,X427&lt;0),"Inconsistente","Válido"))))</f>
        <v/>
      </c>
      <c r="AB427" s="31" t="str">
        <f t="shared" si="48"/>
        <v/>
      </c>
    </row>
    <row r="428" spans="1:28">
      <c r="A428" s="9"/>
      <c r="B428" s="14" t="str">
        <f>IF(A428="","",IF(OR(A428&lt;'03 Configuración'!$B$7,A428&gt;'03 Configuración'!$B$8),"Fuera de rango","Semana "&amp;INT((A428-'03 Configuración'!$B$7)/7)+1))</f>
        <v/>
      </c>
      <c r="C428" s="7"/>
      <c r="D428" s="7"/>
      <c r="E428" s="7"/>
      <c r="F428" s="7"/>
      <c r="G428" s="58"/>
      <c r="H428" s="58"/>
      <c r="I428" s="58"/>
      <c r="J428" s="58"/>
      <c r="K428" s="58"/>
      <c r="L428" s="19" t="str">
        <f t="shared" si="42"/>
        <v/>
      </c>
      <c r="M428" s="22"/>
      <c r="N428" s="22"/>
      <c r="O428" s="22"/>
      <c r="P428" s="14" t="str">
        <f t="shared" si="43"/>
        <v/>
      </c>
      <c r="Q428" s="14" t="str">
        <f t="shared" si="44"/>
        <v/>
      </c>
      <c r="R428" s="14" t="str">
        <f t="shared" si="45"/>
        <v/>
      </c>
      <c r="S428" s="7"/>
      <c r="T428" s="11"/>
      <c r="U428" s="11"/>
      <c r="V428" s="7"/>
      <c r="W428" s="25"/>
      <c r="X428" s="22"/>
      <c r="Y428" s="28" t="str">
        <f t="shared" si="46"/>
        <v/>
      </c>
      <c r="Z428" s="19" t="str">
        <f t="shared" si="47"/>
        <v/>
      </c>
      <c r="AA428" s="14" t="str">
        <f>IF(ISBLANK(A428),"",IF(OR(A428&lt;'03 Configuración'!$B$7,A428&gt;'03 Configuración'!$B$8),"Fuera de rango",IF(OR(C428="",D428="",E428="",F428="",S428="",V428="",NOT(ISNUMBER(G428)),NOT(ISNUMBER(H428)),NOT(ISNUMBER(I428)),NOT(ISNUMBER(J428)),NOT(ISNUMBER(K428)),NOT(ISNUMBER(M428)),NOT(ISNUMBER(N428)),NOT(ISNUMBER(O428)),NOT(ISNUMBER(W428)),NOT(ISNUMBER(X428))),"Incompleto",IF(OR(I428&lt;H428,K428&lt;I428,O428&gt;N428,O428+X428&gt;N428,X428&gt;N428,M428&lt;=0,N428&lt;0,O428&lt;0,W428&lt;0,X428&lt;0),"Inconsistente","Válido"))))</f>
        <v/>
      </c>
      <c r="AB428" s="31" t="str">
        <f t="shared" si="48"/>
        <v/>
      </c>
    </row>
    <row r="429" spans="1:28">
      <c r="A429" s="9"/>
      <c r="B429" s="14" t="str">
        <f>IF(A429="","",IF(OR(A429&lt;'03 Configuración'!$B$7,A429&gt;'03 Configuración'!$B$8),"Fuera de rango","Semana "&amp;INT((A429-'03 Configuración'!$B$7)/7)+1))</f>
        <v/>
      </c>
      <c r="C429" s="7"/>
      <c r="D429" s="7"/>
      <c r="E429" s="7"/>
      <c r="F429" s="7"/>
      <c r="G429" s="58"/>
      <c r="H429" s="58"/>
      <c r="I429" s="58"/>
      <c r="J429" s="58"/>
      <c r="K429" s="58"/>
      <c r="L429" s="19" t="str">
        <f t="shared" si="42"/>
        <v/>
      </c>
      <c r="M429" s="22"/>
      <c r="N429" s="22"/>
      <c r="O429" s="22"/>
      <c r="P429" s="14" t="str">
        <f t="shared" si="43"/>
        <v/>
      </c>
      <c r="Q429" s="14" t="str">
        <f t="shared" si="44"/>
        <v/>
      </c>
      <c r="R429" s="14" t="str">
        <f t="shared" si="45"/>
        <v/>
      </c>
      <c r="S429" s="7"/>
      <c r="T429" s="11"/>
      <c r="U429" s="11"/>
      <c r="V429" s="7"/>
      <c r="W429" s="25"/>
      <c r="X429" s="22"/>
      <c r="Y429" s="28" t="str">
        <f t="shared" si="46"/>
        <v/>
      </c>
      <c r="Z429" s="19" t="str">
        <f t="shared" si="47"/>
        <v/>
      </c>
      <c r="AA429" s="14" t="str">
        <f>IF(ISBLANK(A429),"",IF(OR(A429&lt;'03 Configuración'!$B$7,A429&gt;'03 Configuración'!$B$8),"Fuera de rango",IF(OR(C429="",D429="",E429="",F429="",S429="",V429="",NOT(ISNUMBER(G429)),NOT(ISNUMBER(H429)),NOT(ISNUMBER(I429)),NOT(ISNUMBER(J429)),NOT(ISNUMBER(K429)),NOT(ISNUMBER(M429)),NOT(ISNUMBER(N429)),NOT(ISNUMBER(O429)),NOT(ISNUMBER(W429)),NOT(ISNUMBER(X429))),"Incompleto",IF(OR(I429&lt;H429,K429&lt;I429,O429&gt;N429,O429+X429&gt;N429,X429&gt;N429,M429&lt;=0,N429&lt;0,O429&lt;0,W429&lt;0,X429&lt;0),"Inconsistente","Válido"))))</f>
        <v/>
      </c>
      <c r="AB429" s="31" t="str">
        <f t="shared" si="48"/>
        <v/>
      </c>
    </row>
    <row r="430" spans="1:28">
      <c r="A430" s="9"/>
      <c r="B430" s="14" t="str">
        <f>IF(A430="","",IF(OR(A430&lt;'03 Configuración'!$B$7,A430&gt;'03 Configuración'!$B$8),"Fuera de rango","Semana "&amp;INT((A430-'03 Configuración'!$B$7)/7)+1))</f>
        <v/>
      </c>
      <c r="C430" s="7"/>
      <c r="D430" s="7"/>
      <c r="E430" s="7"/>
      <c r="F430" s="7"/>
      <c r="G430" s="58"/>
      <c r="H430" s="58"/>
      <c r="I430" s="58"/>
      <c r="J430" s="58"/>
      <c r="K430" s="58"/>
      <c r="L430" s="19" t="str">
        <f t="shared" si="42"/>
        <v/>
      </c>
      <c r="M430" s="22"/>
      <c r="N430" s="22"/>
      <c r="O430" s="22"/>
      <c r="P430" s="14" t="str">
        <f t="shared" si="43"/>
        <v/>
      </c>
      <c r="Q430" s="14" t="str">
        <f t="shared" si="44"/>
        <v/>
      </c>
      <c r="R430" s="14" t="str">
        <f t="shared" si="45"/>
        <v/>
      </c>
      <c r="S430" s="7"/>
      <c r="T430" s="11"/>
      <c r="U430" s="11"/>
      <c r="V430" s="7"/>
      <c r="W430" s="25"/>
      <c r="X430" s="22"/>
      <c r="Y430" s="28" t="str">
        <f t="shared" si="46"/>
        <v/>
      </c>
      <c r="Z430" s="19" t="str">
        <f t="shared" si="47"/>
        <v/>
      </c>
      <c r="AA430" s="14" t="str">
        <f>IF(ISBLANK(A430),"",IF(OR(A430&lt;'03 Configuración'!$B$7,A430&gt;'03 Configuración'!$B$8),"Fuera de rango",IF(OR(C430="",D430="",E430="",F430="",S430="",V430="",NOT(ISNUMBER(G430)),NOT(ISNUMBER(H430)),NOT(ISNUMBER(I430)),NOT(ISNUMBER(J430)),NOT(ISNUMBER(K430)),NOT(ISNUMBER(M430)),NOT(ISNUMBER(N430)),NOT(ISNUMBER(O430)),NOT(ISNUMBER(W430)),NOT(ISNUMBER(X430))),"Incompleto",IF(OR(I430&lt;H430,K430&lt;I430,O430&gt;N430,O430+X430&gt;N430,X430&gt;N430,M430&lt;=0,N430&lt;0,O430&lt;0,W430&lt;0,X430&lt;0),"Inconsistente","Válido"))))</f>
        <v/>
      </c>
      <c r="AB430" s="31" t="str">
        <f t="shared" si="48"/>
        <v/>
      </c>
    </row>
    <row r="431" spans="1:28">
      <c r="A431" s="9"/>
      <c r="B431" s="14" t="str">
        <f>IF(A431="","",IF(OR(A431&lt;'03 Configuración'!$B$7,A431&gt;'03 Configuración'!$B$8),"Fuera de rango","Semana "&amp;INT((A431-'03 Configuración'!$B$7)/7)+1))</f>
        <v/>
      </c>
      <c r="C431" s="7"/>
      <c r="D431" s="7"/>
      <c r="E431" s="7"/>
      <c r="F431" s="7"/>
      <c r="G431" s="58"/>
      <c r="H431" s="58"/>
      <c r="I431" s="58"/>
      <c r="J431" s="58"/>
      <c r="K431" s="58"/>
      <c r="L431" s="19" t="str">
        <f t="shared" si="42"/>
        <v/>
      </c>
      <c r="M431" s="22"/>
      <c r="N431" s="22"/>
      <c r="O431" s="22"/>
      <c r="P431" s="14" t="str">
        <f t="shared" si="43"/>
        <v/>
      </c>
      <c r="Q431" s="14" t="str">
        <f t="shared" si="44"/>
        <v/>
      </c>
      <c r="R431" s="14" t="str">
        <f t="shared" si="45"/>
        <v/>
      </c>
      <c r="S431" s="7"/>
      <c r="T431" s="11"/>
      <c r="U431" s="11"/>
      <c r="V431" s="7"/>
      <c r="W431" s="25"/>
      <c r="X431" s="22"/>
      <c r="Y431" s="28" t="str">
        <f t="shared" si="46"/>
        <v/>
      </c>
      <c r="Z431" s="19" t="str">
        <f t="shared" si="47"/>
        <v/>
      </c>
      <c r="AA431" s="14" t="str">
        <f>IF(ISBLANK(A431),"",IF(OR(A431&lt;'03 Configuración'!$B$7,A431&gt;'03 Configuración'!$B$8),"Fuera de rango",IF(OR(C431="",D431="",E431="",F431="",S431="",V431="",NOT(ISNUMBER(G431)),NOT(ISNUMBER(H431)),NOT(ISNUMBER(I431)),NOT(ISNUMBER(J431)),NOT(ISNUMBER(K431)),NOT(ISNUMBER(M431)),NOT(ISNUMBER(N431)),NOT(ISNUMBER(O431)),NOT(ISNUMBER(W431)),NOT(ISNUMBER(X431))),"Incompleto",IF(OR(I431&lt;H431,K431&lt;I431,O431&gt;N431,O431+X431&gt;N431,X431&gt;N431,M431&lt;=0,N431&lt;0,O431&lt;0,W431&lt;0,X431&lt;0),"Inconsistente","Válido"))))</f>
        <v/>
      </c>
      <c r="AB431" s="31" t="str">
        <f t="shared" si="48"/>
        <v/>
      </c>
    </row>
    <row r="432" spans="1:28">
      <c r="A432" s="9"/>
      <c r="B432" s="14" t="str">
        <f>IF(A432="","",IF(OR(A432&lt;'03 Configuración'!$B$7,A432&gt;'03 Configuración'!$B$8),"Fuera de rango","Semana "&amp;INT((A432-'03 Configuración'!$B$7)/7)+1))</f>
        <v/>
      </c>
      <c r="C432" s="7"/>
      <c r="D432" s="7"/>
      <c r="E432" s="7"/>
      <c r="F432" s="7"/>
      <c r="G432" s="58"/>
      <c r="H432" s="58"/>
      <c r="I432" s="58"/>
      <c r="J432" s="58"/>
      <c r="K432" s="58"/>
      <c r="L432" s="19" t="str">
        <f t="shared" si="42"/>
        <v/>
      </c>
      <c r="M432" s="22"/>
      <c r="N432" s="22"/>
      <c r="O432" s="22"/>
      <c r="P432" s="14" t="str">
        <f t="shared" si="43"/>
        <v/>
      </c>
      <c r="Q432" s="14" t="str">
        <f t="shared" si="44"/>
        <v/>
      </c>
      <c r="R432" s="14" t="str">
        <f t="shared" si="45"/>
        <v/>
      </c>
      <c r="S432" s="7"/>
      <c r="T432" s="11"/>
      <c r="U432" s="11"/>
      <c r="V432" s="7"/>
      <c r="W432" s="25"/>
      <c r="X432" s="22"/>
      <c r="Y432" s="28" t="str">
        <f t="shared" si="46"/>
        <v/>
      </c>
      <c r="Z432" s="19" t="str">
        <f t="shared" si="47"/>
        <v/>
      </c>
      <c r="AA432" s="14" t="str">
        <f>IF(ISBLANK(A432),"",IF(OR(A432&lt;'03 Configuración'!$B$7,A432&gt;'03 Configuración'!$B$8),"Fuera de rango",IF(OR(C432="",D432="",E432="",F432="",S432="",V432="",NOT(ISNUMBER(G432)),NOT(ISNUMBER(H432)),NOT(ISNUMBER(I432)),NOT(ISNUMBER(J432)),NOT(ISNUMBER(K432)),NOT(ISNUMBER(M432)),NOT(ISNUMBER(N432)),NOT(ISNUMBER(O432)),NOT(ISNUMBER(W432)),NOT(ISNUMBER(X432))),"Incompleto",IF(OR(I432&lt;H432,K432&lt;I432,O432&gt;N432,O432+X432&gt;N432,X432&gt;N432,M432&lt;=0,N432&lt;0,O432&lt;0,W432&lt;0,X432&lt;0),"Inconsistente","Válido"))))</f>
        <v/>
      </c>
      <c r="AB432" s="31" t="str">
        <f t="shared" si="48"/>
        <v/>
      </c>
    </row>
    <row r="433" spans="1:28">
      <c r="A433" s="9"/>
      <c r="B433" s="14" t="str">
        <f>IF(A433="","",IF(OR(A433&lt;'03 Configuración'!$B$7,A433&gt;'03 Configuración'!$B$8),"Fuera de rango","Semana "&amp;INT((A433-'03 Configuración'!$B$7)/7)+1))</f>
        <v/>
      </c>
      <c r="C433" s="7"/>
      <c r="D433" s="7"/>
      <c r="E433" s="7"/>
      <c r="F433" s="7"/>
      <c r="G433" s="58"/>
      <c r="H433" s="58"/>
      <c r="I433" s="58"/>
      <c r="J433" s="58"/>
      <c r="K433" s="58"/>
      <c r="L433" s="19" t="str">
        <f t="shared" si="42"/>
        <v/>
      </c>
      <c r="M433" s="22"/>
      <c r="N433" s="22"/>
      <c r="O433" s="22"/>
      <c r="P433" s="14" t="str">
        <f t="shared" si="43"/>
        <v/>
      </c>
      <c r="Q433" s="14" t="str">
        <f t="shared" si="44"/>
        <v/>
      </c>
      <c r="R433" s="14" t="str">
        <f t="shared" si="45"/>
        <v/>
      </c>
      <c r="S433" s="7"/>
      <c r="T433" s="11"/>
      <c r="U433" s="11"/>
      <c r="V433" s="7"/>
      <c r="W433" s="25"/>
      <c r="X433" s="22"/>
      <c r="Y433" s="28" t="str">
        <f t="shared" si="46"/>
        <v/>
      </c>
      <c r="Z433" s="19" t="str">
        <f t="shared" si="47"/>
        <v/>
      </c>
      <c r="AA433" s="14" t="str">
        <f>IF(ISBLANK(A433),"",IF(OR(A433&lt;'03 Configuración'!$B$7,A433&gt;'03 Configuración'!$B$8),"Fuera de rango",IF(OR(C433="",D433="",E433="",F433="",S433="",V433="",NOT(ISNUMBER(G433)),NOT(ISNUMBER(H433)),NOT(ISNUMBER(I433)),NOT(ISNUMBER(J433)),NOT(ISNUMBER(K433)),NOT(ISNUMBER(M433)),NOT(ISNUMBER(N433)),NOT(ISNUMBER(O433)),NOT(ISNUMBER(W433)),NOT(ISNUMBER(X433))),"Incompleto",IF(OR(I433&lt;H433,K433&lt;I433,O433&gt;N433,O433+X433&gt;N433,X433&gt;N433,M433&lt;=0,N433&lt;0,O433&lt;0,W433&lt;0,X433&lt;0),"Inconsistente","Válido"))))</f>
        <v/>
      </c>
      <c r="AB433" s="31" t="str">
        <f t="shared" si="48"/>
        <v/>
      </c>
    </row>
    <row r="434" spans="1:28">
      <c r="A434" s="9"/>
      <c r="B434" s="14" t="str">
        <f>IF(A434="","",IF(OR(A434&lt;'03 Configuración'!$B$7,A434&gt;'03 Configuración'!$B$8),"Fuera de rango","Semana "&amp;INT((A434-'03 Configuración'!$B$7)/7)+1))</f>
        <v/>
      </c>
      <c r="C434" s="7"/>
      <c r="D434" s="7"/>
      <c r="E434" s="7"/>
      <c r="F434" s="7"/>
      <c r="G434" s="58"/>
      <c r="H434" s="58"/>
      <c r="I434" s="58"/>
      <c r="J434" s="58"/>
      <c r="K434" s="58"/>
      <c r="L434" s="19" t="str">
        <f t="shared" si="42"/>
        <v/>
      </c>
      <c r="M434" s="22"/>
      <c r="N434" s="22"/>
      <c r="O434" s="22"/>
      <c r="P434" s="14" t="str">
        <f t="shared" si="43"/>
        <v/>
      </c>
      <c r="Q434" s="14" t="str">
        <f t="shared" si="44"/>
        <v/>
      </c>
      <c r="R434" s="14" t="str">
        <f t="shared" si="45"/>
        <v/>
      </c>
      <c r="S434" s="7"/>
      <c r="T434" s="11"/>
      <c r="U434" s="11"/>
      <c r="V434" s="7"/>
      <c r="W434" s="25"/>
      <c r="X434" s="22"/>
      <c r="Y434" s="28" t="str">
        <f t="shared" si="46"/>
        <v/>
      </c>
      <c r="Z434" s="19" t="str">
        <f t="shared" si="47"/>
        <v/>
      </c>
      <c r="AA434" s="14" t="str">
        <f>IF(ISBLANK(A434),"",IF(OR(A434&lt;'03 Configuración'!$B$7,A434&gt;'03 Configuración'!$B$8),"Fuera de rango",IF(OR(C434="",D434="",E434="",F434="",S434="",V434="",NOT(ISNUMBER(G434)),NOT(ISNUMBER(H434)),NOT(ISNUMBER(I434)),NOT(ISNUMBER(J434)),NOT(ISNUMBER(K434)),NOT(ISNUMBER(M434)),NOT(ISNUMBER(N434)),NOT(ISNUMBER(O434)),NOT(ISNUMBER(W434)),NOT(ISNUMBER(X434))),"Incompleto",IF(OR(I434&lt;H434,K434&lt;I434,O434&gt;N434,O434+X434&gt;N434,X434&gt;N434,M434&lt;=0,N434&lt;0,O434&lt;0,W434&lt;0,X434&lt;0),"Inconsistente","Válido"))))</f>
        <v/>
      </c>
      <c r="AB434" s="31" t="str">
        <f t="shared" si="48"/>
        <v/>
      </c>
    </row>
    <row r="435" spans="1:28">
      <c r="A435" s="9"/>
      <c r="B435" s="14" t="str">
        <f>IF(A435="","",IF(OR(A435&lt;'03 Configuración'!$B$7,A435&gt;'03 Configuración'!$B$8),"Fuera de rango","Semana "&amp;INT((A435-'03 Configuración'!$B$7)/7)+1))</f>
        <v/>
      </c>
      <c r="C435" s="7"/>
      <c r="D435" s="7"/>
      <c r="E435" s="7"/>
      <c r="F435" s="7"/>
      <c r="G435" s="58"/>
      <c r="H435" s="58"/>
      <c r="I435" s="58"/>
      <c r="J435" s="58"/>
      <c r="K435" s="58"/>
      <c r="L435" s="19" t="str">
        <f t="shared" si="42"/>
        <v/>
      </c>
      <c r="M435" s="22"/>
      <c r="N435" s="22"/>
      <c r="O435" s="22"/>
      <c r="P435" s="14" t="str">
        <f t="shared" si="43"/>
        <v/>
      </c>
      <c r="Q435" s="14" t="str">
        <f t="shared" si="44"/>
        <v/>
      </c>
      <c r="R435" s="14" t="str">
        <f t="shared" si="45"/>
        <v/>
      </c>
      <c r="S435" s="7"/>
      <c r="T435" s="11"/>
      <c r="U435" s="11"/>
      <c r="V435" s="7"/>
      <c r="W435" s="25"/>
      <c r="X435" s="22"/>
      <c r="Y435" s="28" t="str">
        <f t="shared" si="46"/>
        <v/>
      </c>
      <c r="Z435" s="19" t="str">
        <f t="shared" si="47"/>
        <v/>
      </c>
      <c r="AA435" s="14" t="str">
        <f>IF(ISBLANK(A435),"",IF(OR(A435&lt;'03 Configuración'!$B$7,A435&gt;'03 Configuración'!$B$8),"Fuera de rango",IF(OR(C435="",D435="",E435="",F435="",S435="",V435="",NOT(ISNUMBER(G435)),NOT(ISNUMBER(H435)),NOT(ISNUMBER(I435)),NOT(ISNUMBER(J435)),NOT(ISNUMBER(K435)),NOT(ISNUMBER(M435)),NOT(ISNUMBER(N435)),NOT(ISNUMBER(O435)),NOT(ISNUMBER(W435)),NOT(ISNUMBER(X435))),"Incompleto",IF(OR(I435&lt;H435,K435&lt;I435,O435&gt;N435,O435+X435&gt;N435,X435&gt;N435,M435&lt;=0,N435&lt;0,O435&lt;0,W435&lt;0,X435&lt;0),"Inconsistente","Válido"))))</f>
        <v/>
      </c>
      <c r="AB435" s="31" t="str">
        <f t="shared" si="48"/>
        <v/>
      </c>
    </row>
    <row r="436" spans="1:28">
      <c r="A436" s="9"/>
      <c r="B436" s="14" t="str">
        <f>IF(A436="","",IF(OR(A436&lt;'03 Configuración'!$B$7,A436&gt;'03 Configuración'!$B$8),"Fuera de rango","Semana "&amp;INT((A436-'03 Configuración'!$B$7)/7)+1))</f>
        <v/>
      </c>
      <c r="C436" s="7"/>
      <c r="D436" s="7"/>
      <c r="E436" s="7"/>
      <c r="F436" s="7"/>
      <c r="G436" s="58"/>
      <c r="H436" s="58"/>
      <c r="I436" s="58"/>
      <c r="J436" s="58"/>
      <c r="K436" s="58"/>
      <c r="L436" s="19" t="str">
        <f t="shared" si="42"/>
        <v/>
      </c>
      <c r="M436" s="22"/>
      <c r="N436" s="22"/>
      <c r="O436" s="22"/>
      <c r="P436" s="14" t="str">
        <f t="shared" si="43"/>
        <v/>
      </c>
      <c r="Q436" s="14" t="str">
        <f t="shared" si="44"/>
        <v/>
      </c>
      <c r="R436" s="14" t="str">
        <f t="shared" si="45"/>
        <v/>
      </c>
      <c r="S436" s="7"/>
      <c r="T436" s="11"/>
      <c r="U436" s="11"/>
      <c r="V436" s="7"/>
      <c r="W436" s="25"/>
      <c r="X436" s="22"/>
      <c r="Y436" s="28" t="str">
        <f t="shared" si="46"/>
        <v/>
      </c>
      <c r="Z436" s="19" t="str">
        <f t="shared" si="47"/>
        <v/>
      </c>
      <c r="AA436" s="14" t="str">
        <f>IF(ISBLANK(A436),"",IF(OR(A436&lt;'03 Configuración'!$B$7,A436&gt;'03 Configuración'!$B$8),"Fuera de rango",IF(OR(C436="",D436="",E436="",F436="",S436="",V436="",NOT(ISNUMBER(G436)),NOT(ISNUMBER(H436)),NOT(ISNUMBER(I436)),NOT(ISNUMBER(J436)),NOT(ISNUMBER(K436)),NOT(ISNUMBER(M436)),NOT(ISNUMBER(N436)),NOT(ISNUMBER(O436)),NOT(ISNUMBER(W436)),NOT(ISNUMBER(X436))),"Incompleto",IF(OR(I436&lt;H436,K436&lt;I436,O436&gt;N436,O436+X436&gt;N436,X436&gt;N436,M436&lt;=0,N436&lt;0,O436&lt;0,W436&lt;0,X436&lt;0),"Inconsistente","Válido"))))</f>
        <v/>
      </c>
      <c r="AB436" s="31" t="str">
        <f t="shared" si="48"/>
        <v/>
      </c>
    </row>
    <row r="437" spans="1:28">
      <c r="A437" s="9"/>
      <c r="B437" s="14" t="str">
        <f>IF(A437="","",IF(OR(A437&lt;'03 Configuración'!$B$7,A437&gt;'03 Configuración'!$B$8),"Fuera de rango","Semana "&amp;INT((A437-'03 Configuración'!$B$7)/7)+1))</f>
        <v/>
      </c>
      <c r="C437" s="7"/>
      <c r="D437" s="7"/>
      <c r="E437" s="7"/>
      <c r="F437" s="7"/>
      <c r="G437" s="58"/>
      <c r="H437" s="58"/>
      <c r="I437" s="58"/>
      <c r="J437" s="58"/>
      <c r="K437" s="58"/>
      <c r="L437" s="19" t="str">
        <f t="shared" si="42"/>
        <v/>
      </c>
      <c r="M437" s="22"/>
      <c r="N437" s="22"/>
      <c r="O437" s="22"/>
      <c r="P437" s="14" t="str">
        <f t="shared" si="43"/>
        <v/>
      </c>
      <c r="Q437" s="14" t="str">
        <f t="shared" si="44"/>
        <v/>
      </c>
      <c r="R437" s="14" t="str">
        <f t="shared" si="45"/>
        <v/>
      </c>
      <c r="S437" s="7"/>
      <c r="T437" s="11"/>
      <c r="U437" s="11"/>
      <c r="V437" s="7"/>
      <c r="W437" s="25"/>
      <c r="X437" s="22"/>
      <c r="Y437" s="28" t="str">
        <f t="shared" si="46"/>
        <v/>
      </c>
      <c r="Z437" s="19" t="str">
        <f t="shared" si="47"/>
        <v/>
      </c>
      <c r="AA437" s="14" t="str">
        <f>IF(ISBLANK(A437),"",IF(OR(A437&lt;'03 Configuración'!$B$7,A437&gt;'03 Configuración'!$B$8),"Fuera de rango",IF(OR(C437="",D437="",E437="",F437="",S437="",V437="",NOT(ISNUMBER(G437)),NOT(ISNUMBER(H437)),NOT(ISNUMBER(I437)),NOT(ISNUMBER(J437)),NOT(ISNUMBER(K437)),NOT(ISNUMBER(M437)),NOT(ISNUMBER(N437)),NOT(ISNUMBER(O437)),NOT(ISNUMBER(W437)),NOT(ISNUMBER(X437))),"Incompleto",IF(OR(I437&lt;H437,K437&lt;I437,O437&gt;N437,O437+X437&gt;N437,X437&gt;N437,M437&lt;=0,N437&lt;0,O437&lt;0,W437&lt;0,X437&lt;0),"Inconsistente","Válido"))))</f>
        <v/>
      </c>
      <c r="AB437" s="31" t="str">
        <f t="shared" si="48"/>
        <v/>
      </c>
    </row>
    <row r="438" spans="1:28">
      <c r="A438" s="9"/>
      <c r="B438" s="14" t="str">
        <f>IF(A438="","",IF(OR(A438&lt;'03 Configuración'!$B$7,A438&gt;'03 Configuración'!$B$8),"Fuera de rango","Semana "&amp;INT((A438-'03 Configuración'!$B$7)/7)+1))</f>
        <v/>
      </c>
      <c r="C438" s="7"/>
      <c r="D438" s="7"/>
      <c r="E438" s="7"/>
      <c r="F438" s="7"/>
      <c r="G438" s="58"/>
      <c r="H438" s="58"/>
      <c r="I438" s="58"/>
      <c r="J438" s="58"/>
      <c r="K438" s="58"/>
      <c r="L438" s="19" t="str">
        <f t="shared" si="42"/>
        <v/>
      </c>
      <c r="M438" s="22"/>
      <c r="N438" s="22"/>
      <c r="O438" s="22"/>
      <c r="P438" s="14" t="str">
        <f t="shared" si="43"/>
        <v/>
      </c>
      <c r="Q438" s="14" t="str">
        <f t="shared" si="44"/>
        <v/>
      </c>
      <c r="R438" s="14" t="str">
        <f t="shared" si="45"/>
        <v/>
      </c>
      <c r="S438" s="7"/>
      <c r="T438" s="11"/>
      <c r="U438" s="11"/>
      <c r="V438" s="7"/>
      <c r="W438" s="25"/>
      <c r="X438" s="22"/>
      <c r="Y438" s="28" t="str">
        <f t="shared" si="46"/>
        <v/>
      </c>
      <c r="Z438" s="19" t="str">
        <f t="shared" si="47"/>
        <v/>
      </c>
      <c r="AA438" s="14" t="str">
        <f>IF(ISBLANK(A438),"",IF(OR(A438&lt;'03 Configuración'!$B$7,A438&gt;'03 Configuración'!$B$8),"Fuera de rango",IF(OR(C438="",D438="",E438="",F438="",S438="",V438="",NOT(ISNUMBER(G438)),NOT(ISNUMBER(H438)),NOT(ISNUMBER(I438)),NOT(ISNUMBER(J438)),NOT(ISNUMBER(K438)),NOT(ISNUMBER(M438)),NOT(ISNUMBER(N438)),NOT(ISNUMBER(O438)),NOT(ISNUMBER(W438)),NOT(ISNUMBER(X438))),"Incompleto",IF(OR(I438&lt;H438,K438&lt;I438,O438&gt;N438,O438+X438&gt;N438,X438&gt;N438,M438&lt;=0,N438&lt;0,O438&lt;0,W438&lt;0,X438&lt;0),"Inconsistente","Válido"))))</f>
        <v/>
      </c>
      <c r="AB438" s="31" t="str">
        <f t="shared" si="48"/>
        <v/>
      </c>
    </row>
    <row r="439" spans="1:28">
      <c r="A439" s="9"/>
      <c r="B439" s="14" t="str">
        <f>IF(A439="","",IF(OR(A439&lt;'03 Configuración'!$B$7,A439&gt;'03 Configuración'!$B$8),"Fuera de rango","Semana "&amp;INT((A439-'03 Configuración'!$B$7)/7)+1))</f>
        <v/>
      </c>
      <c r="C439" s="7"/>
      <c r="D439" s="7"/>
      <c r="E439" s="7"/>
      <c r="F439" s="7"/>
      <c r="G439" s="58"/>
      <c r="H439" s="58"/>
      <c r="I439" s="58"/>
      <c r="J439" s="58"/>
      <c r="K439" s="58"/>
      <c r="L439" s="19" t="str">
        <f t="shared" si="42"/>
        <v/>
      </c>
      <c r="M439" s="22"/>
      <c r="N439" s="22"/>
      <c r="O439" s="22"/>
      <c r="P439" s="14" t="str">
        <f t="shared" si="43"/>
        <v/>
      </c>
      <c r="Q439" s="14" t="str">
        <f t="shared" si="44"/>
        <v/>
      </c>
      <c r="R439" s="14" t="str">
        <f t="shared" si="45"/>
        <v/>
      </c>
      <c r="S439" s="7"/>
      <c r="T439" s="11"/>
      <c r="U439" s="11"/>
      <c r="V439" s="7"/>
      <c r="W439" s="25"/>
      <c r="X439" s="22"/>
      <c r="Y439" s="28" t="str">
        <f t="shared" si="46"/>
        <v/>
      </c>
      <c r="Z439" s="19" t="str">
        <f t="shared" si="47"/>
        <v/>
      </c>
      <c r="AA439" s="14" t="str">
        <f>IF(ISBLANK(A439),"",IF(OR(A439&lt;'03 Configuración'!$B$7,A439&gt;'03 Configuración'!$B$8),"Fuera de rango",IF(OR(C439="",D439="",E439="",F439="",S439="",V439="",NOT(ISNUMBER(G439)),NOT(ISNUMBER(H439)),NOT(ISNUMBER(I439)),NOT(ISNUMBER(J439)),NOT(ISNUMBER(K439)),NOT(ISNUMBER(M439)),NOT(ISNUMBER(N439)),NOT(ISNUMBER(O439)),NOT(ISNUMBER(W439)),NOT(ISNUMBER(X439))),"Incompleto",IF(OR(I439&lt;H439,K439&lt;I439,O439&gt;N439,O439+X439&gt;N439,X439&gt;N439,M439&lt;=0,N439&lt;0,O439&lt;0,W439&lt;0,X439&lt;0),"Inconsistente","Válido"))))</f>
        <v/>
      </c>
      <c r="AB439" s="31" t="str">
        <f t="shared" si="48"/>
        <v/>
      </c>
    </row>
    <row r="440" spans="1:28">
      <c r="A440" s="9"/>
      <c r="B440" s="14" t="str">
        <f>IF(A440="","",IF(OR(A440&lt;'03 Configuración'!$B$7,A440&gt;'03 Configuración'!$B$8),"Fuera de rango","Semana "&amp;INT((A440-'03 Configuración'!$B$7)/7)+1))</f>
        <v/>
      </c>
      <c r="C440" s="7"/>
      <c r="D440" s="7"/>
      <c r="E440" s="7"/>
      <c r="F440" s="7"/>
      <c r="G440" s="58"/>
      <c r="H440" s="58"/>
      <c r="I440" s="58"/>
      <c r="J440" s="58"/>
      <c r="K440" s="58"/>
      <c r="L440" s="19" t="str">
        <f t="shared" si="42"/>
        <v/>
      </c>
      <c r="M440" s="22"/>
      <c r="N440" s="22"/>
      <c r="O440" s="22"/>
      <c r="P440" s="14" t="str">
        <f t="shared" si="43"/>
        <v/>
      </c>
      <c r="Q440" s="14" t="str">
        <f t="shared" si="44"/>
        <v/>
      </c>
      <c r="R440" s="14" t="str">
        <f t="shared" si="45"/>
        <v/>
      </c>
      <c r="S440" s="7"/>
      <c r="T440" s="11"/>
      <c r="U440" s="11"/>
      <c r="V440" s="7"/>
      <c r="W440" s="25"/>
      <c r="X440" s="22"/>
      <c r="Y440" s="28" t="str">
        <f t="shared" si="46"/>
        <v/>
      </c>
      <c r="Z440" s="19" t="str">
        <f t="shared" si="47"/>
        <v/>
      </c>
      <c r="AA440" s="14" t="str">
        <f>IF(ISBLANK(A440),"",IF(OR(A440&lt;'03 Configuración'!$B$7,A440&gt;'03 Configuración'!$B$8),"Fuera de rango",IF(OR(C440="",D440="",E440="",F440="",S440="",V440="",NOT(ISNUMBER(G440)),NOT(ISNUMBER(H440)),NOT(ISNUMBER(I440)),NOT(ISNUMBER(J440)),NOT(ISNUMBER(K440)),NOT(ISNUMBER(M440)),NOT(ISNUMBER(N440)),NOT(ISNUMBER(O440)),NOT(ISNUMBER(W440)),NOT(ISNUMBER(X440))),"Incompleto",IF(OR(I440&lt;H440,K440&lt;I440,O440&gt;N440,O440+X440&gt;N440,X440&gt;N440,M440&lt;=0,N440&lt;0,O440&lt;0,W440&lt;0,X440&lt;0),"Inconsistente","Válido"))))</f>
        <v/>
      </c>
      <c r="AB440" s="31" t="str">
        <f t="shared" si="48"/>
        <v/>
      </c>
    </row>
    <row r="441" spans="1:28">
      <c r="A441" s="9"/>
      <c r="B441" s="14" t="str">
        <f>IF(A441="","",IF(OR(A441&lt;'03 Configuración'!$B$7,A441&gt;'03 Configuración'!$B$8),"Fuera de rango","Semana "&amp;INT((A441-'03 Configuración'!$B$7)/7)+1))</f>
        <v/>
      </c>
      <c r="C441" s="7"/>
      <c r="D441" s="7"/>
      <c r="E441" s="7"/>
      <c r="F441" s="7"/>
      <c r="G441" s="58"/>
      <c r="H441" s="58"/>
      <c r="I441" s="58"/>
      <c r="J441" s="58"/>
      <c r="K441" s="58"/>
      <c r="L441" s="19" t="str">
        <f t="shared" si="42"/>
        <v/>
      </c>
      <c r="M441" s="22"/>
      <c r="N441" s="22"/>
      <c r="O441" s="22"/>
      <c r="P441" s="14" t="str">
        <f t="shared" si="43"/>
        <v/>
      </c>
      <c r="Q441" s="14" t="str">
        <f t="shared" si="44"/>
        <v/>
      </c>
      <c r="R441" s="14" t="str">
        <f t="shared" si="45"/>
        <v/>
      </c>
      <c r="S441" s="7"/>
      <c r="T441" s="11"/>
      <c r="U441" s="11"/>
      <c r="V441" s="7"/>
      <c r="W441" s="25"/>
      <c r="X441" s="22"/>
      <c r="Y441" s="28" t="str">
        <f t="shared" si="46"/>
        <v/>
      </c>
      <c r="Z441" s="19" t="str">
        <f t="shared" si="47"/>
        <v/>
      </c>
      <c r="AA441" s="14" t="str">
        <f>IF(ISBLANK(A441),"",IF(OR(A441&lt;'03 Configuración'!$B$7,A441&gt;'03 Configuración'!$B$8),"Fuera de rango",IF(OR(C441="",D441="",E441="",F441="",S441="",V441="",NOT(ISNUMBER(G441)),NOT(ISNUMBER(H441)),NOT(ISNUMBER(I441)),NOT(ISNUMBER(J441)),NOT(ISNUMBER(K441)),NOT(ISNUMBER(M441)),NOT(ISNUMBER(N441)),NOT(ISNUMBER(O441)),NOT(ISNUMBER(W441)),NOT(ISNUMBER(X441))),"Incompleto",IF(OR(I441&lt;H441,K441&lt;I441,O441&gt;N441,O441+X441&gt;N441,X441&gt;N441,M441&lt;=0,N441&lt;0,O441&lt;0,W441&lt;0,X441&lt;0),"Inconsistente","Válido"))))</f>
        <v/>
      </c>
      <c r="AB441" s="31" t="str">
        <f t="shared" si="48"/>
        <v/>
      </c>
    </row>
    <row r="442" spans="1:28">
      <c r="A442" s="9"/>
      <c r="B442" s="14" t="str">
        <f>IF(A442="","",IF(OR(A442&lt;'03 Configuración'!$B$7,A442&gt;'03 Configuración'!$B$8),"Fuera de rango","Semana "&amp;INT((A442-'03 Configuración'!$B$7)/7)+1))</f>
        <v/>
      </c>
      <c r="C442" s="7"/>
      <c r="D442" s="7"/>
      <c r="E442" s="7"/>
      <c r="F442" s="7"/>
      <c r="G442" s="58"/>
      <c r="H442" s="58"/>
      <c r="I442" s="58"/>
      <c r="J442" s="58"/>
      <c r="K442" s="58"/>
      <c r="L442" s="19" t="str">
        <f t="shared" si="42"/>
        <v/>
      </c>
      <c r="M442" s="22"/>
      <c r="N442" s="22"/>
      <c r="O442" s="22"/>
      <c r="P442" s="14" t="str">
        <f t="shared" si="43"/>
        <v/>
      </c>
      <c r="Q442" s="14" t="str">
        <f t="shared" si="44"/>
        <v/>
      </c>
      <c r="R442" s="14" t="str">
        <f t="shared" si="45"/>
        <v/>
      </c>
      <c r="S442" s="7"/>
      <c r="T442" s="11"/>
      <c r="U442" s="11"/>
      <c r="V442" s="7"/>
      <c r="W442" s="25"/>
      <c r="X442" s="22"/>
      <c r="Y442" s="28" t="str">
        <f t="shared" si="46"/>
        <v/>
      </c>
      <c r="Z442" s="19" t="str">
        <f t="shared" si="47"/>
        <v/>
      </c>
      <c r="AA442" s="14" t="str">
        <f>IF(ISBLANK(A442),"",IF(OR(A442&lt;'03 Configuración'!$B$7,A442&gt;'03 Configuración'!$B$8),"Fuera de rango",IF(OR(C442="",D442="",E442="",F442="",S442="",V442="",NOT(ISNUMBER(G442)),NOT(ISNUMBER(H442)),NOT(ISNUMBER(I442)),NOT(ISNUMBER(J442)),NOT(ISNUMBER(K442)),NOT(ISNUMBER(M442)),NOT(ISNUMBER(N442)),NOT(ISNUMBER(O442)),NOT(ISNUMBER(W442)),NOT(ISNUMBER(X442))),"Incompleto",IF(OR(I442&lt;H442,K442&lt;I442,O442&gt;N442,O442+X442&gt;N442,X442&gt;N442,M442&lt;=0,N442&lt;0,O442&lt;0,W442&lt;0,X442&lt;0),"Inconsistente","Válido"))))</f>
        <v/>
      </c>
      <c r="AB442" s="31" t="str">
        <f t="shared" si="48"/>
        <v/>
      </c>
    </row>
    <row r="443" spans="1:28">
      <c r="A443" s="9"/>
      <c r="B443" s="14" t="str">
        <f>IF(A443="","",IF(OR(A443&lt;'03 Configuración'!$B$7,A443&gt;'03 Configuración'!$B$8),"Fuera de rango","Semana "&amp;INT((A443-'03 Configuración'!$B$7)/7)+1))</f>
        <v/>
      </c>
      <c r="C443" s="7"/>
      <c r="D443" s="7"/>
      <c r="E443" s="7"/>
      <c r="F443" s="7"/>
      <c r="G443" s="58"/>
      <c r="H443" s="58"/>
      <c r="I443" s="58"/>
      <c r="J443" s="58"/>
      <c r="K443" s="58"/>
      <c r="L443" s="19" t="str">
        <f t="shared" si="42"/>
        <v/>
      </c>
      <c r="M443" s="22"/>
      <c r="N443" s="22"/>
      <c r="O443" s="22"/>
      <c r="P443" s="14" t="str">
        <f t="shared" si="43"/>
        <v/>
      </c>
      <c r="Q443" s="14" t="str">
        <f t="shared" si="44"/>
        <v/>
      </c>
      <c r="R443" s="14" t="str">
        <f t="shared" si="45"/>
        <v/>
      </c>
      <c r="S443" s="7"/>
      <c r="T443" s="11"/>
      <c r="U443" s="11"/>
      <c r="V443" s="7"/>
      <c r="W443" s="25"/>
      <c r="X443" s="22"/>
      <c r="Y443" s="28" t="str">
        <f t="shared" si="46"/>
        <v/>
      </c>
      <c r="Z443" s="19" t="str">
        <f t="shared" si="47"/>
        <v/>
      </c>
      <c r="AA443" s="14" t="str">
        <f>IF(ISBLANK(A443),"",IF(OR(A443&lt;'03 Configuración'!$B$7,A443&gt;'03 Configuración'!$B$8),"Fuera de rango",IF(OR(C443="",D443="",E443="",F443="",S443="",V443="",NOT(ISNUMBER(G443)),NOT(ISNUMBER(H443)),NOT(ISNUMBER(I443)),NOT(ISNUMBER(J443)),NOT(ISNUMBER(K443)),NOT(ISNUMBER(M443)),NOT(ISNUMBER(N443)),NOT(ISNUMBER(O443)),NOT(ISNUMBER(W443)),NOT(ISNUMBER(X443))),"Incompleto",IF(OR(I443&lt;H443,K443&lt;I443,O443&gt;N443,O443+X443&gt;N443,X443&gt;N443,M443&lt;=0,N443&lt;0,O443&lt;0,W443&lt;0,X443&lt;0),"Inconsistente","Válido"))))</f>
        <v/>
      </c>
      <c r="AB443" s="31" t="str">
        <f t="shared" si="48"/>
        <v/>
      </c>
    </row>
    <row r="444" spans="1:28">
      <c r="A444" s="9"/>
      <c r="B444" s="14" t="str">
        <f>IF(A444="","",IF(OR(A444&lt;'03 Configuración'!$B$7,A444&gt;'03 Configuración'!$B$8),"Fuera de rango","Semana "&amp;INT((A444-'03 Configuración'!$B$7)/7)+1))</f>
        <v/>
      </c>
      <c r="C444" s="7"/>
      <c r="D444" s="7"/>
      <c r="E444" s="7"/>
      <c r="F444" s="7"/>
      <c r="G444" s="58"/>
      <c r="H444" s="58"/>
      <c r="I444" s="58"/>
      <c r="J444" s="58"/>
      <c r="K444" s="58"/>
      <c r="L444" s="19" t="str">
        <f t="shared" si="42"/>
        <v/>
      </c>
      <c r="M444" s="22"/>
      <c r="N444" s="22"/>
      <c r="O444" s="22"/>
      <c r="P444" s="14" t="str">
        <f t="shared" si="43"/>
        <v/>
      </c>
      <c r="Q444" s="14" t="str">
        <f t="shared" si="44"/>
        <v/>
      </c>
      <c r="R444" s="14" t="str">
        <f t="shared" si="45"/>
        <v/>
      </c>
      <c r="S444" s="7"/>
      <c r="T444" s="11"/>
      <c r="U444" s="11"/>
      <c r="V444" s="7"/>
      <c r="W444" s="25"/>
      <c r="X444" s="22"/>
      <c r="Y444" s="28" t="str">
        <f t="shared" si="46"/>
        <v/>
      </c>
      <c r="Z444" s="19" t="str">
        <f t="shared" si="47"/>
        <v/>
      </c>
      <c r="AA444" s="14" t="str">
        <f>IF(ISBLANK(A444),"",IF(OR(A444&lt;'03 Configuración'!$B$7,A444&gt;'03 Configuración'!$B$8),"Fuera de rango",IF(OR(C444="",D444="",E444="",F444="",S444="",V444="",NOT(ISNUMBER(G444)),NOT(ISNUMBER(H444)),NOT(ISNUMBER(I444)),NOT(ISNUMBER(J444)),NOT(ISNUMBER(K444)),NOT(ISNUMBER(M444)),NOT(ISNUMBER(N444)),NOT(ISNUMBER(O444)),NOT(ISNUMBER(W444)),NOT(ISNUMBER(X444))),"Incompleto",IF(OR(I444&lt;H444,K444&lt;I444,O444&gt;N444,O444+X444&gt;N444,X444&gt;N444,M444&lt;=0,N444&lt;0,O444&lt;0,W444&lt;0,X444&lt;0),"Inconsistente","Válido"))))</f>
        <v/>
      </c>
      <c r="AB444" s="31" t="str">
        <f t="shared" si="48"/>
        <v/>
      </c>
    </row>
    <row r="445" spans="1:28">
      <c r="A445" s="9"/>
      <c r="B445" s="14" t="str">
        <f>IF(A445="","",IF(OR(A445&lt;'03 Configuración'!$B$7,A445&gt;'03 Configuración'!$B$8),"Fuera de rango","Semana "&amp;INT((A445-'03 Configuración'!$B$7)/7)+1))</f>
        <v/>
      </c>
      <c r="C445" s="7"/>
      <c r="D445" s="7"/>
      <c r="E445" s="7"/>
      <c r="F445" s="7"/>
      <c r="G445" s="58"/>
      <c r="H445" s="58"/>
      <c r="I445" s="58"/>
      <c r="J445" s="58"/>
      <c r="K445" s="58"/>
      <c r="L445" s="19" t="str">
        <f t="shared" si="42"/>
        <v/>
      </c>
      <c r="M445" s="22"/>
      <c r="N445" s="22"/>
      <c r="O445" s="22"/>
      <c r="P445" s="14" t="str">
        <f t="shared" si="43"/>
        <v/>
      </c>
      <c r="Q445" s="14" t="str">
        <f t="shared" si="44"/>
        <v/>
      </c>
      <c r="R445" s="14" t="str">
        <f t="shared" si="45"/>
        <v/>
      </c>
      <c r="S445" s="7"/>
      <c r="T445" s="11"/>
      <c r="U445" s="11"/>
      <c r="V445" s="7"/>
      <c r="W445" s="25"/>
      <c r="X445" s="22"/>
      <c r="Y445" s="28" t="str">
        <f t="shared" si="46"/>
        <v/>
      </c>
      <c r="Z445" s="19" t="str">
        <f t="shared" si="47"/>
        <v/>
      </c>
      <c r="AA445" s="14" t="str">
        <f>IF(ISBLANK(A445),"",IF(OR(A445&lt;'03 Configuración'!$B$7,A445&gt;'03 Configuración'!$B$8),"Fuera de rango",IF(OR(C445="",D445="",E445="",F445="",S445="",V445="",NOT(ISNUMBER(G445)),NOT(ISNUMBER(H445)),NOT(ISNUMBER(I445)),NOT(ISNUMBER(J445)),NOT(ISNUMBER(K445)),NOT(ISNUMBER(M445)),NOT(ISNUMBER(N445)),NOT(ISNUMBER(O445)),NOT(ISNUMBER(W445)),NOT(ISNUMBER(X445))),"Incompleto",IF(OR(I445&lt;H445,K445&lt;I445,O445&gt;N445,O445+X445&gt;N445,X445&gt;N445,M445&lt;=0,N445&lt;0,O445&lt;0,W445&lt;0,X445&lt;0),"Inconsistente","Válido"))))</f>
        <v/>
      </c>
      <c r="AB445" s="31" t="str">
        <f t="shared" si="48"/>
        <v/>
      </c>
    </row>
    <row r="446" spans="1:28">
      <c r="A446" s="9"/>
      <c r="B446" s="14" t="str">
        <f>IF(A446="","",IF(OR(A446&lt;'03 Configuración'!$B$7,A446&gt;'03 Configuración'!$B$8),"Fuera de rango","Semana "&amp;INT((A446-'03 Configuración'!$B$7)/7)+1))</f>
        <v/>
      </c>
      <c r="C446" s="7"/>
      <c r="D446" s="7"/>
      <c r="E446" s="7"/>
      <c r="F446" s="7"/>
      <c r="G446" s="58"/>
      <c r="H446" s="58"/>
      <c r="I446" s="58"/>
      <c r="J446" s="58"/>
      <c r="K446" s="58"/>
      <c r="L446" s="19" t="str">
        <f t="shared" si="42"/>
        <v/>
      </c>
      <c r="M446" s="22"/>
      <c r="N446" s="22"/>
      <c r="O446" s="22"/>
      <c r="P446" s="14" t="str">
        <f t="shared" si="43"/>
        <v/>
      </c>
      <c r="Q446" s="14" t="str">
        <f t="shared" si="44"/>
        <v/>
      </c>
      <c r="R446" s="14" t="str">
        <f t="shared" si="45"/>
        <v/>
      </c>
      <c r="S446" s="7"/>
      <c r="T446" s="11"/>
      <c r="U446" s="11"/>
      <c r="V446" s="7"/>
      <c r="W446" s="25"/>
      <c r="X446" s="22"/>
      <c r="Y446" s="28" t="str">
        <f t="shared" si="46"/>
        <v/>
      </c>
      <c r="Z446" s="19" t="str">
        <f t="shared" si="47"/>
        <v/>
      </c>
      <c r="AA446" s="14" t="str">
        <f>IF(ISBLANK(A446),"",IF(OR(A446&lt;'03 Configuración'!$B$7,A446&gt;'03 Configuración'!$B$8),"Fuera de rango",IF(OR(C446="",D446="",E446="",F446="",S446="",V446="",NOT(ISNUMBER(G446)),NOT(ISNUMBER(H446)),NOT(ISNUMBER(I446)),NOT(ISNUMBER(J446)),NOT(ISNUMBER(K446)),NOT(ISNUMBER(M446)),NOT(ISNUMBER(N446)),NOT(ISNUMBER(O446)),NOT(ISNUMBER(W446)),NOT(ISNUMBER(X446))),"Incompleto",IF(OR(I446&lt;H446,K446&lt;I446,O446&gt;N446,O446+X446&gt;N446,X446&gt;N446,M446&lt;=0,N446&lt;0,O446&lt;0,W446&lt;0,X446&lt;0),"Inconsistente","Válido"))))</f>
        <v/>
      </c>
      <c r="AB446" s="31" t="str">
        <f t="shared" si="48"/>
        <v/>
      </c>
    </row>
    <row r="447" spans="1:28">
      <c r="A447" s="9"/>
      <c r="B447" s="14" t="str">
        <f>IF(A447="","",IF(OR(A447&lt;'03 Configuración'!$B$7,A447&gt;'03 Configuración'!$B$8),"Fuera de rango","Semana "&amp;INT((A447-'03 Configuración'!$B$7)/7)+1))</f>
        <v/>
      </c>
      <c r="C447" s="7"/>
      <c r="D447" s="7"/>
      <c r="E447" s="7"/>
      <c r="F447" s="7"/>
      <c r="G447" s="58"/>
      <c r="H447" s="58"/>
      <c r="I447" s="58"/>
      <c r="J447" s="58"/>
      <c r="K447" s="58"/>
      <c r="L447" s="19" t="str">
        <f t="shared" si="42"/>
        <v/>
      </c>
      <c r="M447" s="22"/>
      <c r="N447" s="22"/>
      <c r="O447" s="22"/>
      <c r="P447" s="14" t="str">
        <f t="shared" si="43"/>
        <v/>
      </c>
      <c r="Q447" s="14" t="str">
        <f t="shared" si="44"/>
        <v/>
      </c>
      <c r="R447" s="14" t="str">
        <f t="shared" si="45"/>
        <v/>
      </c>
      <c r="S447" s="7"/>
      <c r="T447" s="11"/>
      <c r="U447" s="11"/>
      <c r="V447" s="7"/>
      <c r="W447" s="25"/>
      <c r="X447" s="22"/>
      <c r="Y447" s="28" t="str">
        <f t="shared" si="46"/>
        <v/>
      </c>
      <c r="Z447" s="19" t="str">
        <f t="shared" si="47"/>
        <v/>
      </c>
      <c r="AA447" s="14" t="str">
        <f>IF(ISBLANK(A447),"",IF(OR(A447&lt;'03 Configuración'!$B$7,A447&gt;'03 Configuración'!$B$8),"Fuera de rango",IF(OR(C447="",D447="",E447="",F447="",S447="",V447="",NOT(ISNUMBER(G447)),NOT(ISNUMBER(H447)),NOT(ISNUMBER(I447)),NOT(ISNUMBER(J447)),NOT(ISNUMBER(K447)),NOT(ISNUMBER(M447)),NOT(ISNUMBER(N447)),NOT(ISNUMBER(O447)),NOT(ISNUMBER(W447)),NOT(ISNUMBER(X447))),"Incompleto",IF(OR(I447&lt;H447,K447&lt;I447,O447&gt;N447,O447+X447&gt;N447,X447&gt;N447,M447&lt;=0,N447&lt;0,O447&lt;0,W447&lt;0,X447&lt;0),"Inconsistente","Válido"))))</f>
        <v/>
      </c>
      <c r="AB447" s="31" t="str">
        <f t="shared" si="48"/>
        <v/>
      </c>
    </row>
    <row r="448" spans="1:28">
      <c r="A448" s="9"/>
      <c r="B448" s="14" t="str">
        <f>IF(A448="","",IF(OR(A448&lt;'03 Configuración'!$B$7,A448&gt;'03 Configuración'!$B$8),"Fuera de rango","Semana "&amp;INT((A448-'03 Configuración'!$B$7)/7)+1))</f>
        <v/>
      </c>
      <c r="C448" s="7"/>
      <c r="D448" s="7"/>
      <c r="E448" s="7"/>
      <c r="F448" s="7"/>
      <c r="G448" s="58"/>
      <c r="H448" s="58"/>
      <c r="I448" s="58"/>
      <c r="J448" s="58"/>
      <c r="K448" s="58"/>
      <c r="L448" s="19" t="str">
        <f t="shared" si="42"/>
        <v/>
      </c>
      <c r="M448" s="22"/>
      <c r="N448" s="22"/>
      <c r="O448" s="22"/>
      <c r="P448" s="14" t="str">
        <f t="shared" si="43"/>
        <v/>
      </c>
      <c r="Q448" s="14" t="str">
        <f t="shared" si="44"/>
        <v/>
      </c>
      <c r="R448" s="14" t="str">
        <f t="shared" si="45"/>
        <v/>
      </c>
      <c r="S448" s="7"/>
      <c r="T448" s="11"/>
      <c r="U448" s="11"/>
      <c r="V448" s="7"/>
      <c r="W448" s="25"/>
      <c r="X448" s="22"/>
      <c r="Y448" s="28" t="str">
        <f t="shared" si="46"/>
        <v/>
      </c>
      <c r="Z448" s="19" t="str">
        <f t="shared" si="47"/>
        <v/>
      </c>
      <c r="AA448" s="14" t="str">
        <f>IF(ISBLANK(A448),"",IF(OR(A448&lt;'03 Configuración'!$B$7,A448&gt;'03 Configuración'!$B$8),"Fuera de rango",IF(OR(C448="",D448="",E448="",F448="",S448="",V448="",NOT(ISNUMBER(G448)),NOT(ISNUMBER(H448)),NOT(ISNUMBER(I448)),NOT(ISNUMBER(J448)),NOT(ISNUMBER(K448)),NOT(ISNUMBER(M448)),NOT(ISNUMBER(N448)),NOT(ISNUMBER(O448)),NOT(ISNUMBER(W448)),NOT(ISNUMBER(X448))),"Incompleto",IF(OR(I448&lt;H448,K448&lt;I448,O448&gt;N448,O448+X448&gt;N448,X448&gt;N448,M448&lt;=0,N448&lt;0,O448&lt;0,W448&lt;0,X448&lt;0),"Inconsistente","Válido"))))</f>
        <v/>
      </c>
      <c r="AB448" s="31" t="str">
        <f t="shared" si="48"/>
        <v/>
      </c>
    </row>
    <row r="449" spans="1:28">
      <c r="A449" s="9"/>
      <c r="B449" s="14" t="str">
        <f>IF(A449="","",IF(OR(A449&lt;'03 Configuración'!$B$7,A449&gt;'03 Configuración'!$B$8),"Fuera de rango","Semana "&amp;INT((A449-'03 Configuración'!$B$7)/7)+1))</f>
        <v/>
      </c>
      <c r="C449" s="7"/>
      <c r="D449" s="7"/>
      <c r="E449" s="7"/>
      <c r="F449" s="7"/>
      <c r="G449" s="58"/>
      <c r="H449" s="58"/>
      <c r="I449" s="58"/>
      <c r="J449" s="58"/>
      <c r="K449" s="58"/>
      <c r="L449" s="19" t="str">
        <f t="shared" si="42"/>
        <v/>
      </c>
      <c r="M449" s="22"/>
      <c r="N449" s="22"/>
      <c r="O449" s="22"/>
      <c r="P449" s="14" t="str">
        <f t="shared" si="43"/>
        <v/>
      </c>
      <c r="Q449" s="14" t="str">
        <f t="shared" si="44"/>
        <v/>
      </c>
      <c r="R449" s="14" t="str">
        <f t="shared" si="45"/>
        <v/>
      </c>
      <c r="S449" s="7"/>
      <c r="T449" s="11"/>
      <c r="U449" s="11"/>
      <c r="V449" s="7"/>
      <c r="W449" s="25"/>
      <c r="X449" s="22"/>
      <c r="Y449" s="28" t="str">
        <f t="shared" si="46"/>
        <v/>
      </c>
      <c r="Z449" s="19" t="str">
        <f t="shared" si="47"/>
        <v/>
      </c>
      <c r="AA449" s="14" t="str">
        <f>IF(ISBLANK(A449),"",IF(OR(A449&lt;'03 Configuración'!$B$7,A449&gt;'03 Configuración'!$B$8),"Fuera de rango",IF(OR(C449="",D449="",E449="",F449="",S449="",V449="",NOT(ISNUMBER(G449)),NOT(ISNUMBER(H449)),NOT(ISNUMBER(I449)),NOT(ISNUMBER(J449)),NOT(ISNUMBER(K449)),NOT(ISNUMBER(M449)),NOT(ISNUMBER(N449)),NOT(ISNUMBER(O449)),NOT(ISNUMBER(W449)),NOT(ISNUMBER(X449))),"Incompleto",IF(OR(I449&lt;H449,K449&lt;I449,O449&gt;N449,O449+X449&gt;N449,X449&gt;N449,M449&lt;=0,N449&lt;0,O449&lt;0,W449&lt;0,X449&lt;0),"Inconsistente","Válido"))))</f>
        <v/>
      </c>
      <c r="AB449" s="31" t="str">
        <f t="shared" si="48"/>
        <v/>
      </c>
    </row>
    <row r="450" spans="1:28">
      <c r="A450" s="9"/>
      <c r="B450" s="14" t="str">
        <f>IF(A450="","",IF(OR(A450&lt;'03 Configuración'!$B$7,A450&gt;'03 Configuración'!$B$8),"Fuera de rango","Semana "&amp;INT((A450-'03 Configuración'!$B$7)/7)+1))</f>
        <v/>
      </c>
      <c r="C450" s="7"/>
      <c r="D450" s="7"/>
      <c r="E450" s="7"/>
      <c r="F450" s="7"/>
      <c r="G450" s="58"/>
      <c r="H450" s="58"/>
      <c r="I450" s="58"/>
      <c r="J450" s="58"/>
      <c r="K450" s="58"/>
      <c r="L450" s="19" t="str">
        <f t="shared" si="42"/>
        <v/>
      </c>
      <c r="M450" s="22"/>
      <c r="N450" s="22"/>
      <c r="O450" s="22"/>
      <c r="P450" s="14" t="str">
        <f t="shared" si="43"/>
        <v/>
      </c>
      <c r="Q450" s="14" t="str">
        <f t="shared" si="44"/>
        <v/>
      </c>
      <c r="R450" s="14" t="str">
        <f t="shared" si="45"/>
        <v/>
      </c>
      <c r="S450" s="7"/>
      <c r="T450" s="11"/>
      <c r="U450" s="11"/>
      <c r="V450" s="7"/>
      <c r="W450" s="25"/>
      <c r="X450" s="22"/>
      <c r="Y450" s="28" t="str">
        <f t="shared" si="46"/>
        <v/>
      </c>
      <c r="Z450" s="19" t="str">
        <f t="shared" si="47"/>
        <v/>
      </c>
      <c r="AA450" s="14" t="str">
        <f>IF(ISBLANK(A450),"",IF(OR(A450&lt;'03 Configuración'!$B$7,A450&gt;'03 Configuración'!$B$8),"Fuera de rango",IF(OR(C450="",D450="",E450="",F450="",S450="",V450="",NOT(ISNUMBER(G450)),NOT(ISNUMBER(H450)),NOT(ISNUMBER(I450)),NOT(ISNUMBER(J450)),NOT(ISNUMBER(K450)),NOT(ISNUMBER(M450)),NOT(ISNUMBER(N450)),NOT(ISNUMBER(O450)),NOT(ISNUMBER(W450)),NOT(ISNUMBER(X450))),"Incompleto",IF(OR(I450&lt;H450,K450&lt;I450,O450&gt;N450,O450+X450&gt;N450,X450&gt;N450,M450&lt;=0,N450&lt;0,O450&lt;0,W450&lt;0,X450&lt;0),"Inconsistente","Válido"))))</f>
        <v/>
      </c>
      <c r="AB450" s="31" t="str">
        <f t="shared" si="48"/>
        <v/>
      </c>
    </row>
    <row r="451" spans="1:28">
      <c r="A451" s="9"/>
      <c r="B451" s="14" t="str">
        <f>IF(A451="","",IF(OR(A451&lt;'03 Configuración'!$B$7,A451&gt;'03 Configuración'!$B$8),"Fuera de rango","Semana "&amp;INT((A451-'03 Configuración'!$B$7)/7)+1))</f>
        <v/>
      </c>
      <c r="C451" s="7"/>
      <c r="D451" s="7"/>
      <c r="E451" s="7"/>
      <c r="F451" s="7"/>
      <c r="G451" s="58"/>
      <c r="H451" s="58"/>
      <c r="I451" s="58"/>
      <c r="J451" s="58"/>
      <c r="K451" s="58"/>
      <c r="L451" s="19" t="str">
        <f t="shared" si="42"/>
        <v/>
      </c>
      <c r="M451" s="22"/>
      <c r="N451" s="22"/>
      <c r="O451" s="22"/>
      <c r="P451" s="14" t="str">
        <f t="shared" si="43"/>
        <v/>
      </c>
      <c r="Q451" s="14" t="str">
        <f t="shared" si="44"/>
        <v/>
      </c>
      <c r="R451" s="14" t="str">
        <f t="shared" si="45"/>
        <v/>
      </c>
      <c r="S451" s="7"/>
      <c r="T451" s="11"/>
      <c r="U451" s="11"/>
      <c r="V451" s="7"/>
      <c r="W451" s="25"/>
      <c r="X451" s="22"/>
      <c r="Y451" s="28" t="str">
        <f t="shared" si="46"/>
        <v/>
      </c>
      <c r="Z451" s="19" t="str">
        <f t="shared" si="47"/>
        <v/>
      </c>
      <c r="AA451" s="14" t="str">
        <f>IF(ISBLANK(A451),"",IF(OR(A451&lt;'03 Configuración'!$B$7,A451&gt;'03 Configuración'!$B$8),"Fuera de rango",IF(OR(C451="",D451="",E451="",F451="",S451="",V451="",NOT(ISNUMBER(G451)),NOT(ISNUMBER(H451)),NOT(ISNUMBER(I451)),NOT(ISNUMBER(J451)),NOT(ISNUMBER(K451)),NOT(ISNUMBER(M451)),NOT(ISNUMBER(N451)),NOT(ISNUMBER(O451)),NOT(ISNUMBER(W451)),NOT(ISNUMBER(X451))),"Incompleto",IF(OR(I451&lt;H451,K451&lt;I451,O451&gt;N451,O451+X451&gt;N451,X451&gt;N451,M451&lt;=0,N451&lt;0,O451&lt;0,W451&lt;0,X451&lt;0),"Inconsistente","Válido"))))</f>
        <v/>
      </c>
      <c r="AB451" s="31" t="str">
        <f t="shared" si="48"/>
        <v/>
      </c>
    </row>
    <row r="452" spans="1:28">
      <c r="A452" s="9"/>
      <c r="B452" s="14" t="str">
        <f>IF(A452="","",IF(OR(A452&lt;'03 Configuración'!$B$7,A452&gt;'03 Configuración'!$B$8),"Fuera de rango","Semana "&amp;INT((A452-'03 Configuración'!$B$7)/7)+1))</f>
        <v/>
      </c>
      <c r="C452" s="7"/>
      <c r="D452" s="7"/>
      <c r="E452" s="7"/>
      <c r="F452" s="7"/>
      <c r="G452" s="58"/>
      <c r="H452" s="58"/>
      <c r="I452" s="58"/>
      <c r="J452" s="58"/>
      <c r="K452" s="58"/>
      <c r="L452" s="19" t="str">
        <f t="shared" si="42"/>
        <v/>
      </c>
      <c r="M452" s="22"/>
      <c r="N452" s="22"/>
      <c r="O452" s="22"/>
      <c r="P452" s="14" t="str">
        <f t="shared" si="43"/>
        <v/>
      </c>
      <c r="Q452" s="14" t="str">
        <f t="shared" si="44"/>
        <v/>
      </c>
      <c r="R452" s="14" t="str">
        <f t="shared" si="45"/>
        <v/>
      </c>
      <c r="S452" s="7"/>
      <c r="T452" s="11"/>
      <c r="U452" s="11"/>
      <c r="V452" s="7"/>
      <c r="W452" s="25"/>
      <c r="X452" s="22"/>
      <c r="Y452" s="28" t="str">
        <f t="shared" si="46"/>
        <v/>
      </c>
      <c r="Z452" s="19" t="str">
        <f t="shared" si="47"/>
        <v/>
      </c>
      <c r="AA452" s="14" t="str">
        <f>IF(ISBLANK(A452),"",IF(OR(A452&lt;'03 Configuración'!$B$7,A452&gt;'03 Configuración'!$B$8),"Fuera de rango",IF(OR(C452="",D452="",E452="",F452="",S452="",V452="",NOT(ISNUMBER(G452)),NOT(ISNUMBER(H452)),NOT(ISNUMBER(I452)),NOT(ISNUMBER(J452)),NOT(ISNUMBER(K452)),NOT(ISNUMBER(M452)),NOT(ISNUMBER(N452)),NOT(ISNUMBER(O452)),NOT(ISNUMBER(W452)),NOT(ISNUMBER(X452))),"Incompleto",IF(OR(I452&lt;H452,K452&lt;I452,O452&gt;N452,O452+X452&gt;N452,X452&gt;N452,M452&lt;=0,N452&lt;0,O452&lt;0,W452&lt;0,X452&lt;0),"Inconsistente","Válido"))))</f>
        <v/>
      </c>
      <c r="AB452" s="31" t="str">
        <f t="shared" si="48"/>
        <v/>
      </c>
    </row>
    <row r="453" spans="1:28">
      <c r="A453" s="9"/>
      <c r="B453" s="14" t="str">
        <f>IF(A453="","",IF(OR(A453&lt;'03 Configuración'!$B$7,A453&gt;'03 Configuración'!$B$8),"Fuera de rango","Semana "&amp;INT((A453-'03 Configuración'!$B$7)/7)+1))</f>
        <v/>
      </c>
      <c r="C453" s="7"/>
      <c r="D453" s="7"/>
      <c r="E453" s="7"/>
      <c r="F453" s="7"/>
      <c r="G453" s="58"/>
      <c r="H453" s="58"/>
      <c r="I453" s="58"/>
      <c r="J453" s="58"/>
      <c r="K453" s="58"/>
      <c r="L453" s="19" t="str">
        <f t="shared" si="42"/>
        <v/>
      </c>
      <c r="M453" s="22"/>
      <c r="N453" s="22"/>
      <c r="O453" s="22"/>
      <c r="P453" s="14" t="str">
        <f t="shared" si="43"/>
        <v/>
      </c>
      <c r="Q453" s="14" t="str">
        <f t="shared" si="44"/>
        <v/>
      </c>
      <c r="R453" s="14" t="str">
        <f t="shared" si="45"/>
        <v/>
      </c>
      <c r="S453" s="7"/>
      <c r="T453" s="11"/>
      <c r="U453" s="11"/>
      <c r="V453" s="7"/>
      <c r="W453" s="25"/>
      <c r="X453" s="22"/>
      <c r="Y453" s="28" t="str">
        <f t="shared" si="46"/>
        <v/>
      </c>
      <c r="Z453" s="19" t="str">
        <f t="shared" si="47"/>
        <v/>
      </c>
      <c r="AA453" s="14" t="str">
        <f>IF(ISBLANK(A453),"",IF(OR(A453&lt;'03 Configuración'!$B$7,A453&gt;'03 Configuración'!$B$8),"Fuera de rango",IF(OR(C453="",D453="",E453="",F453="",S453="",V453="",NOT(ISNUMBER(G453)),NOT(ISNUMBER(H453)),NOT(ISNUMBER(I453)),NOT(ISNUMBER(J453)),NOT(ISNUMBER(K453)),NOT(ISNUMBER(M453)),NOT(ISNUMBER(N453)),NOT(ISNUMBER(O453)),NOT(ISNUMBER(W453)),NOT(ISNUMBER(X453))),"Incompleto",IF(OR(I453&lt;H453,K453&lt;I453,O453&gt;N453,O453+X453&gt;N453,X453&gt;N453,M453&lt;=0,N453&lt;0,O453&lt;0,W453&lt;0,X453&lt;0),"Inconsistente","Válido"))))</f>
        <v/>
      </c>
      <c r="AB453" s="31" t="str">
        <f t="shared" si="48"/>
        <v/>
      </c>
    </row>
    <row r="454" spans="1:28">
      <c r="A454" s="9"/>
      <c r="B454" s="14" t="str">
        <f>IF(A454="","",IF(OR(A454&lt;'03 Configuración'!$B$7,A454&gt;'03 Configuración'!$B$8),"Fuera de rango","Semana "&amp;INT((A454-'03 Configuración'!$B$7)/7)+1))</f>
        <v/>
      </c>
      <c r="C454" s="7"/>
      <c r="D454" s="7"/>
      <c r="E454" s="7"/>
      <c r="F454" s="7"/>
      <c r="G454" s="58"/>
      <c r="H454" s="58"/>
      <c r="I454" s="58"/>
      <c r="J454" s="58"/>
      <c r="K454" s="58"/>
      <c r="L454" s="19" t="str">
        <f t="shared" si="42"/>
        <v/>
      </c>
      <c r="M454" s="22"/>
      <c r="N454" s="22"/>
      <c r="O454" s="22"/>
      <c r="P454" s="14" t="str">
        <f t="shared" si="43"/>
        <v/>
      </c>
      <c r="Q454" s="14" t="str">
        <f t="shared" si="44"/>
        <v/>
      </c>
      <c r="R454" s="14" t="str">
        <f t="shared" si="45"/>
        <v/>
      </c>
      <c r="S454" s="7"/>
      <c r="T454" s="11"/>
      <c r="U454" s="11"/>
      <c r="V454" s="7"/>
      <c r="W454" s="25"/>
      <c r="X454" s="22"/>
      <c r="Y454" s="28" t="str">
        <f t="shared" si="46"/>
        <v/>
      </c>
      <c r="Z454" s="19" t="str">
        <f t="shared" si="47"/>
        <v/>
      </c>
      <c r="AA454" s="14" t="str">
        <f>IF(ISBLANK(A454),"",IF(OR(A454&lt;'03 Configuración'!$B$7,A454&gt;'03 Configuración'!$B$8),"Fuera de rango",IF(OR(C454="",D454="",E454="",F454="",S454="",V454="",NOT(ISNUMBER(G454)),NOT(ISNUMBER(H454)),NOT(ISNUMBER(I454)),NOT(ISNUMBER(J454)),NOT(ISNUMBER(K454)),NOT(ISNUMBER(M454)),NOT(ISNUMBER(N454)),NOT(ISNUMBER(O454)),NOT(ISNUMBER(W454)),NOT(ISNUMBER(X454))),"Incompleto",IF(OR(I454&lt;H454,K454&lt;I454,O454&gt;N454,O454+X454&gt;N454,X454&gt;N454,M454&lt;=0,N454&lt;0,O454&lt;0,W454&lt;0,X454&lt;0),"Inconsistente","Válido"))))</f>
        <v/>
      </c>
      <c r="AB454" s="31" t="str">
        <f t="shared" si="48"/>
        <v/>
      </c>
    </row>
    <row r="455" spans="1:28">
      <c r="A455" s="9"/>
      <c r="B455" s="14" t="str">
        <f>IF(A455="","",IF(OR(A455&lt;'03 Configuración'!$B$7,A455&gt;'03 Configuración'!$B$8),"Fuera de rango","Semana "&amp;INT((A455-'03 Configuración'!$B$7)/7)+1))</f>
        <v/>
      </c>
      <c r="C455" s="7"/>
      <c r="D455" s="7"/>
      <c r="E455" s="7"/>
      <c r="F455" s="7"/>
      <c r="G455" s="58"/>
      <c r="H455" s="58"/>
      <c r="I455" s="58"/>
      <c r="J455" s="58"/>
      <c r="K455" s="58"/>
      <c r="L455" s="19" t="str">
        <f t="shared" ref="L455:L518" si="49">IF(AA455&lt;&gt;"Válido","",ROUND((K455-H455)*24,2))</f>
        <v/>
      </c>
      <c r="M455" s="22"/>
      <c r="N455" s="22"/>
      <c r="O455" s="22"/>
      <c r="P455" s="14" t="str">
        <f t="shared" ref="P455:P518" si="50">IF(AA455&lt;&gt;"Válido","",IF(O455&gt;=M455,"Sí","No"))</f>
        <v/>
      </c>
      <c r="Q455" s="14" t="str">
        <f t="shared" ref="Q455:Q506" si="51">IF(AA455&lt;&gt;"Válido","",IF(K455&lt;=J455,"Sí","No"))</f>
        <v/>
      </c>
      <c r="R455" s="14" t="str">
        <f t="shared" ref="R455:R518" si="52">IF(AA455&lt;&gt;"Válido","",IF(S455="Sin incidencia","No","Sí"))</f>
        <v/>
      </c>
      <c r="S455" s="7"/>
      <c r="T455" s="11"/>
      <c r="U455" s="11"/>
      <c r="V455" s="7"/>
      <c r="W455" s="25"/>
      <c r="X455" s="22"/>
      <c r="Y455" s="28" t="str">
        <f t="shared" ref="Y455:Y518" si="53">IF(OR(AA455&lt;&gt;"Válido",N455=0),"",ROUND(X455/N455,4))</f>
        <v/>
      </c>
      <c r="Z455" s="19" t="str">
        <f t="shared" ref="Z455:Z518" si="54">IF(AA455&lt;&gt;"Válido","",ROUND((I455-H455)*24,2))</f>
        <v/>
      </c>
      <c r="AA455" s="14" t="str">
        <f>IF(ISBLANK(A455),"",IF(OR(A455&lt;'03 Configuración'!$B$7,A455&gt;'03 Configuración'!$B$8),"Fuera de rango",IF(OR(C455="",D455="",E455="",F455="",S455="",V455="",NOT(ISNUMBER(G455)),NOT(ISNUMBER(H455)),NOT(ISNUMBER(I455)),NOT(ISNUMBER(J455)),NOT(ISNUMBER(K455)),NOT(ISNUMBER(M455)),NOT(ISNUMBER(N455)),NOT(ISNUMBER(O455)),NOT(ISNUMBER(W455)),NOT(ISNUMBER(X455))),"Incompleto",IF(OR(I455&lt;H455,K455&lt;I455,O455&gt;N455,O455+X455&gt;N455,X455&gt;N455,M455&lt;=0,N455&lt;0,O455&lt;0,W455&lt;0,X455&lt;0),"Inconsistente","Válido"))))</f>
        <v/>
      </c>
      <c r="AB455" s="31" t="str">
        <f t="shared" ref="AB455:AB518" si="55">IF(AA455="","",IF(AA455="Válido","Listo para analizar",IF(AA455="Fuera de rango","Fecha fuera del periodo configurado",IF(AA455="Incompleto","Completa los datos obligatorios",IF(O455+X455&gt;N455,"Despacho y almacenamiento superan las unidades recibidas",IF(OR(I455&lt;H455,K455&lt;I455),"Revisa la secuencia de horas",IF(M455&lt;=0,"Las unidades esperadas deben ser mayores que cero","Revisa cantidades, horas o costos")))))))</f>
        <v/>
      </c>
    </row>
    <row r="456" spans="1:28">
      <c r="A456" s="9"/>
      <c r="B456" s="14" t="str">
        <f>IF(A456="","",IF(OR(A456&lt;'03 Configuración'!$B$7,A456&gt;'03 Configuración'!$B$8),"Fuera de rango","Semana "&amp;INT((A456-'03 Configuración'!$B$7)/7)+1))</f>
        <v/>
      </c>
      <c r="C456" s="7"/>
      <c r="D456" s="7"/>
      <c r="E456" s="7"/>
      <c r="F456" s="7"/>
      <c r="G456" s="58"/>
      <c r="H456" s="58"/>
      <c r="I456" s="58"/>
      <c r="J456" s="58"/>
      <c r="K456" s="58"/>
      <c r="L456" s="19" t="str">
        <f t="shared" si="49"/>
        <v/>
      </c>
      <c r="M456" s="22"/>
      <c r="N456" s="22"/>
      <c r="O456" s="22"/>
      <c r="P456" s="14" t="str">
        <f t="shared" si="50"/>
        <v/>
      </c>
      <c r="Q456" s="14" t="str">
        <f t="shared" si="51"/>
        <v/>
      </c>
      <c r="R456" s="14" t="str">
        <f t="shared" si="52"/>
        <v/>
      </c>
      <c r="S456" s="7"/>
      <c r="T456" s="11"/>
      <c r="U456" s="11"/>
      <c r="V456" s="7"/>
      <c r="W456" s="25"/>
      <c r="X456" s="22"/>
      <c r="Y456" s="28" t="str">
        <f t="shared" si="53"/>
        <v/>
      </c>
      <c r="Z456" s="19" t="str">
        <f t="shared" si="54"/>
        <v/>
      </c>
      <c r="AA456" s="14" t="str">
        <f>IF(ISBLANK(A456),"",IF(OR(A456&lt;'03 Configuración'!$B$7,A456&gt;'03 Configuración'!$B$8),"Fuera de rango",IF(OR(C456="",D456="",E456="",F456="",S456="",V456="",NOT(ISNUMBER(G456)),NOT(ISNUMBER(H456)),NOT(ISNUMBER(I456)),NOT(ISNUMBER(J456)),NOT(ISNUMBER(K456)),NOT(ISNUMBER(M456)),NOT(ISNUMBER(N456)),NOT(ISNUMBER(O456)),NOT(ISNUMBER(W456)),NOT(ISNUMBER(X456))),"Incompleto",IF(OR(I456&lt;H456,K456&lt;I456,O456&gt;N456,O456+X456&gt;N456,X456&gt;N456,M456&lt;=0,N456&lt;0,O456&lt;0,W456&lt;0,X456&lt;0),"Inconsistente","Válido"))))</f>
        <v/>
      </c>
      <c r="AB456" s="31" t="str">
        <f t="shared" si="55"/>
        <v/>
      </c>
    </row>
    <row r="457" spans="1:28">
      <c r="A457" s="9"/>
      <c r="B457" s="14" t="str">
        <f>IF(A457="","",IF(OR(A457&lt;'03 Configuración'!$B$7,A457&gt;'03 Configuración'!$B$8),"Fuera de rango","Semana "&amp;INT((A457-'03 Configuración'!$B$7)/7)+1))</f>
        <v/>
      </c>
      <c r="C457" s="7"/>
      <c r="D457" s="7"/>
      <c r="E457" s="7"/>
      <c r="F457" s="7"/>
      <c r="G457" s="58"/>
      <c r="H457" s="58"/>
      <c r="I457" s="58"/>
      <c r="J457" s="58"/>
      <c r="K457" s="58"/>
      <c r="L457" s="19" t="str">
        <f t="shared" si="49"/>
        <v/>
      </c>
      <c r="M457" s="22"/>
      <c r="N457" s="22"/>
      <c r="O457" s="22"/>
      <c r="P457" s="14" t="str">
        <f t="shared" si="50"/>
        <v/>
      </c>
      <c r="Q457" s="14" t="str">
        <f t="shared" si="51"/>
        <v/>
      </c>
      <c r="R457" s="14" t="str">
        <f t="shared" si="52"/>
        <v/>
      </c>
      <c r="S457" s="7"/>
      <c r="T457" s="11"/>
      <c r="U457" s="11"/>
      <c r="V457" s="7"/>
      <c r="W457" s="25"/>
      <c r="X457" s="22"/>
      <c r="Y457" s="28" t="str">
        <f t="shared" si="53"/>
        <v/>
      </c>
      <c r="Z457" s="19" t="str">
        <f t="shared" si="54"/>
        <v/>
      </c>
      <c r="AA457" s="14" t="str">
        <f>IF(ISBLANK(A457),"",IF(OR(A457&lt;'03 Configuración'!$B$7,A457&gt;'03 Configuración'!$B$8),"Fuera de rango",IF(OR(C457="",D457="",E457="",F457="",S457="",V457="",NOT(ISNUMBER(G457)),NOT(ISNUMBER(H457)),NOT(ISNUMBER(I457)),NOT(ISNUMBER(J457)),NOT(ISNUMBER(K457)),NOT(ISNUMBER(M457)),NOT(ISNUMBER(N457)),NOT(ISNUMBER(O457)),NOT(ISNUMBER(W457)),NOT(ISNUMBER(X457))),"Incompleto",IF(OR(I457&lt;H457,K457&lt;I457,O457&gt;N457,O457+X457&gt;N457,X457&gt;N457,M457&lt;=0,N457&lt;0,O457&lt;0,W457&lt;0,X457&lt;0),"Inconsistente","Válido"))))</f>
        <v/>
      </c>
      <c r="AB457" s="31" t="str">
        <f t="shared" si="55"/>
        <v/>
      </c>
    </row>
    <row r="458" spans="1:28">
      <c r="A458" s="9"/>
      <c r="B458" s="14" t="str">
        <f>IF(A458="","",IF(OR(A458&lt;'03 Configuración'!$B$7,A458&gt;'03 Configuración'!$B$8),"Fuera de rango","Semana "&amp;INT((A458-'03 Configuración'!$B$7)/7)+1))</f>
        <v/>
      </c>
      <c r="C458" s="7"/>
      <c r="D458" s="7"/>
      <c r="E458" s="7"/>
      <c r="F458" s="7"/>
      <c r="G458" s="58"/>
      <c r="H458" s="58"/>
      <c r="I458" s="58"/>
      <c r="J458" s="58"/>
      <c r="K458" s="58"/>
      <c r="L458" s="19" t="str">
        <f t="shared" si="49"/>
        <v/>
      </c>
      <c r="M458" s="22"/>
      <c r="N458" s="22"/>
      <c r="O458" s="22"/>
      <c r="P458" s="14" t="str">
        <f t="shared" si="50"/>
        <v/>
      </c>
      <c r="Q458" s="14" t="str">
        <f t="shared" si="51"/>
        <v/>
      </c>
      <c r="R458" s="14" t="str">
        <f t="shared" si="52"/>
        <v/>
      </c>
      <c r="S458" s="7"/>
      <c r="T458" s="11"/>
      <c r="U458" s="11"/>
      <c r="V458" s="7"/>
      <c r="W458" s="25"/>
      <c r="X458" s="22"/>
      <c r="Y458" s="28" t="str">
        <f t="shared" si="53"/>
        <v/>
      </c>
      <c r="Z458" s="19" t="str">
        <f t="shared" si="54"/>
        <v/>
      </c>
      <c r="AA458" s="14" t="str">
        <f>IF(ISBLANK(A458),"",IF(OR(A458&lt;'03 Configuración'!$B$7,A458&gt;'03 Configuración'!$B$8),"Fuera de rango",IF(OR(C458="",D458="",E458="",F458="",S458="",V458="",NOT(ISNUMBER(G458)),NOT(ISNUMBER(H458)),NOT(ISNUMBER(I458)),NOT(ISNUMBER(J458)),NOT(ISNUMBER(K458)),NOT(ISNUMBER(M458)),NOT(ISNUMBER(N458)),NOT(ISNUMBER(O458)),NOT(ISNUMBER(W458)),NOT(ISNUMBER(X458))),"Incompleto",IF(OR(I458&lt;H458,K458&lt;I458,O458&gt;N458,O458+X458&gt;N458,X458&gt;N458,M458&lt;=0,N458&lt;0,O458&lt;0,W458&lt;0,X458&lt;0),"Inconsistente","Válido"))))</f>
        <v/>
      </c>
      <c r="AB458" s="31" t="str">
        <f t="shared" si="55"/>
        <v/>
      </c>
    </row>
    <row r="459" spans="1:28">
      <c r="A459" s="9"/>
      <c r="B459" s="14" t="str">
        <f>IF(A459="","",IF(OR(A459&lt;'03 Configuración'!$B$7,A459&gt;'03 Configuración'!$B$8),"Fuera de rango","Semana "&amp;INT((A459-'03 Configuración'!$B$7)/7)+1))</f>
        <v/>
      </c>
      <c r="C459" s="7"/>
      <c r="D459" s="7"/>
      <c r="E459" s="7"/>
      <c r="F459" s="7"/>
      <c r="G459" s="58"/>
      <c r="H459" s="58"/>
      <c r="I459" s="58"/>
      <c r="J459" s="58"/>
      <c r="K459" s="58"/>
      <c r="L459" s="19" t="str">
        <f t="shared" si="49"/>
        <v/>
      </c>
      <c r="M459" s="22"/>
      <c r="N459" s="22"/>
      <c r="O459" s="22"/>
      <c r="P459" s="14" t="str">
        <f t="shared" si="50"/>
        <v/>
      </c>
      <c r="Q459" s="14" t="str">
        <f t="shared" si="51"/>
        <v/>
      </c>
      <c r="R459" s="14" t="str">
        <f t="shared" si="52"/>
        <v/>
      </c>
      <c r="S459" s="7"/>
      <c r="T459" s="11"/>
      <c r="U459" s="11"/>
      <c r="V459" s="7"/>
      <c r="W459" s="25"/>
      <c r="X459" s="22"/>
      <c r="Y459" s="28" t="str">
        <f t="shared" si="53"/>
        <v/>
      </c>
      <c r="Z459" s="19" t="str">
        <f t="shared" si="54"/>
        <v/>
      </c>
      <c r="AA459" s="14" t="str">
        <f>IF(ISBLANK(A459),"",IF(OR(A459&lt;'03 Configuración'!$B$7,A459&gt;'03 Configuración'!$B$8),"Fuera de rango",IF(OR(C459="",D459="",E459="",F459="",S459="",V459="",NOT(ISNUMBER(G459)),NOT(ISNUMBER(H459)),NOT(ISNUMBER(I459)),NOT(ISNUMBER(J459)),NOT(ISNUMBER(K459)),NOT(ISNUMBER(M459)),NOT(ISNUMBER(N459)),NOT(ISNUMBER(O459)),NOT(ISNUMBER(W459)),NOT(ISNUMBER(X459))),"Incompleto",IF(OR(I459&lt;H459,K459&lt;I459,O459&gt;N459,O459+X459&gt;N459,X459&gt;N459,M459&lt;=0,N459&lt;0,O459&lt;0,W459&lt;0,X459&lt;0),"Inconsistente","Válido"))))</f>
        <v/>
      </c>
      <c r="AB459" s="31" t="str">
        <f t="shared" si="55"/>
        <v/>
      </c>
    </row>
    <row r="460" spans="1:28">
      <c r="A460" s="9"/>
      <c r="B460" s="14" t="str">
        <f>IF(A460="","",IF(OR(A460&lt;'03 Configuración'!$B$7,A460&gt;'03 Configuración'!$B$8),"Fuera de rango","Semana "&amp;INT((A460-'03 Configuración'!$B$7)/7)+1))</f>
        <v/>
      </c>
      <c r="C460" s="7"/>
      <c r="D460" s="7"/>
      <c r="E460" s="7"/>
      <c r="F460" s="7"/>
      <c r="G460" s="58"/>
      <c r="H460" s="58"/>
      <c r="I460" s="58"/>
      <c r="J460" s="58"/>
      <c r="K460" s="58"/>
      <c r="L460" s="19" t="str">
        <f t="shared" si="49"/>
        <v/>
      </c>
      <c r="M460" s="22"/>
      <c r="N460" s="22"/>
      <c r="O460" s="22"/>
      <c r="P460" s="14" t="str">
        <f t="shared" si="50"/>
        <v/>
      </c>
      <c r="Q460" s="14" t="str">
        <f t="shared" si="51"/>
        <v/>
      </c>
      <c r="R460" s="14" t="str">
        <f t="shared" si="52"/>
        <v/>
      </c>
      <c r="S460" s="7"/>
      <c r="T460" s="11"/>
      <c r="U460" s="11"/>
      <c r="V460" s="7"/>
      <c r="W460" s="25"/>
      <c r="X460" s="22"/>
      <c r="Y460" s="28" t="str">
        <f t="shared" si="53"/>
        <v/>
      </c>
      <c r="Z460" s="19" t="str">
        <f t="shared" si="54"/>
        <v/>
      </c>
      <c r="AA460" s="14" t="str">
        <f>IF(ISBLANK(A460),"",IF(OR(A460&lt;'03 Configuración'!$B$7,A460&gt;'03 Configuración'!$B$8),"Fuera de rango",IF(OR(C460="",D460="",E460="",F460="",S460="",V460="",NOT(ISNUMBER(G460)),NOT(ISNUMBER(H460)),NOT(ISNUMBER(I460)),NOT(ISNUMBER(J460)),NOT(ISNUMBER(K460)),NOT(ISNUMBER(M460)),NOT(ISNUMBER(N460)),NOT(ISNUMBER(O460)),NOT(ISNUMBER(W460)),NOT(ISNUMBER(X460))),"Incompleto",IF(OR(I460&lt;H460,K460&lt;I460,O460&gt;N460,O460+X460&gt;N460,X460&gt;N460,M460&lt;=0,N460&lt;0,O460&lt;0,W460&lt;0,X460&lt;0),"Inconsistente","Válido"))))</f>
        <v/>
      </c>
      <c r="AB460" s="31" t="str">
        <f t="shared" si="55"/>
        <v/>
      </c>
    </row>
    <row r="461" spans="1:28">
      <c r="A461" s="9"/>
      <c r="B461" s="14" t="str">
        <f>IF(A461="","",IF(OR(A461&lt;'03 Configuración'!$B$7,A461&gt;'03 Configuración'!$B$8),"Fuera de rango","Semana "&amp;INT((A461-'03 Configuración'!$B$7)/7)+1))</f>
        <v/>
      </c>
      <c r="C461" s="7"/>
      <c r="D461" s="7"/>
      <c r="E461" s="7"/>
      <c r="F461" s="7"/>
      <c r="G461" s="58"/>
      <c r="H461" s="58"/>
      <c r="I461" s="58"/>
      <c r="J461" s="58"/>
      <c r="K461" s="58"/>
      <c r="L461" s="19" t="str">
        <f t="shared" si="49"/>
        <v/>
      </c>
      <c r="M461" s="22"/>
      <c r="N461" s="22"/>
      <c r="O461" s="22"/>
      <c r="P461" s="14" t="str">
        <f t="shared" si="50"/>
        <v/>
      </c>
      <c r="Q461" s="14" t="str">
        <f t="shared" si="51"/>
        <v/>
      </c>
      <c r="R461" s="14" t="str">
        <f t="shared" si="52"/>
        <v/>
      </c>
      <c r="S461" s="7"/>
      <c r="T461" s="11"/>
      <c r="U461" s="11"/>
      <c r="V461" s="7"/>
      <c r="W461" s="25"/>
      <c r="X461" s="22"/>
      <c r="Y461" s="28" t="str">
        <f t="shared" si="53"/>
        <v/>
      </c>
      <c r="Z461" s="19" t="str">
        <f t="shared" si="54"/>
        <v/>
      </c>
      <c r="AA461" s="14" t="str">
        <f>IF(ISBLANK(A461),"",IF(OR(A461&lt;'03 Configuración'!$B$7,A461&gt;'03 Configuración'!$B$8),"Fuera de rango",IF(OR(C461="",D461="",E461="",F461="",S461="",V461="",NOT(ISNUMBER(G461)),NOT(ISNUMBER(H461)),NOT(ISNUMBER(I461)),NOT(ISNUMBER(J461)),NOT(ISNUMBER(K461)),NOT(ISNUMBER(M461)),NOT(ISNUMBER(N461)),NOT(ISNUMBER(O461)),NOT(ISNUMBER(W461)),NOT(ISNUMBER(X461))),"Incompleto",IF(OR(I461&lt;H461,K461&lt;I461,O461&gt;N461,O461+X461&gt;N461,X461&gt;N461,M461&lt;=0,N461&lt;0,O461&lt;0,W461&lt;0,X461&lt;0),"Inconsistente","Válido"))))</f>
        <v/>
      </c>
      <c r="AB461" s="31" t="str">
        <f t="shared" si="55"/>
        <v/>
      </c>
    </row>
    <row r="462" spans="1:28">
      <c r="A462" s="9"/>
      <c r="B462" s="14" t="str">
        <f>IF(A462="","",IF(OR(A462&lt;'03 Configuración'!$B$7,A462&gt;'03 Configuración'!$B$8),"Fuera de rango","Semana "&amp;INT((A462-'03 Configuración'!$B$7)/7)+1))</f>
        <v/>
      </c>
      <c r="C462" s="7"/>
      <c r="D462" s="7"/>
      <c r="E462" s="7"/>
      <c r="F462" s="7"/>
      <c r="G462" s="58"/>
      <c r="H462" s="58"/>
      <c r="I462" s="58"/>
      <c r="J462" s="58"/>
      <c r="K462" s="58"/>
      <c r="L462" s="19" t="str">
        <f t="shared" si="49"/>
        <v/>
      </c>
      <c r="M462" s="22"/>
      <c r="N462" s="22"/>
      <c r="O462" s="22"/>
      <c r="P462" s="14" t="str">
        <f t="shared" si="50"/>
        <v/>
      </c>
      <c r="Q462" s="14" t="str">
        <f t="shared" si="51"/>
        <v/>
      </c>
      <c r="R462" s="14" t="str">
        <f t="shared" si="52"/>
        <v/>
      </c>
      <c r="S462" s="7"/>
      <c r="T462" s="11"/>
      <c r="U462" s="11"/>
      <c r="V462" s="7"/>
      <c r="W462" s="25"/>
      <c r="X462" s="22"/>
      <c r="Y462" s="28" t="str">
        <f t="shared" si="53"/>
        <v/>
      </c>
      <c r="Z462" s="19" t="str">
        <f t="shared" si="54"/>
        <v/>
      </c>
      <c r="AA462" s="14" t="str">
        <f>IF(ISBLANK(A462),"",IF(OR(A462&lt;'03 Configuración'!$B$7,A462&gt;'03 Configuración'!$B$8),"Fuera de rango",IF(OR(C462="",D462="",E462="",F462="",S462="",V462="",NOT(ISNUMBER(G462)),NOT(ISNUMBER(H462)),NOT(ISNUMBER(I462)),NOT(ISNUMBER(J462)),NOT(ISNUMBER(K462)),NOT(ISNUMBER(M462)),NOT(ISNUMBER(N462)),NOT(ISNUMBER(O462)),NOT(ISNUMBER(W462)),NOT(ISNUMBER(X462))),"Incompleto",IF(OR(I462&lt;H462,K462&lt;I462,O462&gt;N462,O462+X462&gt;N462,X462&gt;N462,M462&lt;=0,N462&lt;0,O462&lt;0,W462&lt;0,X462&lt;0),"Inconsistente","Válido"))))</f>
        <v/>
      </c>
      <c r="AB462" s="31" t="str">
        <f t="shared" si="55"/>
        <v/>
      </c>
    </row>
    <row r="463" spans="1:28">
      <c r="A463" s="9"/>
      <c r="B463" s="14" t="str">
        <f>IF(A463="","",IF(OR(A463&lt;'03 Configuración'!$B$7,A463&gt;'03 Configuración'!$B$8),"Fuera de rango","Semana "&amp;INT((A463-'03 Configuración'!$B$7)/7)+1))</f>
        <v/>
      </c>
      <c r="C463" s="7"/>
      <c r="D463" s="7"/>
      <c r="E463" s="7"/>
      <c r="F463" s="7"/>
      <c r="G463" s="58"/>
      <c r="H463" s="58"/>
      <c r="I463" s="58"/>
      <c r="J463" s="58"/>
      <c r="K463" s="58"/>
      <c r="L463" s="19" t="str">
        <f t="shared" si="49"/>
        <v/>
      </c>
      <c r="M463" s="22"/>
      <c r="N463" s="22"/>
      <c r="O463" s="22"/>
      <c r="P463" s="14" t="str">
        <f t="shared" si="50"/>
        <v/>
      </c>
      <c r="Q463" s="14" t="str">
        <f t="shared" si="51"/>
        <v/>
      </c>
      <c r="R463" s="14" t="str">
        <f t="shared" si="52"/>
        <v/>
      </c>
      <c r="S463" s="7"/>
      <c r="T463" s="11"/>
      <c r="U463" s="11"/>
      <c r="V463" s="7"/>
      <c r="W463" s="25"/>
      <c r="X463" s="22"/>
      <c r="Y463" s="28" t="str">
        <f t="shared" si="53"/>
        <v/>
      </c>
      <c r="Z463" s="19" t="str">
        <f t="shared" si="54"/>
        <v/>
      </c>
      <c r="AA463" s="14" t="str">
        <f>IF(ISBLANK(A463),"",IF(OR(A463&lt;'03 Configuración'!$B$7,A463&gt;'03 Configuración'!$B$8),"Fuera de rango",IF(OR(C463="",D463="",E463="",F463="",S463="",V463="",NOT(ISNUMBER(G463)),NOT(ISNUMBER(H463)),NOT(ISNUMBER(I463)),NOT(ISNUMBER(J463)),NOT(ISNUMBER(K463)),NOT(ISNUMBER(M463)),NOT(ISNUMBER(N463)),NOT(ISNUMBER(O463)),NOT(ISNUMBER(W463)),NOT(ISNUMBER(X463))),"Incompleto",IF(OR(I463&lt;H463,K463&lt;I463,O463&gt;N463,O463+X463&gt;N463,X463&gt;N463,M463&lt;=0,N463&lt;0,O463&lt;0,W463&lt;0,X463&lt;0),"Inconsistente","Válido"))))</f>
        <v/>
      </c>
      <c r="AB463" s="31" t="str">
        <f t="shared" si="55"/>
        <v/>
      </c>
    </row>
    <row r="464" spans="1:28">
      <c r="A464" s="9"/>
      <c r="B464" s="14" t="str">
        <f>IF(A464="","",IF(OR(A464&lt;'03 Configuración'!$B$7,A464&gt;'03 Configuración'!$B$8),"Fuera de rango","Semana "&amp;INT((A464-'03 Configuración'!$B$7)/7)+1))</f>
        <v/>
      </c>
      <c r="C464" s="7"/>
      <c r="D464" s="7"/>
      <c r="E464" s="7"/>
      <c r="F464" s="7"/>
      <c r="G464" s="58"/>
      <c r="H464" s="58"/>
      <c r="I464" s="58"/>
      <c r="J464" s="58"/>
      <c r="K464" s="58"/>
      <c r="L464" s="19" t="str">
        <f t="shared" si="49"/>
        <v/>
      </c>
      <c r="M464" s="22"/>
      <c r="N464" s="22"/>
      <c r="O464" s="22"/>
      <c r="P464" s="14" t="str">
        <f t="shared" si="50"/>
        <v/>
      </c>
      <c r="Q464" s="14" t="str">
        <f t="shared" si="51"/>
        <v/>
      </c>
      <c r="R464" s="14" t="str">
        <f t="shared" si="52"/>
        <v/>
      </c>
      <c r="S464" s="7"/>
      <c r="T464" s="11"/>
      <c r="U464" s="11"/>
      <c r="V464" s="7"/>
      <c r="W464" s="25"/>
      <c r="X464" s="22"/>
      <c r="Y464" s="28" t="str">
        <f t="shared" si="53"/>
        <v/>
      </c>
      <c r="Z464" s="19" t="str">
        <f t="shared" si="54"/>
        <v/>
      </c>
      <c r="AA464" s="14" t="str">
        <f>IF(ISBLANK(A464),"",IF(OR(A464&lt;'03 Configuración'!$B$7,A464&gt;'03 Configuración'!$B$8),"Fuera de rango",IF(OR(C464="",D464="",E464="",F464="",S464="",V464="",NOT(ISNUMBER(G464)),NOT(ISNUMBER(H464)),NOT(ISNUMBER(I464)),NOT(ISNUMBER(J464)),NOT(ISNUMBER(K464)),NOT(ISNUMBER(M464)),NOT(ISNUMBER(N464)),NOT(ISNUMBER(O464)),NOT(ISNUMBER(W464)),NOT(ISNUMBER(X464))),"Incompleto",IF(OR(I464&lt;H464,K464&lt;I464,O464&gt;N464,O464+X464&gt;N464,X464&gt;N464,M464&lt;=0,N464&lt;0,O464&lt;0,W464&lt;0,X464&lt;0),"Inconsistente","Válido"))))</f>
        <v/>
      </c>
      <c r="AB464" s="31" t="str">
        <f t="shared" si="55"/>
        <v/>
      </c>
    </row>
    <row r="465" spans="1:28">
      <c r="A465" s="9"/>
      <c r="B465" s="14" t="str">
        <f>IF(A465="","",IF(OR(A465&lt;'03 Configuración'!$B$7,A465&gt;'03 Configuración'!$B$8),"Fuera de rango","Semana "&amp;INT((A465-'03 Configuración'!$B$7)/7)+1))</f>
        <v/>
      </c>
      <c r="C465" s="7"/>
      <c r="D465" s="7"/>
      <c r="E465" s="7"/>
      <c r="F465" s="7"/>
      <c r="G465" s="58"/>
      <c r="H465" s="58"/>
      <c r="I465" s="58"/>
      <c r="J465" s="58"/>
      <c r="K465" s="58"/>
      <c r="L465" s="19" t="str">
        <f t="shared" si="49"/>
        <v/>
      </c>
      <c r="M465" s="22"/>
      <c r="N465" s="22"/>
      <c r="O465" s="22"/>
      <c r="P465" s="14" t="str">
        <f t="shared" si="50"/>
        <v/>
      </c>
      <c r="Q465" s="14" t="str">
        <f t="shared" si="51"/>
        <v/>
      </c>
      <c r="R465" s="14" t="str">
        <f t="shared" si="52"/>
        <v/>
      </c>
      <c r="S465" s="7"/>
      <c r="T465" s="11"/>
      <c r="U465" s="11"/>
      <c r="V465" s="7"/>
      <c r="W465" s="25"/>
      <c r="X465" s="22"/>
      <c r="Y465" s="28" t="str">
        <f t="shared" si="53"/>
        <v/>
      </c>
      <c r="Z465" s="19" t="str">
        <f t="shared" si="54"/>
        <v/>
      </c>
      <c r="AA465" s="14" t="str">
        <f>IF(ISBLANK(A465),"",IF(OR(A465&lt;'03 Configuración'!$B$7,A465&gt;'03 Configuración'!$B$8),"Fuera de rango",IF(OR(C465="",D465="",E465="",F465="",S465="",V465="",NOT(ISNUMBER(G465)),NOT(ISNUMBER(H465)),NOT(ISNUMBER(I465)),NOT(ISNUMBER(J465)),NOT(ISNUMBER(K465)),NOT(ISNUMBER(M465)),NOT(ISNUMBER(N465)),NOT(ISNUMBER(O465)),NOT(ISNUMBER(W465)),NOT(ISNUMBER(X465))),"Incompleto",IF(OR(I465&lt;H465,K465&lt;I465,O465&gt;N465,O465+X465&gt;N465,X465&gt;N465,M465&lt;=0,N465&lt;0,O465&lt;0,W465&lt;0,X465&lt;0),"Inconsistente","Válido"))))</f>
        <v/>
      </c>
      <c r="AB465" s="31" t="str">
        <f t="shared" si="55"/>
        <v/>
      </c>
    </row>
    <row r="466" spans="1:28">
      <c r="A466" s="9"/>
      <c r="B466" s="14" t="str">
        <f>IF(A466="","",IF(OR(A466&lt;'03 Configuración'!$B$7,A466&gt;'03 Configuración'!$B$8),"Fuera de rango","Semana "&amp;INT((A466-'03 Configuración'!$B$7)/7)+1))</f>
        <v/>
      </c>
      <c r="C466" s="7"/>
      <c r="D466" s="7"/>
      <c r="E466" s="7"/>
      <c r="F466" s="7"/>
      <c r="G466" s="58"/>
      <c r="H466" s="58"/>
      <c r="I466" s="58"/>
      <c r="J466" s="58"/>
      <c r="K466" s="58"/>
      <c r="L466" s="19" t="str">
        <f t="shared" si="49"/>
        <v/>
      </c>
      <c r="M466" s="22"/>
      <c r="N466" s="22"/>
      <c r="O466" s="22"/>
      <c r="P466" s="14" t="str">
        <f t="shared" si="50"/>
        <v/>
      </c>
      <c r="Q466" s="14" t="str">
        <f t="shared" si="51"/>
        <v/>
      </c>
      <c r="R466" s="14" t="str">
        <f t="shared" si="52"/>
        <v/>
      </c>
      <c r="S466" s="7"/>
      <c r="T466" s="11"/>
      <c r="U466" s="11"/>
      <c r="V466" s="7"/>
      <c r="W466" s="25"/>
      <c r="X466" s="22"/>
      <c r="Y466" s="28" t="str">
        <f t="shared" si="53"/>
        <v/>
      </c>
      <c r="Z466" s="19" t="str">
        <f t="shared" si="54"/>
        <v/>
      </c>
      <c r="AA466" s="14" t="str">
        <f>IF(ISBLANK(A466),"",IF(OR(A466&lt;'03 Configuración'!$B$7,A466&gt;'03 Configuración'!$B$8),"Fuera de rango",IF(OR(C466="",D466="",E466="",F466="",S466="",V466="",NOT(ISNUMBER(G466)),NOT(ISNUMBER(H466)),NOT(ISNUMBER(I466)),NOT(ISNUMBER(J466)),NOT(ISNUMBER(K466)),NOT(ISNUMBER(M466)),NOT(ISNUMBER(N466)),NOT(ISNUMBER(O466)),NOT(ISNUMBER(W466)),NOT(ISNUMBER(X466))),"Incompleto",IF(OR(I466&lt;H466,K466&lt;I466,O466&gt;N466,O466+X466&gt;N466,X466&gt;N466,M466&lt;=0,N466&lt;0,O466&lt;0,W466&lt;0,X466&lt;0),"Inconsistente","Válido"))))</f>
        <v/>
      </c>
      <c r="AB466" s="31" t="str">
        <f t="shared" si="55"/>
        <v/>
      </c>
    </row>
    <row r="467" spans="1:28">
      <c r="A467" s="9"/>
      <c r="B467" s="14" t="str">
        <f>IF(A467="","",IF(OR(A467&lt;'03 Configuración'!$B$7,A467&gt;'03 Configuración'!$B$8),"Fuera de rango","Semana "&amp;INT((A467-'03 Configuración'!$B$7)/7)+1))</f>
        <v/>
      </c>
      <c r="C467" s="7"/>
      <c r="D467" s="7"/>
      <c r="E467" s="7"/>
      <c r="F467" s="7"/>
      <c r="G467" s="58"/>
      <c r="H467" s="58"/>
      <c r="I467" s="58"/>
      <c r="J467" s="58"/>
      <c r="K467" s="58"/>
      <c r="L467" s="19" t="str">
        <f t="shared" si="49"/>
        <v/>
      </c>
      <c r="M467" s="22"/>
      <c r="N467" s="22"/>
      <c r="O467" s="22"/>
      <c r="P467" s="14" t="str">
        <f t="shared" si="50"/>
        <v/>
      </c>
      <c r="Q467" s="14" t="str">
        <f t="shared" si="51"/>
        <v/>
      </c>
      <c r="R467" s="14" t="str">
        <f t="shared" si="52"/>
        <v/>
      </c>
      <c r="S467" s="7"/>
      <c r="T467" s="11"/>
      <c r="U467" s="11"/>
      <c r="V467" s="7"/>
      <c r="W467" s="25"/>
      <c r="X467" s="22"/>
      <c r="Y467" s="28" t="str">
        <f t="shared" si="53"/>
        <v/>
      </c>
      <c r="Z467" s="19" t="str">
        <f t="shared" si="54"/>
        <v/>
      </c>
      <c r="AA467" s="14" t="str">
        <f>IF(ISBLANK(A467),"",IF(OR(A467&lt;'03 Configuración'!$B$7,A467&gt;'03 Configuración'!$B$8),"Fuera de rango",IF(OR(C467="",D467="",E467="",F467="",S467="",V467="",NOT(ISNUMBER(G467)),NOT(ISNUMBER(H467)),NOT(ISNUMBER(I467)),NOT(ISNUMBER(J467)),NOT(ISNUMBER(K467)),NOT(ISNUMBER(M467)),NOT(ISNUMBER(N467)),NOT(ISNUMBER(O467)),NOT(ISNUMBER(W467)),NOT(ISNUMBER(X467))),"Incompleto",IF(OR(I467&lt;H467,K467&lt;I467,O467&gt;N467,O467+X467&gt;N467,X467&gt;N467,M467&lt;=0,N467&lt;0,O467&lt;0,W467&lt;0,X467&lt;0),"Inconsistente","Válido"))))</f>
        <v/>
      </c>
      <c r="AB467" s="31" t="str">
        <f t="shared" si="55"/>
        <v/>
      </c>
    </row>
    <row r="468" spans="1:28">
      <c r="A468" s="9"/>
      <c r="B468" s="14" t="str">
        <f>IF(A468="","",IF(OR(A468&lt;'03 Configuración'!$B$7,A468&gt;'03 Configuración'!$B$8),"Fuera de rango","Semana "&amp;INT((A468-'03 Configuración'!$B$7)/7)+1))</f>
        <v/>
      </c>
      <c r="C468" s="7"/>
      <c r="D468" s="7"/>
      <c r="E468" s="7"/>
      <c r="F468" s="7"/>
      <c r="G468" s="58"/>
      <c r="H468" s="58"/>
      <c r="I468" s="58"/>
      <c r="J468" s="58"/>
      <c r="K468" s="58"/>
      <c r="L468" s="19" t="str">
        <f t="shared" si="49"/>
        <v/>
      </c>
      <c r="M468" s="22"/>
      <c r="N468" s="22"/>
      <c r="O468" s="22"/>
      <c r="P468" s="14" t="str">
        <f t="shared" si="50"/>
        <v/>
      </c>
      <c r="Q468" s="14" t="str">
        <f t="shared" si="51"/>
        <v/>
      </c>
      <c r="R468" s="14" t="str">
        <f t="shared" si="52"/>
        <v/>
      </c>
      <c r="S468" s="7"/>
      <c r="T468" s="11"/>
      <c r="U468" s="11"/>
      <c r="V468" s="7"/>
      <c r="W468" s="25"/>
      <c r="X468" s="22"/>
      <c r="Y468" s="28" t="str">
        <f t="shared" si="53"/>
        <v/>
      </c>
      <c r="Z468" s="19" t="str">
        <f t="shared" si="54"/>
        <v/>
      </c>
      <c r="AA468" s="14" t="str">
        <f>IF(ISBLANK(A468),"",IF(OR(A468&lt;'03 Configuración'!$B$7,A468&gt;'03 Configuración'!$B$8),"Fuera de rango",IF(OR(C468="",D468="",E468="",F468="",S468="",V468="",NOT(ISNUMBER(G468)),NOT(ISNUMBER(H468)),NOT(ISNUMBER(I468)),NOT(ISNUMBER(J468)),NOT(ISNUMBER(K468)),NOT(ISNUMBER(M468)),NOT(ISNUMBER(N468)),NOT(ISNUMBER(O468)),NOT(ISNUMBER(W468)),NOT(ISNUMBER(X468))),"Incompleto",IF(OR(I468&lt;H468,K468&lt;I468,O468&gt;N468,O468+X468&gt;N468,X468&gt;N468,M468&lt;=0,N468&lt;0,O468&lt;0,W468&lt;0,X468&lt;0),"Inconsistente","Válido"))))</f>
        <v/>
      </c>
      <c r="AB468" s="31" t="str">
        <f t="shared" si="55"/>
        <v/>
      </c>
    </row>
    <row r="469" spans="1:28">
      <c r="A469" s="9"/>
      <c r="B469" s="14" t="str">
        <f>IF(A469="","",IF(OR(A469&lt;'03 Configuración'!$B$7,A469&gt;'03 Configuración'!$B$8),"Fuera de rango","Semana "&amp;INT((A469-'03 Configuración'!$B$7)/7)+1))</f>
        <v/>
      </c>
      <c r="C469" s="7"/>
      <c r="D469" s="7"/>
      <c r="E469" s="7"/>
      <c r="F469" s="7"/>
      <c r="G469" s="58"/>
      <c r="H469" s="58"/>
      <c r="I469" s="58"/>
      <c r="J469" s="58"/>
      <c r="K469" s="58"/>
      <c r="L469" s="19" t="str">
        <f t="shared" si="49"/>
        <v/>
      </c>
      <c r="M469" s="22"/>
      <c r="N469" s="22"/>
      <c r="O469" s="22"/>
      <c r="P469" s="14" t="str">
        <f t="shared" si="50"/>
        <v/>
      </c>
      <c r="Q469" s="14" t="str">
        <f t="shared" si="51"/>
        <v/>
      </c>
      <c r="R469" s="14" t="str">
        <f t="shared" si="52"/>
        <v/>
      </c>
      <c r="S469" s="7"/>
      <c r="T469" s="11"/>
      <c r="U469" s="11"/>
      <c r="V469" s="7"/>
      <c r="W469" s="25"/>
      <c r="X469" s="22"/>
      <c r="Y469" s="28" t="str">
        <f t="shared" si="53"/>
        <v/>
      </c>
      <c r="Z469" s="19" t="str">
        <f t="shared" si="54"/>
        <v/>
      </c>
      <c r="AA469" s="14" t="str">
        <f>IF(ISBLANK(A469),"",IF(OR(A469&lt;'03 Configuración'!$B$7,A469&gt;'03 Configuración'!$B$8),"Fuera de rango",IF(OR(C469="",D469="",E469="",F469="",S469="",V469="",NOT(ISNUMBER(G469)),NOT(ISNUMBER(H469)),NOT(ISNUMBER(I469)),NOT(ISNUMBER(J469)),NOT(ISNUMBER(K469)),NOT(ISNUMBER(M469)),NOT(ISNUMBER(N469)),NOT(ISNUMBER(O469)),NOT(ISNUMBER(W469)),NOT(ISNUMBER(X469))),"Incompleto",IF(OR(I469&lt;H469,K469&lt;I469,O469&gt;N469,O469+X469&gt;N469,X469&gt;N469,M469&lt;=0,N469&lt;0,O469&lt;0,W469&lt;0,X469&lt;0),"Inconsistente","Válido"))))</f>
        <v/>
      </c>
      <c r="AB469" s="31" t="str">
        <f t="shared" si="55"/>
        <v/>
      </c>
    </row>
    <row r="470" spans="1:28">
      <c r="A470" s="9"/>
      <c r="B470" s="14" t="str">
        <f>IF(A470="","",IF(OR(A470&lt;'03 Configuración'!$B$7,A470&gt;'03 Configuración'!$B$8),"Fuera de rango","Semana "&amp;INT((A470-'03 Configuración'!$B$7)/7)+1))</f>
        <v/>
      </c>
      <c r="C470" s="7"/>
      <c r="D470" s="7"/>
      <c r="E470" s="7"/>
      <c r="F470" s="7"/>
      <c r="G470" s="58"/>
      <c r="H470" s="58"/>
      <c r="I470" s="58"/>
      <c r="J470" s="58"/>
      <c r="K470" s="58"/>
      <c r="L470" s="19" t="str">
        <f t="shared" si="49"/>
        <v/>
      </c>
      <c r="M470" s="22"/>
      <c r="N470" s="22"/>
      <c r="O470" s="22"/>
      <c r="P470" s="14" t="str">
        <f t="shared" si="50"/>
        <v/>
      </c>
      <c r="Q470" s="14" t="str">
        <f t="shared" si="51"/>
        <v/>
      </c>
      <c r="R470" s="14" t="str">
        <f t="shared" si="52"/>
        <v/>
      </c>
      <c r="S470" s="7"/>
      <c r="T470" s="11"/>
      <c r="U470" s="11"/>
      <c r="V470" s="7"/>
      <c r="W470" s="25"/>
      <c r="X470" s="22"/>
      <c r="Y470" s="28" t="str">
        <f t="shared" si="53"/>
        <v/>
      </c>
      <c r="Z470" s="19" t="str">
        <f t="shared" si="54"/>
        <v/>
      </c>
      <c r="AA470" s="14" t="str">
        <f>IF(ISBLANK(A470),"",IF(OR(A470&lt;'03 Configuración'!$B$7,A470&gt;'03 Configuración'!$B$8),"Fuera de rango",IF(OR(C470="",D470="",E470="",F470="",S470="",V470="",NOT(ISNUMBER(G470)),NOT(ISNUMBER(H470)),NOT(ISNUMBER(I470)),NOT(ISNUMBER(J470)),NOT(ISNUMBER(K470)),NOT(ISNUMBER(M470)),NOT(ISNUMBER(N470)),NOT(ISNUMBER(O470)),NOT(ISNUMBER(W470)),NOT(ISNUMBER(X470))),"Incompleto",IF(OR(I470&lt;H470,K470&lt;I470,O470&gt;N470,O470+X470&gt;N470,X470&gt;N470,M470&lt;=0,N470&lt;0,O470&lt;0,W470&lt;0,X470&lt;0),"Inconsistente","Válido"))))</f>
        <v/>
      </c>
      <c r="AB470" s="31" t="str">
        <f t="shared" si="55"/>
        <v/>
      </c>
    </row>
    <row r="471" spans="1:28">
      <c r="A471" s="9"/>
      <c r="B471" s="14" t="str">
        <f>IF(A471="","",IF(OR(A471&lt;'03 Configuración'!$B$7,A471&gt;'03 Configuración'!$B$8),"Fuera de rango","Semana "&amp;INT((A471-'03 Configuración'!$B$7)/7)+1))</f>
        <v/>
      </c>
      <c r="C471" s="7"/>
      <c r="D471" s="7"/>
      <c r="E471" s="7"/>
      <c r="F471" s="7"/>
      <c r="G471" s="58"/>
      <c r="H471" s="58"/>
      <c r="I471" s="58"/>
      <c r="J471" s="58"/>
      <c r="K471" s="58"/>
      <c r="L471" s="19" t="str">
        <f t="shared" si="49"/>
        <v/>
      </c>
      <c r="M471" s="22"/>
      <c r="N471" s="22"/>
      <c r="O471" s="22"/>
      <c r="P471" s="14" t="str">
        <f t="shared" si="50"/>
        <v/>
      </c>
      <c r="Q471" s="14" t="str">
        <f t="shared" si="51"/>
        <v/>
      </c>
      <c r="R471" s="14" t="str">
        <f t="shared" si="52"/>
        <v/>
      </c>
      <c r="S471" s="7"/>
      <c r="T471" s="11"/>
      <c r="U471" s="11"/>
      <c r="V471" s="7"/>
      <c r="W471" s="25"/>
      <c r="X471" s="22"/>
      <c r="Y471" s="28" t="str">
        <f t="shared" si="53"/>
        <v/>
      </c>
      <c r="Z471" s="19" t="str">
        <f t="shared" si="54"/>
        <v/>
      </c>
      <c r="AA471" s="14" t="str">
        <f>IF(ISBLANK(A471),"",IF(OR(A471&lt;'03 Configuración'!$B$7,A471&gt;'03 Configuración'!$B$8),"Fuera de rango",IF(OR(C471="",D471="",E471="",F471="",S471="",V471="",NOT(ISNUMBER(G471)),NOT(ISNUMBER(H471)),NOT(ISNUMBER(I471)),NOT(ISNUMBER(J471)),NOT(ISNUMBER(K471)),NOT(ISNUMBER(M471)),NOT(ISNUMBER(N471)),NOT(ISNUMBER(O471)),NOT(ISNUMBER(W471)),NOT(ISNUMBER(X471))),"Incompleto",IF(OR(I471&lt;H471,K471&lt;I471,O471&gt;N471,O471+X471&gt;N471,X471&gt;N471,M471&lt;=0,N471&lt;0,O471&lt;0,W471&lt;0,X471&lt;0),"Inconsistente","Válido"))))</f>
        <v/>
      </c>
      <c r="AB471" s="31" t="str">
        <f t="shared" si="55"/>
        <v/>
      </c>
    </row>
    <row r="472" spans="1:28">
      <c r="A472" s="9"/>
      <c r="B472" s="14" t="str">
        <f>IF(A472="","",IF(OR(A472&lt;'03 Configuración'!$B$7,A472&gt;'03 Configuración'!$B$8),"Fuera de rango","Semana "&amp;INT((A472-'03 Configuración'!$B$7)/7)+1))</f>
        <v/>
      </c>
      <c r="C472" s="7"/>
      <c r="D472" s="7"/>
      <c r="E472" s="7"/>
      <c r="F472" s="7"/>
      <c r="G472" s="58"/>
      <c r="H472" s="58"/>
      <c r="I472" s="58"/>
      <c r="J472" s="58"/>
      <c r="K472" s="58"/>
      <c r="L472" s="19" t="str">
        <f t="shared" si="49"/>
        <v/>
      </c>
      <c r="M472" s="22"/>
      <c r="N472" s="22"/>
      <c r="O472" s="22"/>
      <c r="P472" s="14" t="str">
        <f t="shared" si="50"/>
        <v/>
      </c>
      <c r="Q472" s="14" t="str">
        <f t="shared" si="51"/>
        <v/>
      </c>
      <c r="R472" s="14" t="str">
        <f t="shared" si="52"/>
        <v/>
      </c>
      <c r="S472" s="7"/>
      <c r="T472" s="11"/>
      <c r="U472" s="11"/>
      <c r="V472" s="7"/>
      <c r="W472" s="25"/>
      <c r="X472" s="22"/>
      <c r="Y472" s="28" t="str">
        <f t="shared" si="53"/>
        <v/>
      </c>
      <c r="Z472" s="19" t="str">
        <f t="shared" si="54"/>
        <v/>
      </c>
      <c r="AA472" s="14" t="str">
        <f>IF(ISBLANK(A472),"",IF(OR(A472&lt;'03 Configuración'!$B$7,A472&gt;'03 Configuración'!$B$8),"Fuera de rango",IF(OR(C472="",D472="",E472="",F472="",S472="",V472="",NOT(ISNUMBER(G472)),NOT(ISNUMBER(H472)),NOT(ISNUMBER(I472)),NOT(ISNUMBER(J472)),NOT(ISNUMBER(K472)),NOT(ISNUMBER(M472)),NOT(ISNUMBER(N472)),NOT(ISNUMBER(O472)),NOT(ISNUMBER(W472)),NOT(ISNUMBER(X472))),"Incompleto",IF(OR(I472&lt;H472,K472&lt;I472,O472&gt;N472,O472+X472&gt;N472,X472&gt;N472,M472&lt;=0,N472&lt;0,O472&lt;0,W472&lt;0,X472&lt;0),"Inconsistente","Válido"))))</f>
        <v/>
      </c>
      <c r="AB472" s="31" t="str">
        <f t="shared" si="55"/>
        <v/>
      </c>
    </row>
    <row r="473" spans="1:28">
      <c r="A473" s="9"/>
      <c r="B473" s="14" t="str">
        <f>IF(A473="","",IF(OR(A473&lt;'03 Configuración'!$B$7,A473&gt;'03 Configuración'!$B$8),"Fuera de rango","Semana "&amp;INT((A473-'03 Configuración'!$B$7)/7)+1))</f>
        <v/>
      </c>
      <c r="C473" s="7"/>
      <c r="D473" s="7"/>
      <c r="E473" s="7"/>
      <c r="F473" s="7"/>
      <c r="G473" s="58"/>
      <c r="H473" s="58"/>
      <c r="I473" s="58"/>
      <c r="J473" s="58"/>
      <c r="K473" s="58"/>
      <c r="L473" s="19" t="str">
        <f t="shared" si="49"/>
        <v/>
      </c>
      <c r="M473" s="22"/>
      <c r="N473" s="22"/>
      <c r="O473" s="22"/>
      <c r="P473" s="14" t="str">
        <f t="shared" si="50"/>
        <v/>
      </c>
      <c r="Q473" s="14" t="str">
        <f t="shared" si="51"/>
        <v/>
      </c>
      <c r="R473" s="14" t="str">
        <f t="shared" si="52"/>
        <v/>
      </c>
      <c r="S473" s="7"/>
      <c r="T473" s="11"/>
      <c r="U473" s="11"/>
      <c r="V473" s="7"/>
      <c r="W473" s="25"/>
      <c r="X473" s="22"/>
      <c r="Y473" s="28" t="str">
        <f t="shared" si="53"/>
        <v/>
      </c>
      <c r="Z473" s="19" t="str">
        <f t="shared" si="54"/>
        <v/>
      </c>
      <c r="AA473" s="14" t="str">
        <f>IF(ISBLANK(A473),"",IF(OR(A473&lt;'03 Configuración'!$B$7,A473&gt;'03 Configuración'!$B$8),"Fuera de rango",IF(OR(C473="",D473="",E473="",F473="",S473="",V473="",NOT(ISNUMBER(G473)),NOT(ISNUMBER(H473)),NOT(ISNUMBER(I473)),NOT(ISNUMBER(J473)),NOT(ISNUMBER(K473)),NOT(ISNUMBER(M473)),NOT(ISNUMBER(N473)),NOT(ISNUMBER(O473)),NOT(ISNUMBER(W473)),NOT(ISNUMBER(X473))),"Incompleto",IF(OR(I473&lt;H473,K473&lt;I473,O473&gt;N473,O473+X473&gt;N473,X473&gt;N473,M473&lt;=0,N473&lt;0,O473&lt;0,W473&lt;0,X473&lt;0),"Inconsistente","Válido"))))</f>
        <v/>
      </c>
      <c r="AB473" s="31" t="str">
        <f t="shared" si="55"/>
        <v/>
      </c>
    </row>
    <row r="474" spans="1:28">
      <c r="A474" s="9"/>
      <c r="B474" s="14" t="str">
        <f>IF(A474="","",IF(OR(A474&lt;'03 Configuración'!$B$7,A474&gt;'03 Configuración'!$B$8),"Fuera de rango","Semana "&amp;INT((A474-'03 Configuración'!$B$7)/7)+1))</f>
        <v/>
      </c>
      <c r="C474" s="7"/>
      <c r="D474" s="7"/>
      <c r="E474" s="7"/>
      <c r="F474" s="7"/>
      <c r="G474" s="58"/>
      <c r="H474" s="58"/>
      <c r="I474" s="58"/>
      <c r="J474" s="58"/>
      <c r="K474" s="58"/>
      <c r="L474" s="19" t="str">
        <f t="shared" si="49"/>
        <v/>
      </c>
      <c r="M474" s="22"/>
      <c r="N474" s="22"/>
      <c r="O474" s="22"/>
      <c r="P474" s="14" t="str">
        <f t="shared" si="50"/>
        <v/>
      </c>
      <c r="Q474" s="14" t="str">
        <f t="shared" si="51"/>
        <v/>
      </c>
      <c r="R474" s="14" t="str">
        <f t="shared" si="52"/>
        <v/>
      </c>
      <c r="S474" s="7"/>
      <c r="T474" s="11"/>
      <c r="U474" s="11"/>
      <c r="V474" s="7"/>
      <c r="W474" s="25"/>
      <c r="X474" s="22"/>
      <c r="Y474" s="28" t="str">
        <f t="shared" si="53"/>
        <v/>
      </c>
      <c r="Z474" s="19" t="str">
        <f t="shared" si="54"/>
        <v/>
      </c>
      <c r="AA474" s="14" t="str">
        <f>IF(ISBLANK(A474),"",IF(OR(A474&lt;'03 Configuración'!$B$7,A474&gt;'03 Configuración'!$B$8),"Fuera de rango",IF(OR(C474="",D474="",E474="",F474="",S474="",V474="",NOT(ISNUMBER(G474)),NOT(ISNUMBER(H474)),NOT(ISNUMBER(I474)),NOT(ISNUMBER(J474)),NOT(ISNUMBER(K474)),NOT(ISNUMBER(M474)),NOT(ISNUMBER(N474)),NOT(ISNUMBER(O474)),NOT(ISNUMBER(W474)),NOT(ISNUMBER(X474))),"Incompleto",IF(OR(I474&lt;H474,K474&lt;I474,O474&gt;N474,O474+X474&gt;N474,X474&gt;N474,M474&lt;=0,N474&lt;0,O474&lt;0,W474&lt;0,X474&lt;0),"Inconsistente","Válido"))))</f>
        <v/>
      </c>
      <c r="AB474" s="31" t="str">
        <f t="shared" si="55"/>
        <v/>
      </c>
    </row>
    <row r="475" spans="1:28">
      <c r="A475" s="9"/>
      <c r="B475" s="14" t="str">
        <f>IF(A475="","",IF(OR(A475&lt;'03 Configuración'!$B$7,A475&gt;'03 Configuración'!$B$8),"Fuera de rango","Semana "&amp;INT((A475-'03 Configuración'!$B$7)/7)+1))</f>
        <v/>
      </c>
      <c r="C475" s="7"/>
      <c r="D475" s="7"/>
      <c r="E475" s="7"/>
      <c r="F475" s="7"/>
      <c r="G475" s="58"/>
      <c r="H475" s="58"/>
      <c r="I475" s="58"/>
      <c r="J475" s="58"/>
      <c r="K475" s="58"/>
      <c r="L475" s="19" t="str">
        <f t="shared" si="49"/>
        <v/>
      </c>
      <c r="M475" s="22"/>
      <c r="N475" s="22"/>
      <c r="O475" s="22"/>
      <c r="P475" s="14" t="str">
        <f t="shared" si="50"/>
        <v/>
      </c>
      <c r="Q475" s="14" t="str">
        <f t="shared" si="51"/>
        <v/>
      </c>
      <c r="R475" s="14" t="str">
        <f t="shared" si="52"/>
        <v/>
      </c>
      <c r="S475" s="7"/>
      <c r="T475" s="11"/>
      <c r="U475" s="11"/>
      <c r="V475" s="7"/>
      <c r="W475" s="25"/>
      <c r="X475" s="22"/>
      <c r="Y475" s="28" t="str">
        <f t="shared" si="53"/>
        <v/>
      </c>
      <c r="Z475" s="19" t="str">
        <f t="shared" si="54"/>
        <v/>
      </c>
      <c r="AA475" s="14" t="str">
        <f>IF(ISBLANK(A475),"",IF(OR(A475&lt;'03 Configuración'!$B$7,A475&gt;'03 Configuración'!$B$8),"Fuera de rango",IF(OR(C475="",D475="",E475="",F475="",S475="",V475="",NOT(ISNUMBER(G475)),NOT(ISNUMBER(H475)),NOT(ISNUMBER(I475)),NOT(ISNUMBER(J475)),NOT(ISNUMBER(K475)),NOT(ISNUMBER(M475)),NOT(ISNUMBER(N475)),NOT(ISNUMBER(O475)),NOT(ISNUMBER(W475)),NOT(ISNUMBER(X475))),"Incompleto",IF(OR(I475&lt;H475,K475&lt;I475,O475&gt;N475,O475+X475&gt;N475,X475&gt;N475,M475&lt;=0,N475&lt;0,O475&lt;0,W475&lt;0,X475&lt;0),"Inconsistente","Válido"))))</f>
        <v/>
      </c>
      <c r="AB475" s="31" t="str">
        <f t="shared" si="55"/>
        <v/>
      </c>
    </row>
    <row r="476" spans="1:28">
      <c r="A476" s="9"/>
      <c r="B476" s="14" t="str">
        <f>IF(A476="","",IF(OR(A476&lt;'03 Configuración'!$B$7,A476&gt;'03 Configuración'!$B$8),"Fuera de rango","Semana "&amp;INT((A476-'03 Configuración'!$B$7)/7)+1))</f>
        <v/>
      </c>
      <c r="C476" s="7"/>
      <c r="D476" s="7"/>
      <c r="E476" s="7"/>
      <c r="F476" s="7"/>
      <c r="G476" s="58"/>
      <c r="H476" s="58"/>
      <c r="I476" s="58"/>
      <c r="J476" s="58"/>
      <c r="K476" s="58"/>
      <c r="L476" s="19" t="str">
        <f t="shared" si="49"/>
        <v/>
      </c>
      <c r="M476" s="22"/>
      <c r="N476" s="22"/>
      <c r="O476" s="22"/>
      <c r="P476" s="14" t="str">
        <f t="shared" si="50"/>
        <v/>
      </c>
      <c r="Q476" s="14" t="str">
        <f t="shared" si="51"/>
        <v/>
      </c>
      <c r="R476" s="14" t="str">
        <f t="shared" si="52"/>
        <v/>
      </c>
      <c r="S476" s="7"/>
      <c r="T476" s="11"/>
      <c r="U476" s="11"/>
      <c r="V476" s="7"/>
      <c r="W476" s="25"/>
      <c r="X476" s="22"/>
      <c r="Y476" s="28" t="str">
        <f t="shared" si="53"/>
        <v/>
      </c>
      <c r="Z476" s="19" t="str">
        <f t="shared" si="54"/>
        <v/>
      </c>
      <c r="AA476" s="14" t="str">
        <f>IF(ISBLANK(A476),"",IF(OR(A476&lt;'03 Configuración'!$B$7,A476&gt;'03 Configuración'!$B$8),"Fuera de rango",IF(OR(C476="",D476="",E476="",F476="",S476="",V476="",NOT(ISNUMBER(G476)),NOT(ISNUMBER(H476)),NOT(ISNUMBER(I476)),NOT(ISNUMBER(J476)),NOT(ISNUMBER(K476)),NOT(ISNUMBER(M476)),NOT(ISNUMBER(N476)),NOT(ISNUMBER(O476)),NOT(ISNUMBER(W476)),NOT(ISNUMBER(X476))),"Incompleto",IF(OR(I476&lt;H476,K476&lt;I476,O476&gt;N476,O476+X476&gt;N476,X476&gt;N476,M476&lt;=0,N476&lt;0,O476&lt;0,W476&lt;0,X476&lt;0),"Inconsistente","Válido"))))</f>
        <v/>
      </c>
      <c r="AB476" s="31" t="str">
        <f t="shared" si="55"/>
        <v/>
      </c>
    </row>
    <row r="477" spans="1:28">
      <c r="A477" s="9"/>
      <c r="B477" s="14" t="str">
        <f>IF(A477="","",IF(OR(A477&lt;'03 Configuración'!$B$7,A477&gt;'03 Configuración'!$B$8),"Fuera de rango","Semana "&amp;INT((A477-'03 Configuración'!$B$7)/7)+1))</f>
        <v/>
      </c>
      <c r="C477" s="7"/>
      <c r="D477" s="7"/>
      <c r="E477" s="7"/>
      <c r="F477" s="7"/>
      <c r="G477" s="58"/>
      <c r="H477" s="58"/>
      <c r="I477" s="58"/>
      <c r="J477" s="58"/>
      <c r="K477" s="58"/>
      <c r="L477" s="19" t="str">
        <f t="shared" si="49"/>
        <v/>
      </c>
      <c r="M477" s="22"/>
      <c r="N477" s="22"/>
      <c r="O477" s="22"/>
      <c r="P477" s="14" t="str">
        <f t="shared" si="50"/>
        <v/>
      </c>
      <c r="Q477" s="14" t="str">
        <f t="shared" si="51"/>
        <v/>
      </c>
      <c r="R477" s="14" t="str">
        <f t="shared" si="52"/>
        <v/>
      </c>
      <c r="S477" s="7"/>
      <c r="T477" s="11"/>
      <c r="U477" s="11"/>
      <c r="V477" s="7"/>
      <c r="W477" s="25"/>
      <c r="X477" s="22"/>
      <c r="Y477" s="28" t="str">
        <f t="shared" si="53"/>
        <v/>
      </c>
      <c r="Z477" s="19" t="str">
        <f t="shared" si="54"/>
        <v/>
      </c>
      <c r="AA477" s="14" t="str">
        <f>IF(ISBLANK(A477),"",IF(OR(A477&lt;'03 Configuración'!$B$7,A477&gt;'03 Configuración'!$B$8),"Fuera de rango",IF(OR(C477="",D477="",E477="",F477="",S477="",V477="",NOT(ISNUMBER(G477)),NOT(ISNUMBER(H477)),NOT(ISNUMBER(I477)),NOT(ISNUMBER(J477)),NOT(ISNUMBER(K477)),NOT(ISNUMBER(M477)),NOT(ISNUMBER(N477)),NOT(ISNUMBER(O477)),NOT(ISNUMBER(W477)),NOT(ISNUMBER(X477))),"Incompleto",IF(OR(I477&lt;H477,K477&lt;I477,O477&gt;N477,O477+X477&gt;N477,X477&gt;N477,M477&lt;=0,N477&lt;0,O477&lt;0,W477&lt;0,X477&lt;0),"Inconsistente","Válido"))))</f>
        <v/>
      </c>
      <c r="AB477" s="31" t="str">
        <f t="shared" si="55"/>
        <v/>
      </c>
    </row>
    <row r="478" spans="1:28">
      <c r="A478" s="9"/>
      <c r="B478" s="14" t="str">
        <f>IF(A478="","",IF(OR(A478&lt;'03 Configuración'!$B$7,A478&gt;'03 Configuración'!$B$8),"Fuera de rango","Semana "&amp;INT((A478-'03 Configuración'!$B$7)/7)+1))</f>
        <v/>
      </c>
      <c r="C478" s="7"/>
      <c r="D478" s="7"/>
      <c r="E478" s="7"/>
      <c r="F478" s="7"/>
      <c r="G478" s="58"/>
      <c r="H478" s="58"/>
      <c r="I478" s="58"/>
      <c r="J478" s="58"/>
      <c r="K478" s="58"/>
      <c r="L478" s="19" t="str">
        <f t="shared" si="49"/>
        <v/>
      </c>
      <c r="M478" s="22"/>
      <c r="N478" s="22"/>
      <c r="O478" s="22"/>
      <c r="P478" s="14" t="str">
        <f t="shared" si="50"/>
        <v/>
      </c>
      <c r="Q478" s="14" t="str">
        <f t="shared" si="51"/>
        <v/>
      </c>
      <c r="R478" s="14" t="str">
        <f t="shared" si="52"/>
        <v/>
      </c>
      <c r="S478" s="7"/>
      <c r="T478" s="11"/>
      <c r="U478" s="11"/>
      <c r="V478" s="7"/>
      <c r="W478" s="25"/>
      <c r="X478" s="22"/>
      <c r="Y478" s="28" t="str">
        <f t="shared" si="53"/>
        <v/>
      </c>
      <c r="Z478" s="19" t="str">
        <f t="shared" si="54"/>
        <v/>
      </c>
      <c r="AA478" s="14" t="str">
        <f>IF(ISBLANK(A478),"",IF(OR(A478&lt;'03 Configuración'!$B$7,A478&gt;'03 Configuración'!$B$8),"Fuera de rango",IF(OR(C478="",D478="",E478="",F478="",S478="",V478="",NOT(ISNUMBER(G478)),NOT(ISNUMBER(H478)),NOT(ISNUMBER(I478)),NOT(ISNUMBER(J478)),NOT(ISNUMBER(K478)),NOT(ISNUMBER(M478)),NOT(ISNUMBER(N478)),NOT(ISNUMBER(O478)),NOT(ISNUMBER(W478)),NOT(ISNUMBER(X478))),"Incompleto",IF(OR(I478&lt;H478,K478&lt;I478,O478&gt;N478,O478+X478&gt;N478,X478&gt;N478,M478&lt;=0,N478&lt;0,O478&lt;0,W478&lt;0,X478&lt;0),"Inconsistente","Válido"))))</f>
        <v/>
      </c>
      <c r="AB478" s="31" t="str">
        <f t="shared" si="55"/>
        <v/>
      </c>
    </row>
    <row r="479" spans="1:28">
      <c r="A479" s="9"/>
      <c r="B479" s="14" t="str">
        <f>IF(A479="","",IF(OR(A479&lt;'03 Configuración'!$B$7,A479&gt;'03 Configuración'!$B$8),"Fuera de rango","Semana "&amp;INT((A479-'03 Configuración'!$B$7)/7)+1))</f>
        <v/>
      </c>
      <c r="C479" s="7"/>
      <c r="D479" s="7"/>
      <c r="E479" s="7"/>
      <c r="F479" s="7"/>
      <c r="G479" s="58"/>
      <c r="H479" s="58"/>
      <c r="I479" s="58"/>
      <c r="J479" s="58"/>
      <c r="K479" s="58"/>
      <c r="L479" s="19" t="str">
        <f t="shared" si="49"/>
        <v/>
      </c>
      <c r="M479" s="22"/>
      <c r="N479" s="22"/>
      <c r="O479" s="22"/>
      <c r="P479" s="14" t="str">
        <f t="shared" si="50"/>
        <v/>
      </c>
      <c r="Q479" s="14" t="str">
        <f t="shared" si="51"/>
        <v/>
      </c>
      <c r="R479" s="14" t="str">
        <f t="shared" si="52"/>
        <v/>
      </c>
      <c r="S479" s="7"/>
      <c r="T479" s="11"/>
      <c r="U479" s="11"/>
      <c r="V479" s="7"/>
      <c r="W479" s="25"/>
      <c r="X479" s="22"/>
      <c r="Y479" s="28" t="str">
        <f t="shared" si="53"/>
        <v/>
      </c>
      <c r="Z479" s="19" t="str">
        <f t="shared" si="54"/>
        <v/>
      </c>
      <c r="AA479" s="14" t="str">
        <f>IF(ISBLANK(A479),"",IF(OR(A479&lt;'03 Configuración'!$B$7,A479&gt;'03 Configuración'!$B$8),"Fuera de rango",IF(OR(C479="",D479="",E479="",F479="",S479="",V479="",NOT(ISNUMBER(G479)),NOT(ISNUMBER(H479)),NOT(ISNUMBER(I479)),NOT(ISNUMBER(J479)),NOT(ISNUMBER(K479)),NOT(ISNUMBER(M479)),NOT(ISNUMBER(N479)),NOT(ISNUMBER(O479)),NOT(ISNUMBER(W479)),NOT(ISNUMBER(X479))),"Incompleto",IF(OR(I479&lt;H479,K479&lt;I479,O479&gt;N479,O479+X479&gt;N479,X479&gt;N479,M479&lt;=0,N479&lt;0,O479&lt;0,W479&lt;0,X479&lt;0),"Inconsistente","Válido"))))</f>
        <v/>
      </c>
      <c r="AB479" s="31" t="str">
        <f t="shared" si="55"/>
        <v/>
      </c>
    </row>
    <row r="480" spans="1:28">
      <c r="A480" s="9"/>
      <c r="B480" s="14" t="str">
        <f>IF(A480="","",IF(OR(A480&lt;'03 Configuración'!$B$7,A480&gt;'03 Configuración'!$B$8),"Fuera de rango","Semana "&amp;INT((A480-'03 Configuración'!$B$7)/7)+1))</f>
        <v/>
      </c>
      <c r="C480" s="7"/>
      <c r="D480" s="7"/>
      <c r="E480" s="7"/>
      <c r="F480" s="7"/>
      <c r="G480" s="58"/>
      <c r="H480" s="58"/>
      <c r="I480" s="58"/>
      <c r="J480" s="58"/>
      <c r="K480" s="58"/>
      <c r="L480" s="19" t="str">
        <f t="shared" si="49"/>
        <v/>
      </c>
      <c r="M480" s="22"/>
      <c r="N480" s="22"/>
      <c r="O480" s="22"/>
      <c r="P480" s="14" t="str">
        <f t="shared" si="50"/>
        <v/>
      </c>
      <c r="Q480" s="14" t="str">
        <f t="shared" si="51"/>
        <v/>
      </c>
      <c r="R480" s="14" t="str">
        <f t="shared" si="52"/>
        <v/>
      </c>
      <c r="S480" s="7"/>
      <c r="T480" s="11"/>
      <c r="U480" s="11"/>
      <c r="V480" s="7"/>
      <c r="W480" s="25"/>
      <c r="X480" s="22"/>
      <c r="Y480" s="28" t="str">
        <f t="shared" si="53"/>
        <v/>
      </c>
      <c r="Z480" s="19" t="str">
        <f t="shared" si="54"/>
        <v/>
      </c>
      <c r="AA480" s="14" t="str">
        <f>IF(ISBLANK(A480),"",IF(OR(A480&lt;'03 Configuración'!$B$7,A480&gt;'03 Configuración'!$B$8),"Fuera de rango",IF(OR(C480="",D480="",E480="",F480="",S480="",V480="",NOT(ISNUMBER(G480)),NOT(ISNUMBER(H480)),NOT(ISNUMBER(I480)),NOT(ISNUMBER(J480)),NOT(ISNUMBER(K480)),NOT(ISNUMBER(M480)),NOT(ISNUMBER(N480)),NOT(ISNUMBER(O480)),NOT(ISNUMBER(W480)),NOT(ISNUMBER(X480))),"Incompleto",IF(OR(I480&lt;H480,K480&lt;I480,O480&gt;N480,O480+X480&gt;N480,X480&gt;N480,M480&lt;=0,N480&lt;0,O480&lt;0,W480&lt;0,X480&lt;0),"Inconsistente","Válido"))))</f>
        <v/>
      </c>
      <c r="AB480" s="31" t="str">
        <f t="shared" si="55"/>
        <v/>
      </c>
    </row>
    <row r="481" spans="1:28">
      <c r="A481" s="9"/>
      <c r="B481" s="14" t="str">
        <f>IF(A481="","",IF(OR(A481&lt;'03 Configuración'!$B$7,A481&gt;'03 Configuración'!$B$8),"Fuera de rango","Semana "&amp;INT((A481-'03 Configuración'!$B$7)/7)+1))</f>
        <v/>
      </c>
      <c r="C481" s="7"/>
      <c r="D481" s="7"/>
      <c r="E481" s="7"/>
      <c r="F481" s="7"/>
      <c r="G481" s="58"/>
      <c r="H481" s="58"/>
      <c r="I481" s="58"/>
      <c r="J481" s="58"/>
      <c r="K481" s="58"/>
      <c r="L481" s="19" t="str">
        <f t="shared" si="49"/>
        <v/>
      </c>
      <c r="M481" s="22"/>
      <c r="N481" s="22"/>
      <c r="O481" s="22"/>
      <c r="P481" s="14" t="str">
        <f t="shared" si="50"/>
        <v/>
      </c>
      <c r="Q481" s="14" t="str">
        <f t="shared" si="51"/>
        <v/>
      </c>
      <c r="R481" s="14" t="str">
        <f t="shared" si="52"/>
        <v/>
      </c>
      <c r="S481" s="7"/>
      <c r="T481" s="11"/>
      <c r="U481" s="11"/>
      <c r="V481" s="7"/>
      <c r="W481" s="25"/>
      <c r="X481" s="22"/>
      <c r="Y481" s="28" t="str">
        <f t="shared" si="53"/>
        <v/>
      </c>
      <c r="Z481" s="19" t="str">
        <f t="shared" si="54"/>
        <v/>
      </c>
      <c r="AA481" s="14" t="str">
        <f>IF(ISBLANK(A481),"",IF(OR(A481&lt;'03 Configuración'!$B$7,A481&gt;'03 Configuración'!$B$8),"Fuera de rango",IF(OR(C481="",D481="",E481="",F481="",S481="",V481="",NOT(ISNUMBER(G481)),NOT(ISNUMBER(H481)),NOT(ISNUMBER(I481)),NOT(ISNUMBER(J481)),NOT(ISNUMBER(K481)),NOT(ISNUMBER(M481)),NOT(ISNUMBER(N481)),NOT(ISNUMBER(O481)),NOT(ISNUMBER(W481)),NOT(ISNUMBER(X481))),"Incompleto",IF(OR(I481&lt;H481,K481&lt;I481,O481&gt;N481,O481+X481&gt;N481,X481&gt;N481,M481&lt;=0,N481&lt;0,O481&lt;0,W481&lt;0,X481&lt;0),"Inconsistente","Válido"))))</f>
        <v/>
      </c>
      <c r="AB481" s="31" t="str">
        <f t="shared" si="55"/>
        <v/>
      </c>
    </row>
    <row r="482" spans="1:28">
      <c r="A482" s="9"/>
      <c r="B482" s="14" t="str">
        <f>IF(A482="","",IF(OR(A482&lt;'03 Configuración'!$B$7,A482&gt;'03 Configuración'!$B$8),"Fuera de rango","Semana "&amp;INT((A482-'03 Configuración'!$B$7)/7)+1))</f>
        <v/>
      </c>
      <c r="C482" s="7"/>
      <c r="D482" s="7"/>
      <c r="E482" s="7"/>
      <c r="F482" s="7"/>
      <c r="G482" s="58"/>
      <c r="H482" s="58"/>
      <c r="I482" s="58"/>
      <c r="J482" s="58"/>
      <c r="K482" s="58"/>
      <c r="L482" s="19" t="str">
        <f t="shared" si="49"/>
        <v/>
      </c>
      <c r="M482" s="22"/>
      <c r="N482" s="22"/>
      <c r="O482" s="22"/>
      <c r="P482" s="14" t="str">
        <f t="shared" si="50"/>
        <v/>
      </c>
      <c r="Q482" s="14" t="str">
        <f t="shared" si="51"/>
        <v/>
      </c>
      <c r="R482" s="14" t="str">
        <f t="shared" si="52"/>
        <v/>
      </c>
      <c r="S482" s="7"/>
      <c r="T482" s="11"/>
      <c r="U482" s="11"/>
      <c r="V482" s="7"/>
      <c r="W482" s="25"/>
      <c r="X482" s="22"/>
      <c r="Y482" s="28" t="str">
        <f t="shared" si="53"/>
        <v/>
      </c>
      <c r="Z482" s="19" t="str">
        <f t="shared" si="54"/>
        <v/>
      </c>
      <c r="AA482" s="14" t="str">
        <f>IF(ISBLANK(A482),"",IF(OR(A482&lt;'03 Configuración'!$B$7,A482&gt;'03 Configuración'!$B$8),"Fuera de rango",IF(OR(C482="",D482="",E482="",F482="",S482="",V482="",NOT(ISNUMBER(G482)),NOT(ISNUMBER(H482)),NOT(ISNUMBER(I482)),NOT(ISNUMBER(J482)),NOT(ISNUMBER(K482)),NOT(ISNUMBER(M482)),NOT(ISNUMBER(N482)),NOT(ISNUMBER(O482)),NOT(ISNUMBER(W482)),NOT(ISNUMBER(X482))),"Incompleto",IF(OR(I482&lt;H482,K482&lt;I482,O482&gt;N482,O482+X482&gt;N482,X482&gt;N482,M482&lt;=0,N482&lt;0,O482&lt;0,W482&lt;0,X482&lt;0),"Inconsistente","Válido"))))</f>
        <v/>
      </c>
      <c r="AB482" s="31" t="str">
        <f t="shared" si="55"/>
        <v/>
      </c>
    </row>
    <row r="483" spans="1:28">
      <c r="A483" s="9"/>
      <c r="B483" s="14" t="str">
        <f>IF(A483="","",IF(OR(A483&lt;'03 Configuración'!$B$7,A483&gt;'03 Configuración'!$B$8),"Fuera de rango","Semana "&amp;INT((A483-'03 Configuración'!$B$7)/7)+1))</f>
        <v/>
      </c>
      <c r="C483" s="7"/>
      <c r="D483" s="7"/>
      <c r="E483" s="7"/>
      <c r="F483" s="7"/>
      <c r="G483" s="58"/>
      <c r="H483" s="58"/>
      <c r="I483" s="58"/>
      <c r="J483" s="58"/>
      <c r="K483" s="58"/>
      <c r="L483" s="19" t="str">
        <f t="shared" si="49"/>
        <v/>
      </c>
      <c r="M483" s="22"/>
      <c r="N483" s="22"/>
      <c r="O483" s="22"/>
      <c r="P483" s="14" t="str">
        <f t="shared" si="50"/>
        <v/>
      </c>
      <c r="Q483" s="14" t="str">
        <f t="shared" si="51"/>
        <v/>
      </c>
      <c r="R483" s="14" t="str">
        <f t="shared" si="52"/>
        <v/>
      </c>
      <c r="S483" s="7"/>
      <c r="T483" s="11"/>
      <c r="U483" s="11"/>
      <c r="V483" s="7"/>
      <c r="W483" s="25"/>
      <c r="X483" s="22"/>
      <c r="Y483" s="28" t="str">
        <f t="shared" si="53"/>
        <v/>
      </c>
      <c r="Z483" s="19" t="str">
        <f t="shared" si="54"/>
        <v/>
      </c>
      <c r="AA483" s="14" t="str">
        <f>IF(ISBLANK(A483),"",IF(OR(A483&lt;'03 Configuración'!$B$7,A483&gt;'03 Configuración'!$B$8),"Fuera de rango",IF(OR(C483="",D483="",E483="",F483="",S483="",V483="",NOT(ISNUMBER(G483)),NOT(ISNUMBER(H483)),NOT(ISNUMBER(I483)),NOT(ISNUMBER(J483)),NOT(ISNUMBER(K483)),NOT(ISNUMBER(M483)),NOT(ISNUMBER(N483)),NOT(ISNUMBER(O483)),NOT(ISNUMBER(W483)),NOT(ISNUMBER(X483))),"Incompleto",IF(OR(I483&lt;H483,K483&lt;I483,O483&gt;N483,O483+X483&gt;N483,X483&gt;N483,M483&lt;=0,N483&lt;0,O483&lt;0,W483&lt;0,X483&lt;0),"Inconsistente","Válido"))))</f>
        <v/>
      </c>
      <c r="AB483" s="31" t="str">
        <f t="shared" si="55"/>
        <v/>
      </c>
    </row>
    <row r="484" spans="1:28">
      <c r="A484" s="9"/>
      <c r="B484" s="14" t="str">
        <f>IF(A484="","",IF(OR(A484&lt;'03 Configuración'!$B$7,A484&gt;'03 Configuración'!$B$8),"Fuera de rango","Semana "&amp;INT((A484-'03 Configuración'!$B$7)/7)+1))</f>
        <v/>
      </c>
      <c r="C484" s="7"/>
      <c r="D484" s="7"/>
      <c r="E484" s="7"/>
      <c r="F484" s="7"/>
      <c r="G484" s="58"/>
      <c r="H484" s="58"/>
      <c r="I484" s="58"/>
      <c r="J484" s="58"/>
      <c r="K484" s="58"/>
      <c r="L484" s="19" t="str">
        <f t="shared" si="49"/>
        <v/>
      </c>
      <c r="M484" s="22"/>
      <c r="N484" s="22"/>
      <c r="O484" s="22"/>
      <c r="P484" s="14" t="str">
        <f t="shared" si="50"/>
        <v/>
      </c>
      <c r="Q484" s="14" t="str">
        <f t="shared" si="51"/>
        <v/>
      </c>
      <c r="R484" s="14" t="str">
        <f t="shared" si="52"/>
        <v/>
      </c>
      <c r="S484" s="7"/>
      <c r="T484" s="11"/>
      <c r="U484" s="11"/>
      <c r="V484" s="7"/>
      <c r="W484" s="25"/>
      <c r="X484" s="22"/>
      <c r="Y484" s="28" t="str">
        <f t="shared" si="53"/>
        <v/>
      </c>
      <c r="Z484" s="19" t="str">
        <f t="shared" si="54"/>
        <v/>
      </c>
      <c r="AA484" s="14" t="str">
        <f>IF(ISBLANK(A484),"",IF(OR(A484&lt;'03 Configuración'!$B$7,A484&gt;'03 Configuración'!$B$8),"Fuera de rango",IF(OR(C484="",D484="",E484="",F484="",S484="",V484="",NOT(ISNUMBER(G484)),NOT(ISNUMBER(H484)),NOT(ISNUMBER(I484)),NOT(ISNUMBER(J484)),NOT(ISNUMBER(K484)),NOT(ISNUMBER(M484)),NOT(ISNUMBER(N484)),NOT(ISNUMBER(O484)),NOT(ISNUMBER(W484)),NOT(ISNUMBER(X484))),"Incompleto",IF(OR(I484&lt;H484,K484&lt;I484,O484&gt;N484,O484+X484&gt;N484,X484&gt;N484,M484&lt;=0,N484&lt;0,O484&lt;0,W484&lt;0,X484&lt;0),"Inconsistente","Válido"))))</f>
        <v/>
      </c>
      <c r="AB484" s="31" t="str">
        <f t="shared" si="55"/>
        <v/>
      </c>
    </row>
    <row r="485" spans="1:28">
      <c r="A485" s="9"/>
      <c r="B485" s="14" t="str">
        <f>IF(A485="","",IF(OR(A485&lt;'03 Configuración'!$B$7,A485&gt;'03 Configuración'!$B$8),"Fuera de rango","Semana "&amp;INT((A485-'03 Configuración'!$B$7)/7)+1))</f>
        <v/>
      </c>
      <c r="C485" s="7"/>
      <c r="D485" s="7"/>
      <c r="E485" s="7"/>
      <c r="F485" s="7"/>
      <c r="G485" s="58"/>
      <c r="H485" s="58"/>
      <c r="I485" s="58"/>
      <c r="J485" s="58"/>
      <c r="K485" s="58"/>
      <c r="L485" s="19" t="str">
        <f t="shared" si="49"/>
        <v/>
      </c>
      <c r="M485" s="22"/>
      <c r="N485" s="22"/>
      <c r="O485" s="22"/>
      <c r="P485" s="14" t="str">
        <f t="shared" si="50"/>
        <v/>
      </c>
      <c r="Q485" s="14" t="str">
        <f t="shared" si="51"/>
        <v/>
      </c>
      <c r="R485" s="14" t="str">
        <f t="shared" si="52"/>
        <v/>
      </c>
      <c r="S485" s="7"/>
      <c r="T485" s="11"/>
      <c r="U485" s="11"/>
      <c r="V485" s="7"/>
      <c r="W485" s="25"/>
      <c r="X485" s="22"/>
      <c r="Y485" s="28" t="str">
        <f t="shared" si="53"/>
        <v/>
      </c>
      <c r="Z485" s="19" t="str">
        <f t="shared" si="54"/>
        <v/>
      </c>
      <c r="AA485" s="14" t="str">
        <f>IF(ISBLANK(A485),"",IF(OR(A485&lt;'03 Configuración'!$B$7,A485&gt;'03 Configuración'!$B$8),"Fuera de rango",IF(OR(C485="",D485="",E485="",F485="",S485="",V485="",NOT(ISNUMBER(G485)),NOT(ISNUMBER(H485)),NOT(ISNUMBER(I485)),NOT(ISNUMBER(J485)),NOT(ISNUMBER(K485)),NOT(ISNUMBER(M485)),NOT(ISNUMBER(N485)),NOT(ISNUMBER(O485)),NOT(ISNUMBER(W485)),NOT(ISNUMBER(X485))),"Incompleto",IF(OR(I485&lt;H485,K485&lt;I485,O485&gt;N485,O485+X485&gt;N485,X485&gt;N485,M485&lt;=0,N485&lt;0,O485&lt;0,W485&lt;0,X485&lt;0),"Inconsistente","Válido"))))</f>
        <v/>
      </c>
      <c r="AB485" s="31" t="str">
        <f t="shared" si="55"/>
        <v/>
      </c>
    </row>
    <row r="486" spans="1:28">
      <c r="A486" s="9"/>
      <c r="B486" s="14" t="str">
        <f>IF(A486="","",IF(OR(A486&lt;'03 Configuración'!$B$7,A486&gt;'03 Configuración'!$B$8),"Fuera de rango","Semana "&amp;INT((A486-'03 Configuración'!$B$7)/7)+1))</f>
        <v/>
      </c>
      <c r="C486" s="7"/>
      <c r="D486" s="7"/>
      <c r="E486" s="7"/>
      <c r="F486" s="7"/>
      <c r="G486" s="58"/>
      <c r="H486" s="58"/>
      <c r="I486" s="58"/>
      <c r="J486" s="58"/>
      <c r="K486" s="58"/>
      <c r="L486" s="19" t="str">
        <f t="shared" si="49"/>
        <v/>
      </c>
      <c r="M486" s="22"/>
      <c r="N486" s="22"/>
      <c r="O486" s="22"/>
      <c r="P486" s="14" t="str">
        <f t="shared" si="50"/>
        <v/>
      </c>
      <c r="Q486" s="14" t="str">
        <f t="shared" si="51"/>
        <v/>
      </c>
      <c r="R486" s="14" t="str">
        <f t="shared" si="52"/>
        <v/>
      </c>
      <c r="S486" s="7"/>
      <c r="T486" s="11"/>
      <c r="U486" s="11"/>
      <c r="V486" s="7"/>
      <c r="W486" s="25"/>
      <c r="X486" s="22"/>
      <c r="Y486" s="28" t="str">
        <f t="shared" si="53"/>
        <v/>
      </c>
      <c r="Z486" s="19" t="str">
        <f t="shared" si="54"/>
        <v/>
      </c>
      <c r="AA486" s="14" t="str">
        <f>IF(ISBLANK(A486),"",IF(OR(A486&lt;'03 Configuración'!$B$7,A486&gt;'03 Configuración'!$B$8),"Fuera de rango",IF(OR(C486="",D486="",E486="",F486="",S486="",V486="",NOT(ISNUMBER(G486)),NOT(ISNUMBER(H486)),NOT(ISNUMBER(I486)),NOT(ISNUMBER(J486)),NOT(ISNUMBER(K486)),NOT(ISNUMBER(M486)),NOT(ISNUMBER(N486)),NOT(ISNUMBER(O486)),NOT(ISNUMBER(W486)),NOT(ISNUMBER(X486))),"Incompleto",IF(OR(I486&lt;H486,K486&lt;I486,O486&gt;N486,O486+X486&gt;N486,X486&gt;N486,M486&lt;=0,N486&lt;0,O486&lt;0,W486&lt;0,X486&lt;0),"Inconsistente","Válido"))))</f>
        <v/>
      </c>
      <c r="AB486" s="31" t="str">
        <f t="shared" si="55"/>
        <v/>
      </c>
    </row>
    <row r="487" spans="1:28">
      <c r="A487" s="9"/>
      <c r="B487" s="14" t="str">
        <f>IF(A487="","",IF(OR(A487&lt;'03 Configuración'!$B$7,A487&gt;'03 Configuración'!$B$8),"Fuera de rango","Semana "&amp;INT((A487-'03 Configuración'!$B$7)/7)+1))</f>
        <v/>
      </c>
      <c r="C487" s="7"/>
      <c r="D487" s="7"/>
      <c r="E487" s="7"/>
      <c r="F487" s="7"/>
      <c r="G487" s="58"/>
      <c r="H487" s="58"/>
      <c r="I487" s="58"/>
      <c r="J487" s="58"/>
      <c r="K487" s="58"/>
      <c r="L487" s="19" t="str">
        <f t="shared" si="49"/>
        <v/>
      </c>
      <c r="M487" s="22"/>
      <c r="N487" s="22"/>
      <c r="O487" s="22"/>
      <c r="P487" s="14" t="str">
        <f t="shared" si="50"/>
        <v/>
      </c>
      <c r="Q487" s="14" t="str">
        <f t="shared" si="51"/>
        <v/>
      </c>
      <c r="R487" s="14" t="str">
        <f t="shared" si="52"/>
        <v/>
      </c>
      <c r="S487" s="7"/>
      <c r="T487" s="11"/>
      <c r="U487" s="11"/>
      <c r="V487" s="7"/>
      <c r="W487" s="25"/>
      <c r="X487" s="22"/>
      <c r="Y487" s="28" t="str">
        <f t="shared" si="53"/>
        <v/>
      </c>
      <c r="Z487" s="19" t="str">
        <f t="shared" si="54"/>
        <v/>
      </c>
      <c r="AA487" s="14" t="str">
        <f>IF(ISBLANK(A487),"",IF(OR(A487&lt;'03 Configuración'!$B$7,A487&gt;'03 Configuración'!$B$8),"Fuera de rango",IF(OR(C487="",D487="",E487="",F487="",S487="",V487="",NOT(ISNUMBER(G487)),NOT(ISNUMBER(H487)),NOT(ISNUMBER(I487)),NOT(ISNUMBER(J487)),NOT(ISNUMBER(K487)),NOT(ISNUMBER(M487)),NOT(ISNUMBER(N487)),NOT(ISNUMBER(O487)),NOT(ISNUMBER(W487)),NOT(ISNUMBER(X487))),"Incompleto",IF(OR(I487&lt;H487,K487&lt;I487,O487&gt;N487,O487+X487&gt;N487,X487&gt;N487,M487&lt;=0,N487&lt;0,O487&lt;0,W487&lt;0,X487&lt;0),"Inconsistente","Válido"))))</f>
        <v/>
      </c>
      <c r="AB487" s="31" t="str">
        <f t="shared" si="55"/>
        <v/>
      </c>
    </row>
    <row r="488" spans="1:28">
      <c r="A488" s="9"/>
      <c r="B488" s="14" t="str">
        <f>IF(A488="","",IF(OR(A488&lt;'03 Configuración'!$B$7,A488&gt;'03 Configuración'!$B$8),"Fuera de rango","Semana "&amp;INT((A488-'03 Configuración'!$B$7)/7)+1))</f>
        <v/>
      </c>
      <c r="C488" s="7"/>
      <c r="D488" s="7"/>
      <c r="E488" s="7"/>
      <c r="F488" s="7"/>
      <c r="G488" s="58"/>
      <c r="H488" s="58"/>
      <c r="I488" s="58"/>
      <c r="J488" s="58"/>
      <c r="K488" s="58"/>
      <c r="L488" s="19" t="str">
        <f t="shared" si="49"/>
        <v/>
      </c>
      <c r="M488" s="22"/>
      <c r="N488" s="22"/>
      <c r="O488" s="22"/>
      <c r="P488" s="14" t="str">
        <f t="shared" si="50"/>
        <v/>
      </c>
      <c r="Q488" s="14" t="str">
        <f t="shared" si="51"/>
        <v/>
      </c>
      <c r="R488" s="14" t="str">
        <f t="shared" si="52"/>
        <v/>
      </c>
      <c r="S488" s="7"/>
      <c r="T488" s="11"/>
      <c r="U488" s="11"/>
      <c r="V488" s="7"/>
      <c r="W488" s="25"/>
      <c r="X488" s="22"/>
      <c r="Y488" s="28" t="str">
        <f t="shared" si="53"/>
        <v/>
      </c>
      <c r="Z488" s="19" t="str">
        <f t="shared" si="54"/>
        <v/>
      </c>
      <c r="AA488" s="14" t="str">
        <f>IF(ISBLANK(A488),"",IF(OR(A488&lt;'03 Configuración'!$B$7,A488&gt;'03 Configuración'!$B$8),"Fuera de rango",IF(OR(C488="",D488="",E488="",F488="",S488="",V488="",NOT(ISNUMBER(G488)),NOT(ISNUMBER(H488)),NOT(ISNUMBER(I488)),NOT(ISNUMBER(J488)),NOT(ISNUMBER(K488)),NOT(ISNUMBER(M488)),NOT(ISNUMBER(N488)),NOT(ISNUMBER(O488)),NOT(ISNUMBER(W488)),NOT(ISNUMBER(X488))),"Incompleto",IF(OR(I488&lt;H488,K488&lt;I488,O488&gt;N488,O488+X488&gt;N488,X488&gt;N488,M488&lt;=0,N488&lt;0,O488&lt;0,W488&lt;0,X488&lt;0),"Inconsistente","Válido"))))</f>
        <v/>
      </c>
      <c r="AB488" s="31" t="str">
        <f t="shared" si="55"/>
        <v/>
      </c>
    </row>
    <row r="489" spans="1:28">
      <c r="A489" s="9"/>
      <c r="B489" s="14" t="str">
        <f>IF(A489="","",IF(OR(A489&lt;'03 Configuración'!$B$7,A489&gt;'03 Configuración'!$B$8),"Fuera de rango","Semana "&amp;INT((A489-'03 Configuración'!$B$7)/7)+1))</f>
        <v/>
      </c>
      <c r="C489" s="7"/>
      <c r="D489" s="7"/>
      <c r="E489" s="7"/>
      <c r="F489" s="7"/>
      <c r="G489" s="58"/>
      <c r="H489" s="58"/>
      <c r="I489" s="58"/>
      <c r="J489" s="58"/>
      <c r="K489" s="58"/>
      <c r="L489" s="19" t="str">
        <f t="shared" si="49"/>
        <v/>
      </c>
      <c r="M489" s="22"/>
      <c r="N489" s="22"/>
      <c r="O489" s="22"/>
      <c r="P489" s="14" t="str">
        <f t="shared" si="50"/>
        <v/>
      </c>
      <c r="Q489" s="14" t="str">
        <f t="shared" si="51"/>
        <v/>
      </c>
      <c r="R489" s="14" t="str">
        <f t="shared" si="52"/>
        <v/>
      </c>
      <c r="S489" s="7"/>
      <c r="T489" s="11"/>
      <c r="U489" s="11"/>
      <c r="V489" s="7"/>
      <c r="W489" s="25"/>
      <c r="X489" s="22"/>
      <c r="Y489" s="28" t="str">
        <f t="shared" si="53"/>
        <v/>
      </c>
      <c r="Z489" s="19" t="str">
        <f t="shared" si="54"/>
        <v/>
      </c>
      <c r="AA489" s="14" t="str">
        <f>IF(ISBLANK(A489),"",IF(OR(A489&lt;'03 Configuración'!$B$7,A489&gt;'03 Configuración'!$B$8),"Fuera de rango",IF(OR(C489="",D489="",E489="",F489="",S489="",V489="",NOT(ISNUMBER(G489)),NOT(ISNUMBER(H489)),NOT(ISNUMBER(I489)),NOT(ISNUMBER(J489)),NOT(ISNUMBER(K489)),NOT(ISNUMBER(M489)),NOT(ISNUMBER(N489)),NOT(ISNUMBER(O489)),NOT(ISNUMBER(W489)),NOT(ISNUMBER(X489))),"Incompleto",IF(OR(I489&lt;H489,K489&lt;I489,O489&gt;N489,O489+X489&gt;N489,X489&gt;N489,M489&lt;=0,N489&lt;0,O489&lt;0,W489&lt;0,X489&lt;0),"Inconsistente","Válido"))))</f>
        <v/>
      </c>
      <c r="AB489" s="31" t="str">
        <f t="shared" si="55"/>
        <v/>
      </c>
    </row>
    <row r="490" spans="1:28">
      <c r="A490" s="9"/>
      <c r="B490" s="14" t="str">
        <f>IF(A490="","",IF(OR(A490&lt;'03 Configuración'!$B$7,A490&gt;'03 Configuración'!$B$8),"Fuera de rango","Semana "&amp;INT((A490-'03 Configuración'!$B$7)/7)+1))</f>
        <v/>
      </c>
      <c r="C490" s="7"/>
      <c r="D490" s="7"/>
      <c r="E490" s="7"/>
      <c r="F490" s="7"/>
      <c r="G490" s="58"/>
      <c r="H490" s="58"/>
      <c r="I490" s="58"/>
      <c r="J490" s="58"/>
      <c r="K490" s="58"/>
      <c r="L490" s="19" t="str">
        <f t="shared" si="49"/>
        <v/>
      </c>
      <c r="M490" s="22"/>
      <c r="N490" s="22"/>
      <c r="O490" s="22"/>
      <c r="P490" s="14" t="str">
        <f t="shared" si="50"/>
        <v/>
      </c>
      <c r="Q490" s="14" t="str">
        <f t="shared" si="51"/>
        <v/>
      </c>
      <c r="R490" s="14" t="str">
        <f t="shared" si="52"/>
        <v/>
      </c>
      <c r="S490" s="7"/>
      <c r="T490" s="11"/>
      <c r="U490" s="11"/>
      <c r="V490" s="7"/>
      <c r="W490" s="25"/>
      <c r="X490" s="22"/>
      <c r="Y490" s="28" t="str">
        <f t="shared" si="53"/>
        <v/>
      </c>
      <c r="Z490" s="19" t="str">
        <f t="shared" si="54"/>
        <v/>
      </c>
      <c r="AA490" s="14" t="str">
        <f>IF(ISBLANK(A490),"",IF(OR(A490&lt;'03 Configuración'!$B$7,A490&gt;'03 Configuración'!$B$8),"Fuera de rango",IF(OR(C490="",D490="",E490="",F490="",S490="",V490="",NOT(ISNUMBER(G490)),NOT(ISNUMBER(H490)),NOT(ISNUMBER(I490)),NOT(ISNUMBER(J490)),NOT(ISNUMBER(K490)),NOT(ISNUMBER(M490)),NOT(ISNUMBER(N490)),NOT(ISNUMBER(O490)),NOT(ISNUMBER(W490)),NOT(ISNUMBER(X490))),"Incompleto",IF(OR(I490&lt;H490,K490&lt;I490,O490&gt;N490,O490+X490&gt;N490,X490&gt;N490,M490&lt;=0,N490&lt;0,O490&lt;0,W490&lt;0,X490&lt;0),"Inconsistente","Válido"))))</f>
        <v/>
      </c>
      <c r="AB490" s="31" t="str">
        <f t="shared" si="55"/>
        <v/>
      </c>
    </row>
    <row r="491" spans="1:28">
      <c r="A491" s="9"/>
      <c r="B491" s="14" t="str">
        <f>IF(A491="","",IF(OR(A491&lt;'03 Configuración'!$B$7,A491&gt;'03 Configuración'!$B$8),"Fuera de rango","Semana "&amp;INT((A491-'03 Configuración'!$B$7)/7)+1))</f>
        <v/>
      </c>
      <c r="C491" s="7"/>
      <c r="D491" s="7"/>
      <c r="E491" s="7"/>
      <c r="F491" s="7"/>
      <c r="G491" s="58"/>
      <c r="H491" s="58"/>
      <c r="I491" s="58"/>
      <c r="J491" s="58"/>
      <c r="K491" s="58"/>
      <c r="L491" s="19" t="str">
        <f t="shared" si="49"/>
        <v/>
      </c>
      <c r="M491" s="22"/>
      <c r="N491" s="22"/>
      <c r="O491" s="22"/>
      <c r="P491" s="14" t="str">
        <f t="shared" si="50"/>
        <v/>
      </c>
      <c r="Q491" s="14" t="str">
        <f t="shared" si="51"/>
        <v/>
      </c>
      <c r="R491" s="14" t="str">
        <f t="shared" si="52"/>
        <v/>
      </c>
      <c r="S491" s="7"/>
      <c r="T491" s="11"/>
      <c r="U491" s="11"/>
      <c r="V491" s="7"/>
      <c r="W491" s="25"/>
      <c r="X491" s="22"/>
      <c r="Y491" s="28" t="str">
        <f t="shared" si="53"/>
        <v/>
      </c>
      <c r="Z491" s="19" t="str">
        <f t="shared" si="54"/>
        <v/>
      </c>
      <c r="AA491" s="14" t="str">
        <f>IF(ISBLANK(A491),"",IF(OR(A491&lt;'03 Configuración'!$B$7,A491&gt;'03 Configuración'!$B$8),"Fuera de rango",IF(OR(C491="",D491="",E491="",F491="",S491="",V491="",NOT(ISNUMBER(G491)),NOT(ISNUMBER(H491)),NOT(ISNUMBER(I491)),NOT(ISNUMBER(J491)),NOT(ISNUMBER(K491)),NOT(ISNUMBER(M491)),NOT(ISNUMBER(N491)),NOT(ISNUMBER(O491)),NOT(ISNUMBER(W491)),NOT(ISNUMBER(X491))),"Incompleto",IF(OR(I491&lt;H491,K491&lt;I491,O491&gt;N491,O491+X491&gt;N491,X491&gt;N491,M491&lt;=0,N491&lt;0,O491&lt;0,W491&lt;0,X491&lt;0),"Inconsistente","Válido"))))</f>
        <v/>
      </c>
      <c r="AB491" s="31" t="str">
        <f t="shared" si="55"/>
        <v/>
      </c>
    </row>
    <row r="492" spans="1:28">
      <c r="A492" s="9"/>
      <c r="B492" s="14" t="str">
        <f>IF(A492="","",IF(OR(A492&lt;'03 Configuración'!$B$7,A492&gt;'03 Configuración'!$B$8),"Fuera de rango","Semana "&amp;INT((A492-'03 Configuración'!$B$7)/7)+1))</f>
        <v/>
      </c>
      <c r="C492" s="7"/>
      <c r="D492" s="7"/>
      <c r="E492" s="7"/>
      <c r="F492" s="7"/>
      <c r="G492" s="58"/>
      <c r="H492" s="58"/>
      <c r="I492" s="58"/>
      <c r="J492" s="58"/>
      <c r="K492" s="58"/>
      <c r="L492" s="19" t="str">
        <f t="shared" si="49"/>
        <v/>
      </c>
      <c r="M492" s="22"/>
      <c r="N492" s="22"/>
      <c r="O492" s="22"/>
      <c r="P492" s="14" t="str">
        <f t="shared" si="50"/>
        <v/>
      </c>
      <c r="Q492" s="14" t="str">
        <f t="shared" si="51"/>
        <v/>
      </c>
      <c r="R492" s="14" t="str">
        <f t="shared" si="52"/>
        <v/>
      </c>
      <c r="S492" s="7"/>
      <c r="T492" s="11"/>
      <c r="U492" s="11"/>
      <c r="V492" s="7"/>
      <c r="W492" s="25"/>
      <c r="X492" s="22"/>
      <c r="Y492" s="28" t="str">
        <f t="shared" si="53"/>
        <v/>
      </c>
      <c r="Z492" s="19" t="str">
        <f t="shared" si="54"/>
        <v/>
      </c>
      <c r="AA492" s="14" t="str">
        <f>IF(ISBLANK(A492),"",IF(OR(A492&lt;'03 Configuración'!$B$7,A492&gt;'03 Configuración'!$B$8),"Fuera de rango",IF(OR(C492="",D492="",E492="",F492="",S492="",V492="",NOT(ISNUMBER(G492)),NOT(ISNUMBER(H492)),NOT(ISNUMBER(I492)),NOT(ISNUMBER(J492)),NOT(ISNUMBER(K492)),NOT(ISNUMBER(M492)),NOT(ISNUMBER(N492)),NOT(ISNUMBER(O492)),NOT(ISNUMBER(W492)),NOT(ISNUMBER(X492))),"Incompleto",IF(OR(I492&lt;H492,K492&lt;I492,O492&gt;N492,O492+X492&gt;N492,X492&gt;N492,M492&lt;=0,N492&lt;0,O492&lt;0,W492&lt;0,X492&lt;0),"Inconsistente","Válido"))))</f>
        <v/>
      </c>
      <c r="AB492" s="31" t="str">
        <f t="shared" si="55"/>
        <v/>
      </c>
    </row>
    <row r="493" spans="1:28">
      <c r="A493" s="9"/>
      <c r="B493" s="14" t="str">
        <f>IF(A493="","",IF(OR(A493&lt;'03 Configuración'!$B$7,A493&gt;'03 Configuración'!$B$8),"Fuera de rango","Semana "&amp;INT((A493-'03 Configuración'!$B$7)/7)+1))</f>
        <v/>
      </c>
      <c r="C493" s="7"/>
      <c r="D493" s="7"/>
      <c r="E493" s="7"/>
      <c r="F493" s="7"/>
      <c r="G493" s="58"/>
      <c r="H493" s="58"/>
      <c r="I493" s="58"/>
      <c r="J493" s="58"/>
      <c r="K493" s="58"/>
      <c r="L493" s="19" t="str">
        <f t="shared" si="49"/>
        <v/>
      </c>
      <c r="M493" s="22"/>
      <c r="N493" s="22"/>
      <c r="O493" s="22"/>
      <c r="P493" s="14" t="str">
        <f t="shared" si="50"/>
        <v/>
      </c>
      <c r="Q493" s="14" t="str">
        <f t="shared" si="51"/>
        <v/>
      </c>
      <c r="R493" s="14" t="str">
        <f t="shared" si="52"/>
        <v/>
      </c>
      <c r="S493" s="7"/>
      <c r="T493" s="11"/>
      <c r="U493" s="11"/>
      <c r="V493" s="7"/>
      <c r="W493" s="25"/>
      <c r="X493" s="22"/>
      <c r="Y493" s="28" t="str">
        <f t="shared" si="53"/>
        <v/>
      </c>
      <c r="Z493" s="19" t="str">
        <f t="shared" si="54"/>
        <v/>
      </c>
      <c r="AA493" s="14" t="str">
        <f>IF(ISBLANK(A493),"",IF(OR(A493&lt;'03 Configuración'!$B$7,A493&gt;'03 Configuración'!$B$8),"Fuera de rango",IF(OR(C493="",D493="",E493="",F493="",S493="",V493="",NOT(ISNUMBER(G493)),NOT(ISNUMBER(H493)),NOT(ISNUMBER(I493)),NOT(ISNUMBER(J493)),NOT(ISNUMBER(K493)),NOT(ISNUMBER(M493)),NOT(ISNUMBER(N493)),NOT(ISNUMBER(O493)),NOT(ISNUMBER(W493)),NOT(ISNUMBER(X493))),"Incompleto",IF(OR(I493&lt;H493,K493&lt;I493,O493&gt;N493,O493+X493&gt;N493,X493&gt;N493,M493&lt;=0,N493&lt;0,O493&lt;0,W493&lt;0,X493&lt;0),"Inconsistente","Válido"))))</f>
        <v/>
      </c>
      <c r="AB493" s="31" t="str">
        <f t="shared" si="55"/>
        <v/>
      </c>
    </row>
    <row r="494" spans="1:28">
      <c r="A494" s="9"/>
      <c r="B494" s="14" t="str">
        <f>IF(A494="","",IF(OR(A494&lt;'03 Configuración'!$B$7,A494&gt;'03 Configuración'!$B$8),"Fuera de rango","Semana "&amp;INT((A494-'03 Configuración'!$B$7)/7)+1))</f>
        <v/>
      </c>
      <c r="C494" s="7"/>
      <c r="D494" s="7"/>
      <c r="E494" s="7"/>
      <c r="F494" s="7"/>
      <c r="G494" s="58"/>
      <c r="H494" s="58"/>
      <c r="I494" s="58"/>
      <c r="J494" s="58"/>
      <c r="K494" s="58"/>
      <c r="L494" s="19" t="str">
        <f t="shared" si="49"/>
        <v/>
      </c>
      <c r="M494" s="22"/>
      <c r="N494" s="22"/>
      <c r="O494" s="22"/>
      <c r="P494" s="14" t="str">
        <f t="shared" si="50"/>
        <v/>
      </c>
      <c r="Q494" s="14" t="str">
        <f t="shared" si="51"/>
        <v/>
      </c>
      <c r="R494" s="14" t="str">
        <f t="shared" si="52"/>
        <v/>
      </c>
      <c r="S494" s="7"/>
      <c r="T494" s="11"/>
      <c r="U494" s="11"/>
      <c r="V494" s="7"/>
      <c r="W494" s="25"/>
      <c r="X494" s="22"/>
      <c r="Y494" s="28" t="str">
        <f t="shared" si="53"/>
        <v/>
      </c>
      <c r="Z494" s="19" t="str">
        <f t="shared" si="54"/>
        <v/>
      </c>
      <c r="AA494" s="14" t="str">
        <f>IF(ISBLANK(A494),"",IF(OR(A494&lt;'03 Configuración'!$B$7,A494&gt;'03 Configuración'!$B$8),"Fuera de rango",IF(OR(C494="",D494="",E494="",F494="",S494="",V494="",NOT(ISNUMBER(G494)),NOT(ISNUMBER(H494)),NOT(ISNUMBER(I494)),NOT(ISNUMBER(J494)),NOT(ISNUMBER(K494)),NOT(ISNUMBER(M494)),NOT(ISNUMBER(N494)),NOT(ISNUMBER(O494)),NOT(ISNUMBER(W494)),NOT(ISNUMBER(X494))),"Incompleto",IF(OR(I494&lt;H494,K494&lt;I494,O494&gt;N494,O494+X494&gt;N494,X494&gt;N494,M494&lt;=0,N494&lt;0,O494&lt;0,W494&lt;0,X494&lt;0),"Inconsistente","Válido"))))</f>
        <v/>
      </c>
      <c r="AB494" s="31" t="str">
        <f t="shared" si="55"/>
        <v/>
      </c>
    </row>
    <row r="495" spans="1:28">
      <c r="A495" s="9"/>
      <c r="B495" s="14" t="str">
        <f>IF(A495="","",IF(OR(A495&lt;'03 Configuración'!$B$7,A495&gt;'03 Configuración'!$B$8),"Fuera de rango","Semana "&amp;INT((A495-'03 Configuración'!$B$7)/7)+1))</f>
        <v/>
      </c>
      <c r="C495" s="7"/>
      <c r="D495" s="7"/>
      <c r="E495" s="7"/>
      <c r="F495" s="7"/>
      <c r="G495" s="58"/>
      <c r="H495" s="58"/>
      <c r="I495" s="58"/>
      <c r="J495" s="58"/>
      <c r="K495" s="58"/>
      <c r="L495" s="19" t="str">
        <f t="shared" si="49"/>
        <v/>
      </c>
      <c r="M495" s="22"/>
      <c r="N495" s="22"/>
      <c r="O495" s="22"/>
      <c r="P495" s="14" t="str">
        <f t="shared" si="50"/>
        <v/>
      </c>
      <c r="Q495" s="14" t="str">
        <f t="shared" si="51"/>
        <v/>
      </c>
      <c r="R495" s="14" t="str">
        <f t="shared" si="52"/>
        <v/>
      </c>
      <c r="S495" s="7"/>
      <c r="T495" s="11"/>
      <c r="U495" s="11"/>
      <c r="V495" s="7"/>
      <c r="W495" s="25"/>
      <c r="X495" s="22"/>
      <c r="Y495" s="28" t="str">
        <f t="shared" si="53"/>
        <v/>
      </c>
      <c r="Z495" s="19" t="str">
        <f t="shared" si="54"/>
        <v/>
      </c>
      <c r="AA495" s="14" t="str">
        <f>IF(ISBLANK(A495),"",IF(OR(A495&lt;'03 Configuración'!$B$7,A495&gt;'03 Configuración'!$B$8),"Fuera de rango",IF(OR(C495="",D495="",E495="",F495="",S495="",V495="",NOT(ISNUMBER(G495)),NOT(ISNUMBER(H495)),NOT(ISNUMBER(I495)),NOT(ISNUMBER(J495)),NOT(ISNUMBER(K495)),NOT(ISNUMBER(M495)),NOT(ISNUMBER(N495)),NOT(ISNUMBER(O495)),NOT(ISNUMBER(W495)),NOT(ISNUMBER(X495))),"Incompleto",IF(OR(I495&lt;H495,K495&lt;I495,O495&gt;N495,O495+X495&gt;N495,X495&gt;N495,M495&lt;=0,N495&lt;0,O495&lt;0,W495&lt;0,X495&lt;0),"Inconsistente","Válido"))))</f>
        <v/>
      </c>
      <c r="AB495" s="31" t="str">
        <f t="shared" si="55"/>
        <v/>
      </c>
    </row>
    <row r="496" spans="1:28">
      <c r="A496" s="9"/>
      <c r="B496" s="14" t="str">
        <f>IF(A496="","",IF(OR(A496&lt;'03 Configuración'!$B$7,A496&gt;'03 Configuración'!$B$8),"Fuera de rango","Semana "&amp;INT((A496-'03 Configuración'!$B$7)/7)+1))</f>
        <v/>
      </c>
      <c r="C496" s="7"/>
      <c r="D496" s="7"/>
      <c r="E496" s="7"/>
      <c r="F496" s="7"/>
      <c r="G496" s="58"/>
      <c r="H496" s="58"/>
      <c r="I496" s="58"/>
      <c r="J496" s="58"/>
      <c r="K496" s="58"/>
      <c r="L496" s="19" t="str">
        <f t="shared" si="49"/>
        <v/>
      </c>
      <c r="M496" s="22"/>
      <c r="N496" s="22"/>
      <c r="O496" s="22"/>
      <c r="P496" s="14" t="str">
        <f t="shared" si="50"/>
        <v/>
      </c>
      <c r="Q496" s="14" t="str">
        <f t="shared" si="51"/>
        <v/>
      </c>
      <c r="R496" s="14" t="str">
        <f t="shared" si="52"/>
        <v/>
      </c>
      <c r="S496" s="7"/>
      <c r="T496" s="11"/>
      <c r="U496" s="11"/>
      <c r="V496" s="7"/>
      <c r="W496" s="25"/>
      <c r="X496" s="22"/>
      <c r="Y496" s="28" t="str">
        <f t="shared" si="53"/>
        <v/>
      </c>
      <c r="Z496" s="19" t="str">
        <f t="shared" si="54"/>
        <v/>
      </c>
      <c r="AA496" s="14" t="str">
        <f>IF(ISBLANK(A496),"",IF(OR(A496&lt;'03 Configuración'!$B$7,A496&gt;'03 Configuración'!$B$8),"Fuera de rango",IF(OR(C496="",D496="",E496="",F496="",S496="",V496="",NOT(ISNUMBER(G496)),NOT(ISNUMBER(H496)),NOT(ISNUMBER(I496)),NOT(ISNUMBER(J496)),NOT(ISNUMBER(K496)),NOT(ISNUMBER(M496)),NOT(ISNUMBER(N496)),NOT(ISNUMBER(O496)),NOT(ISNUMBER(W496)),NOT(ISNUMBER(X496))),"Incompleto",IF(OR(I496&lt;H496,K496&lt;I496,O496&gt;N496,O496+X496&gt;N496,X496&gt;N496,M496&lt;=0,N496&lt;0,O496&lt;0,W496&lt;0,X496&lt;0),"Inconsistente","Válido"))))</f>
        <v/>
      </c>
      <c r="AB496" s="31" t="str">
        <f t="shared" si="55"/>
        <v/>
      </c>
    </row>
    <row r="497" spans="1:28">
      <c r="A497" s="9"/>
      <c r="B497" s="14" t="str">
        <f>IF(A497="","",IF(OR(A497&lt;'03 Configuración'!$B$7,A497&gt;'03 Configuración'!$B$8),"Fuera de rango","Semana "&amp;INT((A497-'03 Configuración'!$B$7)/7)+1))</f>
        <v/>
      </c>
      <c r="C497" s="7"/>
      <c r="D497" s="7"/>
      <c r="E497" s="7"/>
      <c r="F497" s="7"/>
      <c r="G497" s="58"/>
      <c r="H497" s="58"/>
      <c r="I497" s="58"/>
      <c r="J497" s="58"/>
      <c r="K497" s="58"/>
      <c r="L497" s="19" t="str">
        <f t="shared" si="49"/>
        <v/>
      </c>
      <c r="M497" s="22"/>
      <c r="N497" s="22"/>
      <c r="O497" s="22"/>
      <c r="P497" s="14" t="str">
        <f t="shared" si="50"/>
        <v/>
      </c>
      <c r="Q497" s="14" t="str">
        <f t="shared" si="51"/>
        <v/>
      </c>
      <c r="R497" s="14" t="str">
        <f t="shared" si="52"/>
        <v/>
      </c>
      <c r="S497" s="7"/>
      <c r="T497" s="11"/>
      <c r="U497" s="11"/>
      <c r="V497" s="7"/>
      <c r="W497" s="25"/>
      <c r="X497" s="22"/>
      <c r="Y497" s="28" t="str">
        <f t="shared" si="53"/>
        <v/>
      </c>
      <c r="Z497" s="19" t="str">
        <f t="shared" si="54"/>
        <v/>
      </c>
      <c r="AA497" s="14" t="str">
        <f>IF(ISBLANK(A497),"",IF(OR(A497&lt;'03 Configuración'!$B$7,A497&gt;'03 Configuración'!$B$8),"Fuera de rango",IF(OR(C497="",D497="",E497="",F497="",S497="",V497="",NOT(ISNUMBER(G497)),NOT(ISNUMBER(H497)),NOT(ISNUMBER(I497)),NOT(ISNUMBER(J497)),NOT(ISNUMBER(K497)),NOT(ISNUMBER(M497)),NOT(ISNUMBER(N497)),NOT(ISNUMBER(O497)),NOT(ISNUMBER(W497)),NOT(ISNUMBER(X497))),"Incompleto",IF(OR(I497&lt;H497,K497&lt;I497,O497&gt;N497,O497+X497&gt;N497,X497&gt;N497,M497&lt;=0,N497&lt;0,O497&lt;0,W497&lt;0,X497&lt;0),"Inconsistente","Válido"))))</f>
        <v/>
      </c>
      <c r="AB497" s="31" t="str">
        <f t="shared" si="55"/>
        <v/>
      </c>
    </row>
    <row r="498" spans="1:28">
      <c r="A498" s="9"/>
      <c r="B498" s="14" t="str">
        <f>IF(A498="","",IF(OR(A498&lt;'03 Configuración'!$B$7,A498&gt;'03 Configuración'!$B$8),"Fuera de rango","Semana "&amp;INT((A498-'03 Configuración'!$B$7)/7)+1))</f>
        <v/>
      </c>
      <c r="C498" s="7"/>
      <c r="D498" s="7"/>
      <c r="E498" s="7"/>
      <c r="F498" s="7"/>
      <c r="G498" s="58"/>
      <c r="H498" s="58"/>
      <c r="I498" s="58"/>
      <c r="J498" s="58"/>
      <c r="K498" s="58"/>
      <c r="L498" s="19" t="str">
        <f t="shared" si="49"/>
        <v/>
      </c>
      <c r="M498" s="22"/>
      <c r="N498" s="22"/>
      <c r="O498" s="22"/>
      <c r="P498" s="14" t="str">
        <f t="shared" si="50"/>
        <v/>
      </c>
      <c r="Q498" s="14" t="str">
        <f t="shared" si="51"/>
        <v/>
      </c>
      <c r="R498" s="14" t="str">
        <f t="shared" si="52"/>
        <v/>
      </c>
      <c r="S498" s="7"/>
      <c r="T498" s="11"/>
      <c r="U498" s="11"/>
      <c r="V498" s="7"/>
      <c r="W498" s="25"/>
      <c r="X498" s="22"/>
      <c r="Y498" s="28" t="str">
        <f t="shared" si="53"/>
        <v/>
      </c>
      <c r="Z498" s="19" t="str">
        <f t="shared" si="54"/>
        <v/>
      </c>
      <c r="AA498" s="14" t="str">
        <f>IF(ISBLANK(A498),"",IF(OR(A498&lt;'03 Configuración'!$B$7,A498&gt;'03 Configuración'!$B$8),"Fuera de rango",IF(OR(C498="",D498="",E498="",F498="",S498="",V498="",NOT(ISNUMBER(G498)),NOT(ISNUMBER(H498)),NOT(ISNUMBER(I498)),NOT(ISNUMBER(J498)),NOT(ISNUMBER(K498)),NOT(ISNUMBER(M498)),NOT(ISNUMBER(N498)),NOT(ISNUMBER(O498)),NOT(ISNUMBER(W498)),NOT(ISNUMBER(X498))),"Incompleto",IF(OR(I498&lt;H498,K498&lt;I498,O498&gt;N498,O498+X498&gt;N498,X498&gt;N498,M498&lt;=0,N498&lt;0,O498&lt;0,W498&lt;0,X498&lt;0),"Inconsistente","Válido"))))</f>
        <v/>
      </c>
      <c r="AB498" s="31" t="str">
        <f t="shared" si="55"/>
        <v/>
      </c>
    </row>
    <row r="499" spans="1:28">
      <c r="A499" s="9"/>
      <c r="B499" s="14" t="str">
        <f>IF(A499="","",IF(OR(A499&lt;'03 Configuración'!$B$7,A499&gt;'03 Configuración'!$B$8),"Fuera de rango","Semana "&amp;INT((A499-'03 Configuración'!$B$7)/7)+1))</f>
        <v/>
      </c>
      <c r="C499" s="7"/>
      <c r="D499" s="7"/>
      <c r="E499" s="7"/>
      <c r="F499" s="7"/>
      <c r="G499" s="58"/>
      <c r="H499" s="58"/>
      <c r="I499" s="58"/>
      <c r="J499" s="58"/>
      <c r="K499" s="58"/>
      <c r="L499" s="19" t="str">
        <f t="shared" si="49"/>
        <v/>
      </c>
      <c r="M499" s="22"/>
      <c r="N499" s="22"/>
      <c r="O499" s="22"/>
      <c r="P499" s="14" t="str">
        <f t="shared" si="50"/>
        <v/>
      </c>
      <c r="Q499" s="14" t="str">
        <f t="shared" si="51"/>
        <v/>
      </c>
      <c r="R499" s="14" t="str">
        <f t="shared" si="52"/>
        <v/>
      </c>
      <c r="S499" s="7"/>
      <c r="T499" s="11"/>
      <c r="U499" s="11"/>
      <c r="V499" s="7"/>
      <c r="W499" s="25"/>
      <c r="X499" s="22"/>
      <c r="Y499" s="28" t="str">
        <f t="shared" si="53"/>
        <v/>
      </c>
      <c r="Z499" s="19" t="str">
        <f t="shared" si="54"/>
        <v/>
      </c>
      <c r="AA499" s="14" t="str">
        <f>IF(ISBLANK(A499),"",IF(OR(A499&lt;'03 Configuración'!$B$7,A499&gt;'03 Configuración'!$B$8),"Fuera de rango",IF(OR(C499="",D499="",E499="",F499="",S499="",V499="",NOT(ISNUMBER(G499)),NOT(ISNUMBER(H499)),NOT(ISNUMBER(I499)),NOT(ISNUMBER(J499)),NOT(ISNUMBER(K499)),NOT(ISNUMBER(M499)),NOT(ISNUMBER(N499)),NOT(ISNUMBER(O499)),NOT(ISNUMBER(W499)),NOT(ISNUMBER(X499))),"Incompleto",IF(OR(I499&lt;H499,K499&lt;I499,O499&gt;N499,O499+X499&gt;N499,X499&gt;N499,M499&lt;=0,N499&lt;0,O499&lt;0,W499&lt;0,X499&lt;0),"Inconsistente","Válido"))))</f>
        <v/>
      </c>
      <c r="AB499" s="31" t="str">
        <f t="shared" si="55"/>
        <v/>
      </c>
    </row>
    <row r="500" spans="1:28">
      <c r="A500" s="9"/>
      <c r="B500" s="14" t="str">
        <f>IF(A500="","",IF(OR(A500&lt;'03 Configuración'!$B$7,A500&gt;'03 Configuración'!$B$8),"Fuera de rango","Semana "&amp;INT((A500-'03 Configuración'!$B$7)/7)+1))</f>
        <v/>
      </c>
      <c r="C500" s="7"/>
      <c r="D500" s="7"/>
      <c r="E500" s="7"/>
      <c r="F500" s="7"/>
      <c r="G500" s="58"/>
      <c r="H500" s="58"/>
      <c r="I500" s="58"/>
      <c r="J500" s="58"/>
      <c r="K500" s="58"/>
      <c r="L500" s="19" t="str">
        <f t="shared" si="49"/>
        <v/>
      </c>
      <c r="M500" s="22"/>
      <c r="N500" s="22"/>
      <c r="O500" s="22"/>
      <c r="P500" s="14" t="str">
        <f t="shared" si="50"/>
        <v/>
      </c>
      <c r="Q500" s="14" t="str">
        <f t="shared" si="51"/>
        <v/>
      </c>
      <c r="R500" s="14" t="str">
        <f t="shared" si="52"/>
        <v/>
      </c>
      <c r="S500" s="7"/>
      <c r="T500" s="11"/>
      <c r="U500" s="11"/>
      <c r="V500" s="7"/>
      <c r="W500" s="25"/>
      <c r="X500" s="22"/>
      <c r="Y500" s="28" t="str">
        <f t="shared" si="53"/>
        <v/>
      </c>
      <c r="Z500" s="19" t="str">
        <f t="shared" si="54"/>
        <v/>
      </c>
      <c r="AA500" s="14" t="str">
        <f>IF(ISBLANK(A500),"",IF(OR(A500&lt;'03 Configuración'!$B$7,A500&gt;'03 Configuración'!$B$8),"Fuera de rango",IF(OR(C500="",D500="",E500="",F500="",S500="",V500="",NOT(ISNUMBER(G500)),NOT(ISNUMBER(H500)),NOT(ISNUMBER(I500)),NOT(ISNUMBER(J500)),NOT(ISNUMBER(K500)),NOT(ISNUMBER(M500)),NOT(ISNUMBER(N500)),NOT(ISNUMBER(O500)),NOT(ISNUMBER(W500)),NOT(ISNUMBER(X500))),"Incompleto",IF(OR(I500&lt;H500,K500&lt;I500,O500&gt;N500,O500+X500&gt;N500,X500&gt;N500,M500&lt;=0,N500&lt;0,O500&lt;0,W500&lt;0,X500&lt;0),"Inconsistente","Válido"))))</f>
        <v/>
      </c>
      <c r="AB500" s="31" t="str">
        <f t="shared" si="55"/>
        <v/>
      </c>
    </row>
    <row r="501" spans="1:28">
      <c r="A501" s="9"/>
      <c r="B501" s="14" t="str">
        <f>IF(A501="","",IF(OR(A501&lt;'03 Configuración'!$B$7,A501&gt;'03 Configuración'!$B$8),"Fuera de rango","Semana "&amp;INT((A501-'03 Configuración'!$B$7)/7)+1))</f>
        <v/>
      </c>
      <c r="C501" s="7"/>
      <c r="D501" s="7"/>
      <c r="E501" s="7"/>
      <c r="F501" s="7"/>
      <c r="G501" s="58"/>
      <c r="H501" s="58"/>
      <c r="I501" s="58"/>
      <c r="J501" s="58"/>
      <c r="K501" s="58"/>
      <c r="L501" s="19" t="str">
        <f t="shared" si="49"/>
        <v/>
      </c>
      <c r="M501" s="22"/>
      <c r="N501" s="22"/>
      <c r="O501" s="22"/>
      <c r="P501" s="14" t="str">
        <f t="shared" si="50"/>
        <v/>
      </c>
      <c r="Q501" s="14" t="str">
        <f t="shared" si="51"/>
        <v/>
      </c>
      <c r="R501" s="14" t="str">
        <f t="shared" si="52"/>
        <v/>
      </c>
      <c r="S501" s="7"/>
      <c r="T501" s="11"/>
      <c r="U501" s="11"/>
      <c r="V501" s="7"/>
      <c r="W501" s="25"/>
      <c r="X501" s="22"/>
      <c r="Y501" s="28" t="str">
        <f t="shared" si="53"/>
        <v/>
      </c>
      <c r="Z501" s="19" t="str">
        <f t="shared" si="54"/>
        <v/>
      </c>
      <c r="AA501" s="14" t="str">
        <f>IF(ISBLANK(A501),"",IF(OR(A501&lt;'03 Configuración'!$B$7,A501&gt;'03 Configuración'!$B$8),"Fuera de rango",IF(OR(C501="",D501="",E501="",F501="",S501="",V501="",NOT(ISNUMBER(G501)),NOT(ISNUMBER(H501)),NOT(ISNUMBER(I501)),NOT(ISNUMBER(J501)),NOT(ISNUMBER(K501)),NOT(ISNUMBER(M501)),NOT(ISNUMBER(N501)),NOT(ISNUMBER(O501)),NOT(ISNUMBER(W501)),NOT(ISNUMBER(X501))),"Incompleto",IF(OR(I501&lt;H501,K501&lt;I501,O501&gt;N501,O501+X501&gt;N501,X501&gt;N501,M501&lt;=0,N501&lt;0,O501&lt;0,W501&lt;0,X501&lt;0),"Inconsistente","Válido"))))</f>
        <v/>
      </c>
      <c r="AB501" s="31" t="str">
        <f t="shared" si="55"/>
        <v/>
      </c>
    </row>
    <row r="502" spans="1:28">
      <c r="A502" s="9"/>
      <c r="B502" s="14" t="str">
        <f>IF(A502="","",IF(OR(A502&lt;'03 Configuración'!$B$7,A502&gt;'03 Configuración'!$B$8),"Fuera de rango","Semana "&amp;INT((A502-'03 Configuración'!$B$7)/7)+1))</f>
        <v/>
      </c>
      <c r="C502" s="7"/>
      <c r="D502" s="7"/>
      <c r="E502" s="7"/>
      <c r="F502" s="7"/>
      <c r="G502" s="58"/>
      <c r="H502" s="58"/>
      <c r="I502" s="58"/>
      <c r="J502" s="58"/>
      <c r="K502" s="58"/>
      <c r="L502" s="19" t="str">
        <f t="shared" si="49"/>
        <v/>
      </c>
      <c r="M502" s="22"/>
      <c r="N502" s="22"/>
      <c r="O502" s="22"/>
      <c r="P502" s="14" t="str">
        <f t="shared" si="50"/>
        <v/>
      </c>
      <c r="Q502" s="14" t="str">
        <f t="shared" si="51"/>
        <v/>
      </c>
      <c r="R502" s="14" t="str">
        <f t="shared" si="52"/>
        <v/>
      </c>
      <c r="S502" s="7"/>
      <c r="T502" s="11"/>
      <c r="U502" s="11"/>
      <c r="V502" s="7"/>
      <c r="W502" s="25"/>
      <c r="X502" s="22"/>
      <c r="Y502" s="28" t="str">
        <f t="shared" si="53"/>
        <v/>
      </c>
      <c r="Z502" s="19" t="str">
        <f t="shared" si="54"/>
        <v/>
      </c>
      <c r="AA502" s="14" t="str">
        <f>IF(ISBLANK(A502),"",IF(OR(A502&lt;'03 Configuración'!$B$7,A502&gt;'03 Configuración'!$B$8),"Fuera de rango",IF(OR(C502="",D502="",E502="",F502="",S502="",V502="",NOT(ISNUMBER(G502)),NOT(ISNUMBER(H502)),NOT(ISNUMBER(I502)),NOT(ISNUMBER(J502)),NOT(ISNUMBER(K502)),NOT(ISNUMBER(M502)),NOT(ISNUMBER(N502)),NOT(ISNUMBER(O502)),NOT(ISNUMBER(W502)),NOT(ISNUMBER(X502))),"Incompleto",IF(OR(I502&lt;H502,K502&lt;I502,O502&gt;N502,O502+X502&gt;N502,X502&gt;N502,M502&lt;=0,N502&lt;0,O502&lt;0,W502&lt;0,X502&lt;0),"Inconsistente","Válido"))))</f>
        <v/>
      </c>
      <c r="AB502" s="31" t="str">
        <f t="shared" si="55"/>
        <v/>
      </c>
    </row>
    <row r="503" spans="1:28">
      <c r="A503" s="9"/>
      <c r="B503" s="14" t="str">
        <f>IF(A503="","",IF(OR(A503&lt;'03 Configuración'!$B$7,A503&gt;'03 Configuración'!$B$8),"Fuera de rango","Semana "&amp;INT((A503-'03 Configuración'!$B$7)/7)+1))</f>
        <v/>
      </c>
      <c r="C503" s="7"/>
      <c r="D503" s="7"/>
      <c r="E503" s="7"/>
      <c r="F503" s="7"/>
      <c r="G503" s="58"/>
      <c r="H503" s="58"/>
      <c r="I503" s="58"/>
      <c r="J503" s="58"/>
      <c r="K503" s="58"/>
      <c r="L503" s="19" t="str">
        <f t="shared" si="49"/>
        <v/>
      </c>
      <c r="M503" s="22"/>
      <c r="N503" s="22"/>
      <c r="O503" s="22"/>
      <c r="P503" s="14" t="str">
        <f t="shared" si="50"/>
        <v/>
      </c>
      <c r="Q503" s="14" t="str">
        <f t="shared" si="51"/>
        <v/>
      </c>
      <c r="R503" s="14" t="str">
        <f t="shared" si="52"/>
        <v/>
      </c>
      <c r="S503" s="7"/>
      <c r="T503" s="11"/>
      <c r="U503" s="11"/>
      <c r="V503" s="7"/>
      <c r="W503" s="25"/>
      <c r="X503" s="22"/>
      <c r="Y503" s="28" t="str">
        <f t="shared" si="53"/>
        <v/>
      </c>
      <c r="Z503" s="19" t="str">
        <f t="shared" si="54"/>
        <v/>
      </c>
      <c r="AA503" s="14" t="str">
        <f>IF(ISBLANK(A503),"",IF(OR(A503&lt;'03 Configuración'!$B$7,A503&gt;'03 Configuración'!$B$8),"Fuera de rango",IF(OR(C503="",D503="",E503="",F503="",S503="",V503="",NOT(ISNUMBER(G503)),NOT(ISNUMBER(H503)),NOT(ISNUMBER(I503)),NOT(ISNUMBER(J503)),NOT(ISNUMBER(K503)),NOT(ISNUMBER(M503)),NOT(ISNUMBER(N503)),NOT(ISNUMBER(O503)),NOT(ISNUMBER(W503)),NOT(ISNUMBER(X503))),"Incompleto",IF(OR(I503&lt;H503,K503&lt;I503,O503&gt;N503,O503+X503&gt;N503,X503&gt;N503,M503&lt;=0,N503&lt;0,O503&lt;0,W503&lt;0,X503&lt;0),"Inconsistente","Válido"))))</f>
        <v/>
      </c>
      <c r="AB503" s="31" t="str">
        <f t="shared" si="55"/>
        <v/>
      </c>
    </row>
    <row r="504" spans="1:28">
      <c r="A504" s="9"/>
      <c r="B504" s="14" t="str">
        <f>IF(A504="","",IF(OR(A504&lt;'03 Configuración'!$B$7,A504&gt;'03 Configuración'!$B$8),"Fuera de rango","Semana "&amp;INT((A504-'03 Configuración'!$B$7)/7)+1))</f>
        <v/>
      </c>
      <c r="C504" s="7"/>
      <c r="D504" s="7"/>
      <c r="E504" s="7"/>
      <c r="F504" s="7"/>
      <c r="G504" s="58"/>
      <c r="H504" s="58"/>
      <c r="I504" s="58"/>
      <c r="J504" s="58"/>
      <c r="K504" s="58"/>
      <c r="L504" s="19" t="str">
        <f t="shared" si="49"/>
        <v/>
      </c>
      <c r="M504" s="22"/>
      <c r="N504" s="22"/>
      <c r="O504" s="22"/>
      <c r="P504" s="14" t="str">
        <f t="shared" si="50"/>
        <v/>
      </c>
      <c r="Q504" s="14" t="str">
        <f t="shared" si="51"/>
        <v/>
      </c>
      <c r="R504" s="14" t="str">
        <f t="shared" si="52"/>
        <v/>
      </c>
      <c r="S504" s="7"/>
      <c r="T504" s="11"/>
      <c r="U504" s="11"/>
      <c r="V504" s="7"/>
      <c r="W504" s="25"/>
      <c r="X504" s="22"/>
      <c r="Y504" s="28" t="str">
        <f t="shared" si="53"/>
        <v/>
      </c>
      <c r="Z504" s="19" t="str">
        <f t="shared" si="54"/>
        <v/>
      </c>
      <c r="AA504" s="14" t="str">
        <f>IF(ISBLANK(A504),"",IF(OR(A504&lt;'03 Configuración'!$B$7,A504&gt;'03 Configuración'!$B$8),"Fuera de rango",IF(OR(C504="",D504="",E504="",F504="",S504="",V504="",NOT(ISNUMBER(G504)),NOT(ISNUMBER(H504)),NOT(ISNUMBER(I504)),NOT(ISNUMBER(J504)),NOT(ISNUMBER(K504)),NOT(ISNUMBER(M504)),NOT(ISNUMBER(N504)),NOT(ISNUMBER(O504)),NOT(ISNUMBER(W504)),NOT(ISNUMBER(X504))),"Incompleto",IF(OR(I504&lt;H504,K504&lt;I504,O504&gt;N504,O504+X504&gt;N504,X504&gt;N504,M504&lt;=0,N504&lt;0,O504&lt;0,W504&lt;0,X504&lt;0),"Inconsistente","Válido"))))</f>
        <v/>
      </c>
      <c r="AB504" s="31" t="str">
        <f t="shared" si="55"/>
        <v/>
      </c>
    </row>
    <row r="505" spans="1:28">
      <c r="A505" s="9"/>
      <c r="B505" s="14" t="str">
        <f>IF(A505="","",IF(OR(A505&lt;'03 Configuración'!$B$7,A505&gt;'03 Configuración'!$B$8),"Fuera de rango","Semana "&amp;INT((A505-'03 Configuración'!$B$7)/7)+1))</f>
        <v/>
      </c>
      <c r="C505" s="7"/>
      <c r="D505" s="7"/>
      <c r="E505" s="7"/>
      <c r="F505" s="7"/>
      <c r="G505" s="58"/>
      <c r="H505" s="58"/>
      <c r="I505" s="58"/>
      <c r="J505" s="58"/>
      <c r="K505" s="58"/>
      <c r="L505" s="19" t="str">
        <f t="shared" si="49"/>
        <v/>
      </c>
      <c r="M505" s="22"/>
      <c r="N505" s="22"/>
      <c r="O505" s="22"/>
      <c r="P505" s="14" t="str">
        <f t="shared" si="50"/>
        <v/>
      </c>
      <c r="Q505" s="14" t="str">
        <f t="shared" si="51"/>
        <v/>
      </c>
      <c r="R505" s="14" t="str">
        <f t="shared" si="52"/>
        <v/>
      </c>
      <c r="S505" s="7"/>
      <c r="T505" s="11"/>
      <c r="U505" s="11"/>
      <c r="V505" s="7"/>
      <c r="W505" s="25"/>
      <c r="X505" s="22"/>
      <c r="Y505" s="28" t="str">
        <f t="shared" si="53"/>
        <v/>
      </c>
      <c r="Z505" s="19" t="str">
        <f t="shared" si="54"/>
        <v/>
      </c>
      <c r="AA505" s="14" t="str">
        <f>IF(ISBLANK(A505),"",IF(OR(A505&lt;'03 Configuración'!$B$7,A505&gt;'03 Configuración'!$B$8),"Fuera de rango",IF(OR(C505="",D505="",E505="",F505="",S505="",V505="",NOT(ISNUMBER(G505)),NOT(ISNUMBER(H505)),NOT(ISNUMBER(I505)),NOT(ISNUMBER(J505)),NOT(ISNUMBER(K505)),NOT(ISNUMBER(M505)),NOT(ISNUMBER(N505)),NOT(ISNUMBER(O505)),NOT(ISNUMBER(W505)),NOT(ISNUMBER(X505))),"Incompleto",IF(OR(I505&lt;H505,K505&lt;I505,O505&gt;N505,O505+X505&gt;N505,X505&gt;N505,M505&lt;=0,N505&lt;0,O505&lt;0,W505&lt;0,X505&lt;0),"Inconsistente","Válido"))))</f>
        <v/>
      </c>
      <c r="AB505" s="31" t="str">
        <f t="shared" si="55"/>
        <v/>
      </c>
    </row>
    <row r="506" spans="1:28">
      <c r="A506" s="17"/>
      <c r="B506" s="15" t="str">
        <f>IF(A506="","",IF(OR(A506&lt;'03 Configuración'!$B$7,A506&gt;'03 Configuración'!$B$8),"Fuera de rango","Semana "&amp;INT((A506-'03 Configuración'!$B$7)/7)+1))</f>
        <v/>
      </c>
      <c r="C506" s="8"/>
      <c r="D506" s="8"/>
      <c r="E506" s="8"/>
      <c r="F506" s="8"/>
      <c r="G506" s="59"/>
      <c r="H506" s="59"/>
      <c r="I506" s="59"/>
      <c r="J506" s="59"/>
      <c r="K506" s="59"/>
      <c r="L506" s="20" t="str">
        <f t="shared" si="49"/>
        <v/>
      </c>
      <c r="M506" s="23"/>
      <c r="N506" s="23"/>
      <c r="O506" s="23"/>
      <c r="P506" s="15" t="str">
        <f t="shared" si="50"/>
        <v/>
      </c>
      <c r="Q506" s="15" t="str">
        <f t="shared" si="51"/>
        <v/>
      </c>
      <c r="R506" s="15" t="str">
        <f t="shared" si="52"/>
        <v/>
      </c>
      <c r="S506" s="8"/>
      <c r="T506" s="12"/>
      <c r="U506" s="12"/>
      <c r="V506" s="8"/>
      <c r="W506" s="26"/>
      <c r="X506" s="23"/>
      <c r="Y506" s="29" t="str">
        <f t="shared" si="53"/>
        <v/>
      </c>
      <c r="Z506" s="20" t="str">
        <f t="shared" si="54"/>
        <v/>
      </c>
      <c r="AA506" s="15" t="str">
        <f>IF(ISBLANK(A506),"",IF(OR(A506&lt;'03 Configuración'!$B$7,A506&gt;'03 Configuración'!$B$8),"Fuera de rango",IF(OR(C506="",D506="",E506="",F506="",S506="",V506="",NOT(ISNUMBER(G506)),NOT(ISNUMBER(H506)),NOT(ISNUMBER(I506)),NOT(ISNUMBER(J506)),NOT(ISNUMBER(K506)),NOT(ISNUMBER(M506)),NOT(ISNUMBER(N506)),NOT(ISNUMBER(O506)),NOT(ISNUMBER(W506)),NOT(ISNUMBER(X506))),"Incompleto",IF(OR(I506&lt;H506,K506&lt;I506,O506&gt;N506,O506+X506&gt;N506,X506&gt;N506,M506&lt;=0,N506&lt;0,O506&lt;0,W506&lt;0,X506&lt;0),"Inconsistente","Válido"))))</f>
        <v/>
      </c>
      <c r="AB506" s="32" t="str">
        <f t="shared" si="55"/>
        <v/>
      </c>
    </row>
  </sheetData>
  <mergeCells count="7">
    <mergeCell ref="A1:AB1"/>
    <mergeCell ref="A2:AB2"/>
    <mergeCell ref="A4:AB4"/>
    <mergeCell ref="A5:F5"/>
    <mergeCell ref="G5:L5"/>
    <mergeCell ref="M5:Q5"/>
    <mergeCell ref="R5:AB5"/>
  </mergeCells>
  <conditionalFormatting sqref="Y7:Y506">
    <cfRule type="expression" dxfId="10" priority="5">
      <formula>Y7&gt;0.2</formula>
    </cfRule>
  </conditionalFormatting>
  <conditionalFormatting sqref="AA7:AA506">
    <cfRule type="expression" dxfId="9" priority="1">
      <formula>AA7="Válido"</formula>
    </cfRule>
    <cfRule type="expression" dxfId="8" priority="2">
      <formula>AA7="Incompleto"</formula>
    </cfRule>
    <cfRule type="expression" dxfId="7" priority="3">
      <formula>AA7="Inconsistente"</formula>
    </cfRule>
    <cfRule type="expression" dxfId="6" priority="4">
      <formula>AA7="Fuera de rango"</formula>
    </cfRule>
  </conditionalFormatting>
  <dataValidations count="8">
    <dataValidation type="time" sqref="G7:K506" xr:uid="{00000000-0002-0000-0300-000000000000}">
      <formula1>0</formula1>
      <formula2>1</formula2>
    </dataValidation>
    <dataValidation type="whole" operator="greaterThanOrEqual" sqref="M7:O506" xr:uid="{00000000-0002-0000-0300-000001000000}">
      <formula1>0</formula1>
    </dataValidation>
    <dataValidation type="decimal" operator="greaterThanOrEqual" sqref="W7:W506" xr:uid="{00000000-0002-0000-0300-000002000000}">
      <formula1>0</formula1>
    </dataValidation>
    <dataValidation type="list" sqref="S7:S506" xr:uid="{00000000-0002-0000-0300-000003000000}">
      <formula1>"Sin incidencia,Entrega tardía,Faltante,Daño,Error de referencia,Error de clasificación,Pedido incompleto,Cambio de ruta,Otro"</formula1>
    </dataValidation>
    <dataValidation type="list" sqref="V7:V506" xr:uid="{00000000-0002-0000-0300-000004000000}">
      <formula1>"Compras / relación con proveedor,Recepción y validación,Clasificación,Despacho,Coordinación del piloto,Ventas,Otro"</formula1>
    </dataValidation>
    <dataValidation type="whole" operator="greaterThan" sqref="M7:M506" xr:uid="{00000000-0002-0000-0300-000005000000}">
      <formula1>0</formula1>
    </dataValidation>
    <dataValidation type="custom" sqref="X7:X506" xr:uid="{00000000-0002-0000-0300-000008000000}">
      <formula1>AND(X7&gt;=0,O7+X7&lt;=N7)</formula1>
    </dataValidation>
    <dataValidation type="custom" sqref="A7:A506" xr:uid="{00000000-0002-0000-0300-000009000000}">
      <formula1>AND(A7&gt;=$AC$1,A7&lt;=$AC$2)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2"/>
  <sheetViews>
    <sheetView topLeftCell="A10" workbookViewId="0">
      <selection activeCell="M12" sqref="M12:N13"/>
    </sheetView>
  </sheetViews>
  <sheetFormatPr baseColWidth="10" defaultColWidth="8.796875" defaultRowHeight="13.8"/>
  <cols>
    <col min="1" max="1" width="38" customWidth="1"/>
    <col min="2" max="3" width="14" customWidth="1"/>
    <col min="4" max="4" width="18" customWidth="1"/>
    <col min="5" max="5" width="15" customWidth="1"/>
    <col min="6" max="6" width="38" customWidth="1"/>
    <col min="7" max="7" width="3" customWidth="1"/>
    <col min="8" max="10" width="12" customWidth="1"/>
    <col min="11" max="14" width="14" customWidth="1"/>
  </cols>
  <sheetData>
    <row r="1" spans="1:14" ht="22.35" customHeight="1">
      <c r="A1" s="62" t="s">
        <v>220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20.85" customHeight="1">
      <c r="A2" s="63" t="s">
        <v>221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22.35" customHeight="1">
      <c r="A4" s="64" t="s">
        <v>222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70" t="s">
        <v>223</v>
      </c>
      <c r="B6" s="70"/>
      <c r="C6" s="70" t="s">
        <v>224</v>
      </c>
      <c r="D6" s="70"/>
      <c r="E6" s="70" t="s">
        <v>225</v>
      </c>
      <c r="F6" s="70"/>
      <c r="G6" s="70" t="s">
        <v>226</v>
      </c>
      <c r="H6" s="70"/>
      <c r="I6" s="70" t="s">
        <v>102</v>
      </c>
      <c r="J6" s="70"/>
      <c r="K6" s="70" t="s">
        <v>227</v>
      </c>
      <c r="L6" s="70"/>
      <c r="M6" s="70"/>
      <c r="N6" s="70"/>
    </row>
    <row r="7" spans="1:14" ht="17.55" customHeight="1">
      <c r="A7" s="71">
        <f>COUNTIF('04 Registro operativo'!$AA$7:$AA$506,"Válido")</f>
        <v>20</v>
      </c>
      <c r="B7" s="72"/>
      <c r="C7" s="71">
        <f>COUNTIF(B33:B40,"&gt;0")</f>
        <v>4</v>
      </c>
      <c r="D7" s="72"/>
      <c r="E7" s="71">
        <f>COUNTIF('04 Registro operativo'!$AA$7:$AA$506,"Incompleto")</f>
        <v>0</v>
      </c>
      <c r="F7" s="72"/>
      <c r="G7" s="71">
        <f>COUNTIF('04 Registro operativo'!$AA$7:$AA$506,"Inconsistente")</f>
        <v>0</v>
      </c>
      <c r="H7" s="72"/>
      <c r="I7" s="71">
        <f>COUNTIF('04 Registro operativo'!$AA$7:$AA$506,"Fuera de rango")</f>
        <v>0</v>
      </c>
      <c r="J7" s="72"/>
      <c r="K7" s="71">
        <f>COUNTIF('04 Registro operativo'!$AB$7:$AB$506,"Falta costo adicional")</f>
        <v>0</v>
      </c>
      <c r="L7" s="75"/>
      <c r="M7" s="75"/>
      <c r="N7" s="72"/>
    </row>
    <row r="8" spans="1:14" ht="17.55" customHeight="1">
      <c r="A8" s="73"/>
      <c r="B8" s="74"/>
      <c r="C8" s="73"/>
      <c r="D8" s="74"/>
      <c r="E8" s="73"/>
      <c r="F8" s="74"/>
      <c r="G8" s="73"/>
      <c r="H8" s="74"/>
      <c r="I8" s="73"/>
      <c r="J8" s="74"/>
      <c r="K8" s="73"/>
      <c r="L8" s="76"/>
      <c r="M8" s="76"/>
      <c r="N8" s="74"/>
    </row>
    <row r="9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>
      <c r="A10" s="67" t="s">
        <v>228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</row>
    <row r="11" spans="1:14">
      <c r="A11" s="70" t="s">
        <v>229</v>
      </c>
      <c r="B11" s="70"/>
      <c r="C11" s="70" t="s">
        <v>187</v>
      </c>
      <c r="D11" s="70"/>
      <c r="E11" s="70" t="s">
        <v>52</v>
      </c>
      <c r="F11" s="70"/>
      <c r="G11" s="70" t="s">
        <v>54</v>
      </c>
      <c r="H11" s="70"/>
      <c r="I11" s="70" t="s">
        <v>230</v>
      </c>
      <c r="J11" s="70"/>
      <c r="K11" s="70" t="s">
        <v>231</v>
      </c>
      <c r="L11" s="70"/>
      <c r="M11" s="70" t="s">
        <v>232</v>
      </c>
      <c r="N11" s="70"/>
    </row>
    <row r="12" spans="1:14" ht="16.05" customHeight="1">
      <c r="A12" s="77">
        <f>IFERROR(SUMIFS('04 Registro operativo'!$L$7:$L$506,'04 Registro operativo'!$AA$7:$AA$506,"Válido")/COUNTIF('04 Registro operativo'!$AA$7:$AA$506,"Válido"),"")</f>
        <v>3.2730000000000006</v>
      </c>
      <c r="B12" s="78"/>
      <c r="C12" s="77">
        <f>IFERROR(SUMIFS('04 Registro operativo'!$Z$7:$Z$506,'04 Registro operativo'!$AA$7:$AA$506,"Válido")/COUNTIF('04 Registro operativo'!$AA$7:$AA$506,"Válido"),"")</f>
        <v>2.7954999999999997</v>
      </c>
      <c r="D12" s="78"/>
      <c r="E12" s="81">
        <f>IFERROR(COUNTIFS('04 Registro operativo'!$P$7:$P$506,"Sí",'04 Registro operativo'!$AA$7:$AA$506,"Válido")/COUNTIF('04 Registro operativo'!$AA$7:$AA$506,"Válido"),"")</f>
        <v>0.95</v>
      </c>
      <c r="F12" s="82"/>
      <c r="G12" s="81">
        <f>IFERROR(COUNTIFS('04 Registro operativo'!$Q$7:$Q$506,"Sí",'04 Registro operativo'!$AA$7:$AA$506,"Válido")/COUNTIF('04 Registro operativo'!$AA$7:$AA$506,"Válido"),"")</f>
        <v>0.95</v>
      </c>
      <c r="H12" s="82"/>
      <c r="I12" s="85">
        <f>IFERROR(COUNTIFS('04 Registro operativo'!$R$7:$R$506,"Sí",'04 Registro operativo'!$AA$7:$AA$506,"Válido")/COUNTIF('04 Registro operativo'!$AA$7:$AA$506,"Válido")*100,"")</f>
        <v>15</v>
      </c>
      <c r="J12" s="86"/>
      <c r="K12" s="89">
        <f>IFERROR(SUMIFS('04 Registro operativo'!$W$7:$W$506,'04 Registro operativo'!$AA$7:$AA$506,"Válido")/COUNTIF('04 Registro operativo'!$AA$7:$AA$506,"Válido"),"")</f>
        <v>10970</v>
      </c>
      <c r="L12" s="90"/>
      <c r="M12" s="93">
        <f>IFERROR(SUMIFS('04 Registro operativo'!$X$7:$X$506,'04 Registro operativo'!$AA$7:$AA$506,"Válido")/SUMIFS('04 Registro operativo'!$N$7:$N$506,'04 Registro operativo'!$AA$7:$AA$506,"Válido"),"")</f>
        <v>2.2598870056497176E-3</v>
      </c>
      <c r="N12" s="94"/>
    </row>
    <row r="13" spans="1:14" ht="16.05" customHeight="1">
      <c r="A13" s="79"/>
      <c r="B13" s="80"/>
      <c r="C13" s="79"/>
      <c r="D13" s="80"/>
      <c r="E13" s="83"/>
      <c r="F13" s="84"/>
      <c r="G13" s="83"/>
      <c r="H13" s="84"/>
      <c r="I13" s="87"/>
      <c r="J13" s="88"/>
      <c r="K13" s="91"/>
      <c r="L13" s="92"/>
      <c r="M13" s="95"/>
      <c r="N13" s="96"/>
    </row>
    <row r="14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>
      <c r="A15" s="67" t="s">
        <v>233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</row>
    <row r="16" spans="1:14" ht="20.85" customHeight="1">
      <c r="A16" s="97" t="str">
        <f>IF(A7&lt;'03 Configuración'!$B$29,"Aún no hay evidencia suficiente",IF(C7&lt;'03 Configuración'!$B$30,"Aún no hay evidencia suficiente",IF(OR(E7&gt;0,G7&gt;0,I7&gt;0,K7&gt;0),"Completa o corrige registros antes de decidir",IF(OR(D22&gt;'03 Configuración'!$C$20,D23&gt;'03 Configuración'!$C$21,D24&lt;'03 Configuración'!$C$22,D25&lt;'03 Configuración'!$C$23,D26&gt;'03 Configuración'!$C$24,D27&gt;'03 Configuración'!$C$25,D28&gt;'03 Configuración'!$C$26),"Ajustar antes de ampliar","Ampliar gradualmente"))))</f>
        <v>Ajustar antes de ampliar</v>
      </c>
      <c r="B16" s="98"/>
      <c r="C16" s="98"/>
      <c r="D16" s="98"/>
      <c r="E16" s="99"/>
      <c r="F16" s="106" t="s">
        <v>234</v>
      </c>
      <c r="G16" s="107"/>
      <c r="H16" s="107"/>
      <c r="I16" s="107"/>
      <c r="J16" s="107"/>
      <c r="K16" s="107"/>
      <c r="L16" s="107"/>
      <c r="M16" s="107"/>
      <c r="N16" s="108"/>
    </row>
    <row r="17" spans="1:14" ht="20.85" customHeight="1">
      <c r="A17" s="100"/>
      <c r="B17" s="101"/>
      <c r="C17" s="101"/>
      <c r="D17" s="101"/>
      <c r="E17" s="102"/>
      <c r="F17" s="109"/>
      <c r="G17" s="110"/>
      <c r="H17" s="110"/>
      <c r="I17" s="110"/>
      <c r="J17" s="110"/>
      <c r="K17" s="110"/>
      <c r="L17" s="110"/>
      <c r="M17" s="110"/>
      <c r="N17" s="111"/>
    </row>
    <row r="18" spans="1:14" ht="20.85" customHeight="1">
      <c r="A18" s="103"/>
      <c r="B18" s="104"/>
      <c r="C18" s="104"/>
      <c r="D18" s="104"/>
      <c r="E18" s="105"/>
      <c r="F18" s="112"/>
      <c r="G18" s="113"/>
      <c r="H18" s="113"/>
      <c r="I18" s="113"/>
      <c r="J18" s="113"/>
      <c r="K18" s="113"/>
      <c r="L18" s="113"/>
      <c r="M18" s="113"/>
      <c r="N18" s="114"/>
    </row>
    <row r="19" spans="1:1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67" t="s">
        <v>235</v>
      </c>
      <c r="B20" s="67"/>
      <c r="C20" s="67"/>
      <c r="D20" s="67"/>
      <c r="E20" s="67"/>
      <c r="F20" s="67"/>
      <c r="G20" s="5"/>
      <c r="H20" s="5"/>
      <c r="I20" s="5"/>
      <c r="J20" s="5"/>
      <c r="K20" s="5"/>
      <c r="L20" s="5"/>
      <c r="M20" s="5"/>
      <c r="N20" s="5"/>
    </row>
    <row r="21" spans="1:14">
      <c r="A21" s="1" t="s">
        <v>46</v>
      </c>
      <c r="B21" s="2" t="s">
        <v>148</v>
      </c>
      <c r="C21" s="2" t="s">
        <v>236</v>
      </c>
      <c r="D21" s="2" t="s">
        <v>237</v>
      </c>
      <c r="E21" s="2" t="s">
        <v>238</v>
      </c>
      <c r="F21" s="3" t="s">
        <v>239</v>
      </c>
      <c r="G21" s="5"/>
      <c r="H21" s="5"/>
      <c r="I21" s="5"/>
      <c r="J21" s="5"/>
      <c r="K21" s="5"/>
      <c r="L21" s="5"/>
      <c r="M21" s="5"/>
      <c r="N21" s="5"/>
    </row>
    <row r="22" spans="1:14">
      <c r="A22" s="33" t="s">
        <v>153</v>
      </c>
      <c r="B22" s="45">
        <f>'03 Configuración'!$B$20</f>
        <v>18</v>
      </c>
      <c r="C22" s="45">
        <f>'03 Configuración'!$C$20</f>
        <v>5</v>
      </c>
      <c r="D22" s="45">
        <f>A12</f>
        <v>3.2730000000000006</v>
      </c>
      <c r="E22" s="35" t="str">
        <f>IF(D22="","Sin datos",IF(D22&lt;=C22,"Cumple","Revisar"))</f>
        <v>Cumple</v>
      </c>
      <c r="F22" s="36" t="s">
        <v>240</v>
      </c>
      <c r="G22" s="5"/>
      <c r="H22" s="5"/>
      <c r="I22" s="5"/>
      <c r="J22" s="5"/>
      <c r="K22" s="5"/>
      <c r="L22" s="5"/>
      <c r="M22" s="5"/>
      <c r="N22" s="5"/>
    </row>
    <row r="23" spans="1:14">
      <c r="A23" s="37" t="s">
        <v>157</v>
      </c>
      <c r="B23" s="46">
        <f>'03 Configuración'!$B$21</f>
        <v>6</v>
      </c>
      <c r="C23" s="46">
        <f>'03 Configuración'!$C$21</f>
        <v>3.5</v>
      </c>
      <c r="D23" s="46">
        <f>C12</f>
        <v>2.7954999999999997</v>
      </c>
      <c r="E23" s="39" t="str">
        <f>IF(D23="","Sin datos",IF(D23&lt;=C23,"Cumple","Revisar"))</f>
        <v>Cumple</v>
      </c>
      <c r="F23" s="40" t="s">
        <v>241</v>
      </c>
      <c r="G23" s="5"/>
      <c r="H23" s="5"/>
      <c r="I23" s="5"/>
      <c r="J23" s="5"/>
      <c r="K23" s="5"/>
      <c r="L23" s="5"/>
      <c r="M23" s="5"/>
      <c r="N23" s="5"/>
    </row>
    <row r="24" spans="1:14">
      <c r="A24" s="37" t="s">
        <v>52</v>
      </c>
      <c r="B24" s="47">
        <f>'03 Configuración'!$B$22</f>
        <v>0.96</v>
      </c>
      <c r="C24" s="47">
        <f>'03 Configuración'!$C$22</f>
        <v>0.96</v>
      </c>
      <c r="D24" s="47">
        <f>E12</f>
        <v>0.95</v>
      </c>
      <c r="E24" s="39" t="str">
        <f>IF(D24="","Sin datos",IF(D24&gt;=C24,"Cumple","Revisar"))</f>
        <v>Revisar</v>
      </c>
      <c r="F24" s="40" t="s">
        <v>242</v>
      </c>
      <c r="G24" s="5"/>
      <c r="H24" s="5"/>
      <c r="I24" s="5"/>
      <c r="J24" s="5"/>
      <c r="K24" s="5"/>
      <c r="L24" s="5"/>
      <c r="M24" s="5"/>
      <c r="N24" s="5"/>
    </row>
    <row r="25" spans="1:14">
      <c r="A25" s="37" t="s">
        <v>54</v>
      </c>
      <c r="B25" s="47">
        <f>'03 Configuración'!$B$23</f>
        <v>0.89</v>
      </c>
      <c r="C25" s="47">
        <f>'03 Configuración'!$C$23</f>
        <v>0.95</v>
      </c>
      <c r="D25" s="47">
        <f>G12</f>
        <v>0.95</v>
      </c>
      <c r="E25" s="39" t="str">
        <f>IF(D25="","Sin datos",IF(D25&gt;=C25,"Cumple","Revisar"))</f>
        <v>Cumple</v>
      </c>
      <c r="F25" s="40" t="s">
        <v>243</v>
      </c>
      <c r="G25" s="5"/>
      <c r="H25" s="5"/>
      <c r="I25" s="5"/>
      <c r="J25" s="5"/>
      <c r="K25" s="5"/>
      <c r="L25" s="5"/>
      <c r="M25" s="5"/>
      <c r="N25" s="5"/>
    </row>
    <row r="26" spans="1:14">
      <c r="A26" s="37" t="s">
        <v>56</v>
      </c>
      <c r="B26" s="48">
        <f>'03 Configuración'!$B$24</f>
        <v>18</v>
      </c>
      <c r="C26" s="48">
        <f>'03 Configuración'!$C$24</f>
        <v>15</v>
      </c>
      <c r="D26" s="48">
        <f>I12</f>
        <v>15</v>
      </c>
      <c r="E26" s="39" t="str">
        <f>IF(D26="","Sin datos",IF(D26&lt;=C26,"Cumple","Revisar"))</f>
        <v>Cumple</v>
      </c>
      <c r="F26" s="40" t="s">
        <v>244</v>
      </c>
      <c r="G26" s="5"/>
      <c r="H26" s="5"/>
      <c r="I26" s="5"/>
      <c r="J26" s="5"/>
      <c r="K26" s="5"/>
      <c r="L26" s="5"/>
      <c r="M26" s="5"/>
      <c r="N26" s="5"/>
    </row>
    <row r="27" spans="1:14" ht="26.4">
      <c r="A27" s="37" t="s">
        <v>58</v>
      </c>
      <c r="B27" s="49">
        <f>'03 Configuración'!$B$25</f>
        <v>18500</v>
      </c>
      <c r="C27" s="49">
        <f>'03 Configuración'!$C$25</f>
        <v>15000</v>
      </c>
      <c r="D27" s="49">
        <f>K12</f>
        <v>10970</v>
      </c>
      <c r="E27" s="39" t="str">
        <f>IF(D27="","Sin datos",IF(D27&lt;=C27,"Cumple","Revisar"))</f>
        <v>Cumple</v>
      </c>
      <c r="F27" s="40" t="s">
        <v>245</v>
      </c>
      <c r="G27" s="5"/>
      <c r="H27" s="5"/>
      <c r="I27" s="5"/>
      <c r="J27" s="5"/>
      <c r="K27" s="5"/>
      <c r="L27" s="5"/>
      <c r="M27" s="5"/>
      <c r="N27" s="5"/>
    </row>
    <row r="28" spans="1:14">
      <c r="A28" s="41" t="s">
        <v>98</v>
      </c>
      <c r="B28" s="50">
        <f>'03 Configuración'!$B$26</f>
        <v>1</v>
      </c>
      <c r="C28" s="50">
        <f>'03 Configuración'!$C$26</f>
        <v>0.2</v>
      </c>
      <c r="D28" s="50">
        <f>M12</f>
        <v>2.2598870056497176E-3</v>
      </c>
      <c r="E28" s="43" t="str">
        <f>IF(D28="","Sin datos",IF(D28&lt;=C28,"Cumple","Revisar"))</f>
        <v>Cumple</v>
      </c>
      <c r="F28" s="44" t="s">
        <v>246</v>
      </c>
      <c r="G28" s="5"/>
      <c r="H28" s="5"/>
      <c r="I28" s="5"/>
      <c r="J28" s="5"/>
      <c r="K28" s="5"/>
      <c r="L28" s="5"/>
      <c r="M28" s="5"/>
      <c r="N28" s="5"/>
    </row>
    <row r="29" spans="1:1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17.55" customHeight="1">
      <c r="A30" s="5"/>
      <c r="B30" s="5"/>
      <c r="C30" s="5"/>
      <c r="D30" s="5"/>
      <c r="E30" s="5"/>
      <c r="F30" s="5"/>
      <c r="G30" s="5"/>
      <c r="H30" s="115" t="s">
        <v>247</v>
      </c>
      <c r="I30" s="115"/>
      <c r="J30" s="115"/>
      <c r="K30" s="115"/>
      <c r="L30" s="115"/>
      <c r="M30" s="115"/>
      <c r="N30" s="5"/>
    </row>
    <row r="31" spans="1:14" ht="41.55" customHeight="1">
      <c r="A31" s="67" t="s">
        <v>248</v>
      </c>
      <c r="B31" s="67"/>
      <c r="C31" s="67"/>
      <c r="D31" s="67"/>
      <c r="E31" s="67"/>
      <c r="F31" s="67"/>
      <c r="G31" s="5"/>
      <c r="H31" s="116" t="s">
        <v>249</v>
      </c>
      <c r="I31" s="116"/>
      <c r="J31" s="116"/>
      <c r="K31" s="116"/>
      <c r="L31" s="116"/>
      <c r="M31" s="116"/>
      <c r="N31" s="5"/>
    </row>
    <row r="32" spans="1:14" ht="41.55" customHeight="1">
      <c r="A32" s="1" t="s">
        <v>175</v>
      </c>
      <c r="B32" s="2" t="s">
        <v>223</v>
      </c>
      <c r="C32" s="2" t="s">
        <v>229</v>
      </c>
      <c r="D32" s="2" t="s">
        <v>52</v>
      </c>
      <c r="E32" s="2" t="s">
        <v>54</v>
      </c>
      <c r="F32" s="3" t="s">
        <v>250</v>
      </c>
      <c r="G32" s="5"/>
      <c r="H32" s="116"/>
      <c r="I32" s="116"/>
      <c r="J32" s="116"/>
      <c r="K32" s="116"/>
      <c r="L32" s="116"/>
      <c r="M32" s="116"/>
      <c r="N32" s="5"/>
    </row>
    <row r="33" spans="1:14" ht="41.55" customHeight="1">
      <c r="A33" s="33" t="s">
        <v>251</v>
      </c>
      <c r="B33" s="34">
        <f>COUNTIFS('04 Registro operativo'!$AA$7:$AA$506,"Válido",'04 Registro operativo'!$B$7:$B$506,A33)</f>
        <v>5</v>
      </c>
      <c r="C33" s="45">
        <f>IF(B33=0,"",SUMIFS('04 Registro operativo'!$L$7:$L$506,'04 Registro operativo'!$AA$7:$AA$506,"Válido",'04 Registro operativo'!$B$7:$B$506,A33)/B33)</f>
        <v>3.4980000000000002</v>
      </c>
      <c r="D33" s="51">
        <f>IF(B33=0,"",COUNTIFS('04 Registro operativo'!$P$7:$P$506,"Sí",'04 Registro operativo'!$AA$7:$AA$506,"Válido",'04 Registro operativo'!$B$7:$B$506,A33)/B33)</f>
        <v>1</v>
      </c>
      <c r="E33" s="51">
        <f>IF(B33=0,"",COUNTIFS('04 Registro operativo'!$Q$7:$Q$506,"Sí",'04 Registro operativo'!$AA$7:$AA$506,"Válido",'04 Registro operativo'!$B$7:$B$506,A33)/B33)</f>
        <v>0.8</v>
      </c>
      <c r="F33" s="52">
        <f>COUNTIFS('04 Registro operativo'!$R$7:$R$506,"Sí",'04 Registro operativo'!$AA$7:$AA$506,"Válido",'04 Registro operativo'!$B$7:$B$506,A33)</f>
        <v>1</v>
      </c>
      <c r="G33" s="5"/>
      <c r="H33" s="116"/>
      <c r="I33" s="116"/>
      <c r="J33" s="116"/>
      <c r="K33" s="116"/>
      <c r="L33" s="116"/>
      <c r="M33" s="116"/>
      <c r="N33" s="5"/>
    </row>
    <row r="34" spans="1:14" ht="41.55" customHeight="1">
      <c r="A34" s="37" t="s">
        <v>252</v>
      </c>
      <c r="B34" s="38">
        <f>COUNTIFS('04 Registro operativo'!$AA$7:$AA$506,"Válido",'04 Registro operativo'!$B$7:$B$506,A34)</f>
        <v>5</v>
      </c>
      <c r="C34" s="46">
        <f>IF(B34=0,"",SUMIFS('04 Registro operativo'!$L$7:$L$506,'04 Registro operativo'!$AA$7:$AA$506,"Válido",'04 Registro operativo'!$B$7:$B$506,A34)/B34)</f>
        <v>3.34</v>
      </c>
      <c r="D34" s="47">
        <f>IF(B34=0,"",COUNTIFS('04 Registro operativo'!$P$7:$P$506,"Sí",'04 Registro operativo'!$AA$7:$AA$506,"Válido",'04 Registro operativo'!$B$7:$B$506,A34)/B34)</f>
        <v>0.8</v>
      </c>
      <c r="E34" s="47">
        <f>IF(B34=0,"",COUNTIFS('04 Registro operativo'!$Q$7:$Q$506,"Sí",'04 Registro operativo'!$AA$7:$AA$506,"Válido",'04 Registro operativo'!$B$7:$B$506,A34)/B34)</f>
        <v>1</v>
      </c>
      <c r="F34" s="53">
        <f>COUNTIFS('04 Registro operativo'!$R$7:$R$506,"Sí",'04 Registro operativo'!$AA$7:$AA$506,"Válido",'04 Registro operativo'!$B$7:$B$506,A34)</f>
        <v>1</v>
      </c>
      <c r="G34" s="5"/>
      <c r="H34" s="116"/>
      <c r="I34" s="116"/>
      <c r="J34" s="116"/>
      <c r="K34" s="116"/>
      <c r="L34" s="116"/>
      <c r="M34" s="116"/>
      <c r="N34" s="5"/>
    </row>
    <row r="35" spans="1:14">
      <c r="A35" s="37" t="s">
        <v>253</v>
      </c>
      <c r="B35" s="38">
        <f>COUNTIFS('04 Registro operativo'!$AA$7:$AA$506,"Válido",'04 Registro operativo'!$B$7:$B$506,A35)</f>
        <v>5</v>
      </c>
      <c r="C35" s="46">
        <f>IF(B35=0,"",SUMIFS('04 Registro operativo'!$L$7:$L$506,'04 Registro operativo'!$AA$7:$AA$506,"Válido",'04 Registro operativo'!$B$7:$B$506,A35)/B35)</f>
        <v>3.2</v>
      </c>
      <c r="D35" s="47">
        <f>IF(B35=0,"",COUNTIFS('04 Registro operativo'!$P$7:$P$506,"Sí",'04 Registro operativo'!$AA$7:$AA$506,"Válido",'04 Registro operativo'!$B$7:$B$506,A35)/B35)</f>
        <v>1</v>
      </c>
      <c r="E35" s="47">
        <f>IF(B35=0,"",COUNTIFS('04 Registro operativo'!$Q$7:$Q$506,"Sí",'04 Registro operativo'!$AA$7:$AA$506,"Válido",'04 Registro operativo'!$B$7:$B$506,A35)/B35)</f>
        <v>1</v>
      </c>
      <c r="F35" s="53">
        <f>COUNTIFS('04 Registro operativo'!$R$7:$R$506,"Sí",'04 Registro operativo'!$AA$7:$AA$506,"Válido",'04 Registro operativo'!$B$7:$B$506,A35)</f>
        <v>1</v>
      </c>
      <c r="G35" s="5"/>
      <c r="H35" s="5"/>
      <c r="I35" s="5"/>
      <c r="J35" s="5"/>
      <c r="K35" s="5"/>
      <c r="L35" s="5"/>
      <c r="M35" s="5"/>
      <c r="N35" s="5"/>
    </row>
    <row r="36" spans="1:14">
      <c r="A36" s="37" t="s">
        <v>254</v>
      </c>
      <c r="B36" s="38">
        <f>COUNTIFS('04 Registro operativo'!$AA$7:$AA$506,"Válido",'04 Registro operativo'!$B$7:$B$506,A36)</f>
        <v>5</v>
      </c>
      <c r="C36" s="46">
        <f>IF(B36=0,"",SUMIFS('04 Registro operativo'!$L$7:$L$506,'04 Registro operativo'!$AA$7:$AA$506,"Válido",'04 Registro operativo'!$B$7:$B$506,A36)/B36)</f>
        <v>3.0539999999999994</v>
      </c>
      <c r="D36" s="47">
        <f>IF(B36=0,"",COUNTIFS('04 Registro operativo'!$P$7:$P$506,"Sí",'04 Registro operativo'!$AA$7:$AA$506,"Válido",'04 Registro operativo'!$B$7:$B$506,A36)/B36)</f>
        <v>1</v>
      </c>
      <c r="E36" s="47">
        <f>IF(B36=0,"",COUNTIFS('04 Registro operativo'!$Q$7:$Q$506,"Sí",'04 Registro operativo'!$AA$7:$AA$506,"Válido",'04 Registro operativo'!$B$7:$B$506,A36)/B36)</f>
        <v>1</v>
      </c>
      <c r="F36" s="53">
        <f>COUNTIFS('04 Registro operativo'!$R$7:$R$506,"Sí",'04 Registro operativo'!$AA$7:$AA$506,"Válido",'04 Registro operativo'!$B$7:$B$506,A36)</f>
        <v>0</v>
      </c>
      <c r="G36" s="5"/>
      <c r="H36" s="5"/>
      <c r="I36" s="5"/>
      <c r="J36" s="5"/>
      <c r="K36" s="5"/>
      <c r="L36" s="5"/>
      <c r="M36" s="5"/>
      <c r="N36" s="5"/>
    </row>
    <row r="37" spans="1:14">
      <c r="A37" s="37" t="s">
        <v>255</v>
      </c>
      <c r="B37" s="38">
        <f>COUNTIFS('04 Registro operativo'!$AA$7:$AA$506,"Válido",'04 Registro operativo'!$B$7:$B$506,A37)</f>
        <v>0</v>
      </c>
      <c r="C37" s="46" t="str">
        <f>IF(B37=0,"",SUMIFS('04 Registro operativo'!$L$7:$L$506,'04 Registro operativo'!$AA$7:$AA$506,"Válido",'04 Registro operativo'!$B$7:$B$506,A37)/B37)</f>
        <v/>
      </c>
      <c r="D37" s="47" t="str">
        <f>IF(B37=0,"",COUNTIFS('04 Registro operativo'!$P$7:$P$506,"Sí",'04 Registro operativo'!$AA$7:$AA$506,"Válido",'04 Registro operativo'!$B$7:$B$506,A37)/B37)</f>
        <v/>
      </c>
      <c r="E37" s="47" t="str">
        <f>IF(B37=0,"",COUNTIFS('04 Registro operativo'!$Q$7:$Q$506,"Sí",'04 Registro operativo'!$AA$7:$AA$506,"Válido",'04 Registro operativo'!$B$7:$B$506,A37)/B37)</f>
        <v/>
      </c>
      <c r="F37" s="53">
        <f>COUNTIFS('04 Registro operativo'!$R$7:$R$506,"Sí",'04 Registro operativo'!$AA$7:$AA$506,"Válido",'04 Registro operativo'!$B$7:$B$506,A37)</f>
        <v>0</v>
      </c>
      <c r="G37" s="5"/>
      <c r="H37" s="5"/>
      <c r="I37" s="5"/>
      <c r="J37" s="5"/>
      <c r="K37" s="5"/>
      <c r="L37" s="5"/>
      <c r="M37" s="5"/>
      <c r="N37" s="5"/>
    </row>
    <row r="38" spans="1:14">
      <c r="A38" s="37" t="s">
        <v>256</v>
      </c>
      <c r="B38" s="38">
        <f>COUNTIFS('04 Registro operativo'!$AA$7:$AA$506,"Válido",'04 Registro operativo'!$B$7:$B$506,A38)</f>
        <v>0</v>
      </c>
      <c r="C38" s="46" t="str">
        <f>IF(B38=0,"",SUMIFS('04 Registro operativo'!$L$7:$L$506,'04 Registro operativo'!$AA$7:$AA$506,"Válido",'04 Registro operativo'!$B$7:$B$506,A38)/B38)</f>
        <v/>
      </c>
      <c r="D38" s="47" t="str">
        <f>IF(B38=0,"",COUNTIFS('04 Registro operativo'!$P$7:$P$506,"Sí",'04 Registro operativo'!$AA$7:$AA$506,"Válido",'04 Registro operativo'!$B$7:$B$506,A38)/B38)</f>
        <v/>
      </c>
      <c r="E38" s="47" t="str">
        <f>IF(B38=0,"",COUNTIFS('04 Registro operativo'!$Q$7:$Q$506,"Sí",'04 Registro operativo'!$AA$7:$AA$506,"Válido",'04 Registro operativo'!$B$7:$B$506,A38)/B38)</f>
        <v/>
      </c>
      <c r="F38" s="53">
        <f>COUNTIFS('04 Registro operativo'!$R$7:$R$506,"Sí",'04 Registro operativo'!$AA$7:$AA$506,"Válido",'04 Registro operativo'!$B$7:$B$506,A38)</f>
        <v>0</v>
      </c>
      <c r="G38" s="5"/>
      <c r="H38" s="5"/>
      <c r="I38" s="5"/>
      <c r="J38" s="5"/>
      <c r="K38" s="5"/>
      <c r="L38" s="5"/>
      <c r="M38" s="5"/>
      <c r="N38" s="5"/>
    </row>
    <row r="39" spans="1:14">
      <c r="A39" s="37" t="s">
        <v>257</v>
      </c>
      <c r="B39" s="38">
        <f>COUNTIFS('04 Registro operativo'!$AA$7:$AA$506,"Válido",'04 Registro operativo'!$B$7:$B$506,A39)</f>
        <v>0</v>
      </c>
      <c r="C39" s="46" t="str">
        <f>IF(B39=0,"",SUMIFS('04 Registro operativo'!$L$7:$L$506,'04 Registro operativo'!$AA$7:$AA$506,"Válido",'04 Registro operativo'!$B$7:$B$506,A39)/B39)</f>
        <v/>
      </c>
      <c r="D39" s="47" t="str">
        <f>IF(B39=0,"",COUNTIFS('04 Registro operativo'!$P$7:$P$506,"Sí",'04 Registro operativo'!$AA$7:$AA$506,"Válido",'04 Registro operativo'!$B$7:$B$506,A39)/B39)</f>
        <v/>
      </c>
      <c r="E39" s="47" t="str">
        <f>IF(B39=0,"",COUNTIFS('04 Registro operativo'!$Q$7:$Q$506,"Sí",'04 Registro operativo'!$AA$7:$AA$506,"Válido",'04 Registro operativo'!$B$7:$B$506,A39)/B39)</f>
        <v/>
      </c>
      <c r="F39" s="53">
        <f>COUNTIFS('04 Registro operativo'!$R$7:$R$506,"Sí",'04 Registro operativo'!$AA$7:$AA$506,"Válido",'04 Registro operativo'!$B$7:$B$506,A39)</f>
        <v>0</v>
      </c>
      <c r="G39" s="5"/>
      <c r="H39" s="5"/>
      <c r="I39" s="5"/>
      <c r="J39" s="5"/>
      <c r="K39" s="5"/>
      <c r="L39" s="5"/>
      <c r="M39" s="5"/>
      <c r="N39" s="5"/>
    </row>
    <row r="40" spans="1:14">
      <c r="A40" s="41" t="s">
        <v>258</v>
      </c>
      <c r="B40" s="42">
        <f>COUNTIFS('04 Registro operativo'!$AA$7:$AA$506,"Válido",'04 Registro operativo'!$B$7:$B$506,A40)</f>
        <v>0</v>
      </c>
      <c r="C40" s="54" t="str">
        <f>IF(B40=0,"",SUMIFS('04 Registro operativo'!$L$7:$L$506,'04 Registro operativo'!$AA$7:$AA$506,"Válido",'04 Registro operativo'!$B$7:$B$506,A40)/B40)</f>
        <v/>
      </c>
      <c r="D40" s="55" t="str">
        <f>IF(B40=0,"",COUNTIFS('04 Registro operativo'!$P$7:$P$506,"Sí",'04 Registro operativo'!$AA$7:$AA$506,"Válido",'04 Registro operativo'!$B$7:$B$506,A40)/B40)</f>
        <v/>
      </c>
      <c r="E40" s="55" t="str">
        <f>IF(B40=0,"",COUNTIFS('04 Registro operativo'!$Q$7:$Q$506,"Sí",'04 Registro operativo'!$AA$7:$AA$506,"Válido",'04 Registro operativo'!$B$7:$B$506,A40)/B40)</f>
        <v/>
      </c>
      <c r="F40" s="56">
        <f>COUNTIFS('04 Registro operativo'!$R$7:$R$506,"Sí",'04 Registro operativo'!$AA$7:$AA$506,"Válido",'04 Registro operativo'!$B$7:$B$506,A40)</f>
        <v>0</v>
      </c>
      <c r="G40" s="5"/>
      <c r="H40" s="5"/>
      <c r="I40" s="5"/>
      <c r="J40" s="5"/>
      <c r="K40" s="5"/>
      <c r="L40" s="5"/>
      <c r="M40" s="5"/>
      <c r="N40" s="5"/>
    </row>
    <row r="41" spans="1:1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</sheetData>
  <mergeCells count="37">
    <mergeCell ref="A15:N15"/>
    <mergeCell ref="A16:E18"/>
    <mergeCell ref="F16:N18"/>
    <mergeCell ref="A20:F20"/>
    <mergeCell ref="A31:F31"/>
    <mergeCell ref="H30:M30"/>
    <mergeCell ref="H31:M34"/>
    <mergeCell ref="A10:N10"/>
    <mergeCell ref="A11:B11"/>
    <mergeCell ref="A12:B13"/>
    <mergeCell ref="C11:D11"/>
    <mergeCell ref="C12:D13"/>
    <mergeCell ref="E11:F11"/>
    <mergeCell ref="E12:F13"/>
    <mergeCell ref="G11:H11"/>
    <mergeCell ref="G12:H13"/>
    <mergeCell ref="I11:J11"/>
    <mergeCell ref="I12:J13"/>
    <mergeCell ref="K11:L11"/>
    <mergeCell ref="K12:L13"/>
    <mergeCell ref="M11:N11"/>
    <mergeCell ref="M12:N13"/>
    <mergeCell ref="A1:N1"/>
    <mergeCell ref="A2:N2"/>
    <mergeCell ref="A4:N4"/>
    <mergeCell ref="A6:B6"/>
    <mergeCell ref="A7:B8"/>
    <mergeCell ref="C6:D6"/>
    <mergeCell ref="C7:D8"/>
    <mergeCell ref="E6:F6"/>
    <mergeCell ref="E7:F8"/>
    <mergeCell ref="G6:H6"/>
    <mergeCell ref="G7:H8"/>
    <mergeCell ref="I6:J6"/>
    <mergeCell ref="I7:J8"/>
    <mergeCell ref="K6:N6"/>
    <mergeCell ref="K7:N8"/>
  </mergeCells>
  <conditionalFormatting sqref="A16:E18">
    <cfRule type="expression" dxfId="5" priority="4">
      <formula>A16="Ampliar gradualmente"</formula>
    </cfRule>
    <cfRule type="expression" dxfId="4" priority="5">
      <formula>A16="Ajustar antes de ampliar"</formula>
    </cfRule>
    <cfRule type="expression" dxfId="3" priority="6">
      <formula>A16="Completa o corrige registros antes de decidir"</formula>
    </cfRule>
  </conditionalFormatting>
  <conditionalFormatting sqref="E22:E28">
    <cfRule type="expression" dxfId="2" priority="1">
      <formula>E22="Cumple"</formula>
    </cfRule>
    <cfRule type="expression" dxfId="1" priority="2">
      <formula>E22="Revisar"</formula>
    </cfRule>
    <cfRule type="expression" dxfId="0" priority="3">
      <formula>E22="Sin datos"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01 Instrucciones</vt:lpstr>
      <vt:lpstr>02 Glosario</vt:lpstr>
      <vt:lpstr>03 Configuración</vt:lpstr>
      <vt:lpstr>04 Registro operativo</vt:lpstr>
      <vt:lpstr>05 Resumen piloto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2026-06-25T03:18:23Z</dcterms:modified>
</cp:coreProperties>
</file>