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EBF4450-6778-4AB9-BD25-07B927489F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 Instrucciones" sheetId="1" r:id="rId1"/>
    <sheet name="2 Glosario" sheetId="2" r:id="rId2"/>
    <sheet name="3 Estudio económico" sheetId="3" r:id="rId3"/>
    <sheet name="4 Escenario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F7" i="4" s="1"/>
  <c r="H7" i="4" s="1"/>
  <c r="G6" i="4"/>
  <c r="D6" i="4"/>
  <c r="F6" i="4" s="1"/>
  <c r="H6" i="4" s="1"/>
  <c r="D5" i="4"/>
  <c r="F5" i="4" s="1"/>
  <c r="B42" i="3"/>
  <c r="F37" i="3" s="1"/>
  <c r="F38" i="3" s="1"/>
  <c r="B30" i="3"/>
  <c r="F35" i="3" s="1"/>
  <c r="F29" i="3"/>
  <c r="G7" i="4" s="1"/>
  <c r="I7" i="4" l="1"/>
  <c r="J7" i="4" s="1"/>
  <c r="F41" i="3"/>
  <c r="F39" i="3"/>
  <c r="I6" i="4"/>
  <c r="J6" i="4"/>
  <c r="F36" i="3"/>
  <c r="F40" i="3" s="1"/>
  <c r="G6" i="3" s="1"/>
  <c r="G5" i="4"/>
  <c r="H5" i="4" s="1"/>
  <c r="I5" i="4" l="1"/>
  <c r="J5" i="4"/>
  <c r="F42" i="3"/>
  <c r="F43" i="3" l="1"/>
  <c r="E6" i="3" s="1"/>
  <c r="C6" i="3"/>
  <c r="F44" i="3"/>
  <c r="A6" i="3" s="1"/>
</calcChain>
</file>

<file path=xl/sharedStrings.xml><?xml version="1.0" encoding="utf-8"?>
<sst xmlns="http://schemas.openxmlformats.org/spreadsheetml/2006/main" count="267" uniqueCount="240">
  <si>
    <t>Cómo usar esta plantilla de estudio económico</t>
  </si>
  <si>
    <t>Objetivo: decidir con números si conviene lanzar, ajustar o replantear un producto, servicio o idea de negocio.</t>
  </si>
  <si>
    <t>Paso</t>
  </si>
  <si>
    <t>Acción</t>
  </si>
  <si>
    <t>Dónde se hace</t>
  </si>
  <si>
    <t>Qué obtienes</t>
  </si>
  <si>
    <t>Consejo</t>
  </si>
  <si>
    <t>1</t>
  </si>
  <si>
    <t>Lee el glosario si algún concepto no está claro.</t>
  </si>
  <si>
    <t>Hoja 2</t>
  </si>
  <si>
    <t>Base para entender los cálculos.</t>
  </si>
  <si>
    <t>No necesitas dominar finanzas para usarla.</t>
  </si>
  <si>
    <t>2</t>
  </si>
  <si>
    <t>Completa solo las celdas amarillas.</t>
  </si>
  <si>
    <t>Hoja 3</t>
  </si>
  <si>
    <t>Datos del producto, inversión, costos, precio y ventas.</t>
  </si>
  <si>
    <t>La hoja ya trae un ejemplo de kit de limpieza para oficinas.</t>
  </si>
  <si>
    <t>3</t>
  </si>
  <si>
    <t>Revisa el resultado rápido.</t>
  </si>
  <si>
    <t>Hoja 3, parte superior</t>
  </si>
  <si>
    <t>Decisión sugerida, ganancia, recuperación y ventas mínimas.</t>
  </si>
  <si>
    <t>Úsalo como primera lectura, no como garantía.</t>
  </si>
  <si>
    <t>4</t>
  </si>
  <si>
    <t>Prueba escenarios.</t>
  </si>
  <si>
    <t>Hoja 4</t>
  </si>
  <si>
    <t>Qué pasa si vendes menos, sube el costo o cambia el precio.</t>
  </si>
  <si>
    <t>Decide con el escenario realista, no solo con el optimista.</t>
  </si>
  <si>
    <t>5</t>
  </si>
  <si>
    <t>Si no tienes un dato, calcúlalo aparte y pega el dato final.</t>
  </si>
  <si>
    <t>Guías del sitio</t>
  </si>
  <si>
    <t>Una plantilla más simple y ordenada.</t>
  </si>
  <si>
    <t>Esta plantilla es consolidadora, no reemplaza todas las guías.</t>
  </si>
  <si>
    <t>Guías de apoyo sugeridas</t>
  </si>
  <si>
    <t>Dato que necesitas</t>
  </si>
  <si>
    <t>Para qué te ayuda</t>
  </si>
  <si>
    <t>URL interna sugerida</t>
  </si>
  <si>
    <t>Costos fijos y variables</t>
  </si>
  <si>
    <t>Clasificar correctamente tus costos antes de llenar la plantilla.</t>
  </si>
  <si>
    <t>/costos-fijos-y-variables/</t>
  </si>
  <si>
    <t>Margen de contribución</t>
  </si>
  <si>
    <t>Entender cuánto deja cada venta para cubrir costos y ganar.</t>
  </si>
  <si>
    <t>/margen-de-contribucion-para-decidir-que-vender/</t>
  </si>
  <si>
    <t>Punto de equilibrio</t>
  </si>
  <si>
    <t>Profundizar en las ventas mínimas necesarias para no perder.</t>
  </si>
  <si>
    <t>/punto-equilibrio-negocio/</t>
  </si>
  <si>
    <t>Estudio de factibilidad</t>
  </si>
  <si>
    <t>Evaluar la idea completa: mercado, operación, técnica, recursos y riesgos.</t>
  </si>
  <si>
    <t>/estudio-de-factibilidad/</t>
  </si>
  <si>
    <t>Glosario básico del estudio económico</t>
  </si>
  <si>
    <t>Concepto</t>
  </si>
  <si>
    <t>Qué significa</t>
  </si>
  <si>
    <t>Ejemplo simple</t>
  </si>
  <si>
    <t>Cómo se usa en la plantilla</t>
  </si>
  <si>
    <t>Inversión inicial</t>
  </si>
  <si>
    <t>Dinero necesario antes de empezar.</t>
  </si>
  <si>
    <t>Inventario, empaques, fotos y publicidad inicial.</t>
  </si>
  <si>
    <t>Se suma para saber cuánto debes recuperar.</t>
  </si>
  <si>
    <t>Costo fijo</t>
  </si>
  <si>
    <t>Gasto mensual que se paga aunque vendas poco.</t>
  </si>
  <si>
    <t>Alquiler, software, almacenamiento o apoyo operativo.</t>
  </si>
  <si>
    <t>Se usa para calcular ventas mínimas.</t>
  </si>
  <si>
    <t>Costo variable</t>
  </si>
  <si>
    <t>Costo que aparece por cada venta.</t>
  </si>
  <si>
    <t>Producto, empaque, comisión o envío subsidiado.</t>
  </si>
  <si>
    <t>Se resta al precio para calcular margen.</t>
  </si>
  <si>
    <t>Precio de venta</t>
  </si>
  <si>
    <t>Valor que cobrará el negocio por unidad o servicio.</t>
  </si>
  <si>
    <t>Cada kit se vende a $25.</t>
  </si>
  <si>
    <t>Se compara contra el costo variable.</t>
  </si>
  <si>
    <t>Lo que deja cada venta después del costo variable.</t>
  </si>
  <si>
    <t>$25 - $15 = $10.</t>
  </si>
  <si>
    <t>Sirve para cubrir costos fijos y generar ganancia.</t>
  </si>
  <si>
    <t>Ventas mínimas</t>
  </si>
  <si>
    <t>Cantidad que debes vender para cubrir costos.</t>
  </si>
  <si>
    <t>$600 / $10 = 60 unidades.</t>
  </si>
  <si>
    <t>Ayuda a saber si la meta es realista.</t>
  </si>
  <si>
    <t>Ganancia mensual estimada</t>
  </si>
  <si>
    <t>Resultado después de cubrir costos fijos.</t>
  </si>
  <si>
    <t>100 ventas dejan $1.000 de margen; menos $600 = $400.</t>
  </si>
  <si>
    <t>Mide el resultado esperado del mes.</t>
  </si>
  <si>
    <t>Recuperación de inversión</t>
  </si>
  <si>
    <t>Tiempo para recuperar la inversión inicial.</t>
  </si>
  <si>
    <t>$1.500 / $400 = 3,75 meses.</t>
  </si>
  <si>
    <t>Compara el resultado con tu objetivo de recuperación.</t>
  </si>
  <si>
    <t>Escenario conservador</t>
  </si>
  <si>
    <t>Supuesto prudente con menos ventas o más costos.</t>
  </si>
  <si>
    <t>Vender 45 unidades.</t>
  </si>
  <si>
    <t>Mide riesgo.</t>
  </si>
  <si>
    <t>Escenario realista</t>
  </si>
  <si>
    <t>Supuesto esperado con datos prudentes.</t>
  </si>
  <si>
    <t>Vender 100 unidades.</t>
  </si>
  <si>
    <t>Base principal para decidir.</t>
  </si>
  <si>
    <t>Escenario optimista</t>
  </si>
  <si>
    <t>Supuesto favorable para medir potencial.</t>
  </si>
  <si>
    <t>Vender 150 unidades.</t>
  </si>
  <si>
    <t>No debe ser la única base de decisión.</t>
  </si>
  <si>
    <t>Lanzar con control</t>
  </si>
  <si>
    <t>La idea parece conveniente, pero debe medirse.</t>
  </si>
  <si>
    <t>Compra inicial controlada y seguimiento semanal.</t>
  </si>
  <si>
    <t>Decisión sugerida.</t>
  </si>
  <si>
    <t>Ajustar</t>
  </si>
  <si>
    <t>La idea necesita cambios antes de lanzarse.</t>
  </si>
  <si>
    <t>Mejorar precio, costos, inversión o ventas estimadas.</t>
  </si>
  <si>
    <t>Replantear</t>
  </si>
  <si>
    <t>Los números no sostienen la idea actual.</t>
  </si>
  <si>
    <t>Margen negativo o ventas muy poco realistas.</t>
  </si>
  <si>
    <t>ESTUDIO ECONÓMICO: completa las celdas amarillas y revisa el resultado</t>
  </si>
  <si>
    <t>Ejemplo incluido: una tienda online quiere lanzar un kit de limpieza para oficinas. Cambia los datos por los de tu negocio.</t>
  </si>
  <si>
    <t>Resultado rápido</t>
  </si>
  <si>
    <t>Decisión sugerida</t>
  </si>
  <si>
    <t>Ganancia mensual</t>
  </si>
  <si>
    <t>Recuperación</t>
  </si>
  <si>
    <t>1. Identifica la idea</t>
  </si>
  <si>
    <t>2. Precio y ventas esperadas</t>
  </si>
  <si>
    <t>Campo</t>
  </si>
  <si>
    <t>Completar</t>
  </si>
  <si>
    <t>Ayuda breve</t>
  </si>
  <si>
    <t>Dato</t>
  </si>
  <si>
    <t>Nombre de la idea</t>
  </si>
  <si>
    <t>Kit de limpieza para oficinas</t>
  </si>
  <si>
    <t>Producto, servicio o iniciativa que vas a evaluar.</t>
  </si>
  <si>
    <t>Precio de venta unitario</t>
  </si>
  <si>
    <t>Precio que cobrará el negocio por unidad o servicio.</t>
  </si>
  <si>
    <t>Tipo</t>
  </si>
  <si>
    <t>Producto</t>
  </si>
  <si>
    <t>Elige producto, servicio o proyecto.</t>
  </si>
  <si>
    <t>Ventas estimadas mensuales</t>
  </si>
  <si>
    <t>Volumen esperado en un escenario realista.</t>
  </si>
  <si>
    <t>Canal de venta</t>
  </si>
  <si>
    <t>Tienda online</t>
  </si>
  <si>
    <t>Local, ecommerce, marketplace, venta directa, etc.</t>
  </si>
  <si>
    <t>Nota de demanda</t>
  </si>
  <si>
    <t>Clientes actuales de oficina</t>
  </si>
  <si>
    <t>Escribe de dónde sale tu estimación de ventas.</t>
  </si>
  <si>
    <t>Periodo evaluado</t>
  </si>
  <si>
    <t>Mensual</t>
  </si>
  <si>
    <t>El resultado principal se calcula por mes.</t>
  </si>
  <si>
    <t>Responsable</t>
  </si>
  <si>
    <t>Dueño / gerente</t>
  </si>
  <si>
    <t>Persona que revisa o aprueba la decisión.</t>
  </si>
  <si>
    <t>Objetivo de recuperación (meses)</t>
  </si>
  <si>
    <t>Plazo máximo deseado para recuperar la inversión.</t>
  </si>
  <si>
    <t>Fecha del análisis</t>
  </si>
  <si>
    <t>Actualiza si haces una nueva versión.</t>
  </si>
  <si>
    <t>3. Inversión inicial</t>
  </si>
  <si>
    <t>4. Costos fijos mensuales</t>
  </si>
  <si>
    <t>Monto</t>
  </si>
  <si>
    <t>Comentario</t>
  </si>
  <si>
    <t>Monto mensual</t>
  </si>
  <si>
    <t>Compra inicial de inventario</t>
  </si>
  <si>
    <t>Mercancía o materiales iniciales.</t>
  </si>
  <si>
    <t>Publicidad mensual mínima</t>
  </si>
  <si>
    <t>Gasto base para sostener ventas.</t>
  </si>
  <si>
    <t>Empaques iniciales</t>
  </si>
  <si>
    <t>Presentación, cajas o etiquetas.</t>
  </si>
  <si>
    <t>Almacenamiento</t>
  </si>
  <si>
    <t>Bodega o manejo del inventario.</t>
  </si>
  <si>
    <t>Fotografías y diseño</t>
  </si>
  <si>
    <t>Contenido para vender mejor.</t>
  </si>
  <si>
    <t>Software o herramientas</t>
  </si>
  <si>
    <t>Apps, plataforma o suscripciones.</t>
  </si>
  <si>
    <t>Publicidad de lanzamiento</t>
  </si>
  <si>
    <t>Campaña inicial para probar demanda.</t>
  </si>
  <si>
    <t>Apoyo operativo parcial</t>
  </si>
  <si>
    <t>Preparación, empaque o administración.</t>
  </si>
  <si>
    <t>Herramientas o equipos</t>
  </si>
  <si>
    <t>Equipos pequeños o software necesario.</t>
  </si>
  <si>
    <t>Servicios o logística fija</t>
  </si>
  <si>
    <t>Gastos fijos adicionales.</t>
  </si>
  <si>
    <t>Adecuaciones o preparación</t>
  </si>
  <si>
    <t>Ajustes técnicos u operativos.</t>
  </si>
  <si>
    <t>Otros costos fijos</t>
  </si>
  <si>
    <t>Costos mensuales no contemplados.</t>
  </si>
  <si>
    <t>Otros gastos de arranque</t>
  </si>
  <si>
    <t>Gastos no contemplados arriba.</t>
  </si>
  <si>
    <t>Costos fijos totales</t>
  </si>
  <si>
    <t>Se calcula automáticamente.</t>
  </si>
  <si>
    <t>Inversión inicial total</t>
  </si>
  <si>
    <t>5. Costo variable por venta</t>
  </si>
  <si>
    <t>6. Resultados y lectura</t>
  </si>
  <si>
    <t>Costo por unidad</t>
  </si>
  <si>
    <t>Indicador</t>
  </si>
  <si>
    <t>Resultado</t>
  </si>
  <si>
    <t>Lectura</t>
  </si>
  <si>
    <t>Producto comprado o insumo principal</t>
  </si>
  <si>
    <t>Costo directo del producto o insumo.</t>
  </si>
  <si>
    <t>Dinero que debes recuperar.</t>
  </si>
  <si>
    <t>Empaque por venta</t>
  </si>
  <si>
    <t>Caja, bolsa, etiqueta o material.</t>
  </si>
  <si>
    <t>Costos fijos mensuales</t>
  </si>
  <si>
    <t>Gastos asociados aunque vendas poco.</t>
  </si>
  <si>
    <t>Comisión de pago</t>
  </si>
  <si>
    <t>Pasarela, tarjeta o comisión financiera.</t>
  </si>
  <si>
    <t>Costo variable unitario</t>
  </si>
  <si>
    <t>Costo directo por cada venta.</t>
  </si>
  <si>
    <t>Comisión de marketplace</t>
  </si>
  <si>
    <t>Comisión por vender en una plataforma.</t>
  </si>
  <si>
    <t>Margen por venta</t>
  </si>
  <si>
    <t>Lo que deja cada venta.</t>
  </si>
  <si>
    <t>Envío subsidiado</t>
  </si>
  <si>
    <t>Parte del envío que asume el negocio.</t>
  </si>
  <si>
    <t>Margen %</t>
  </si>
  <si>
    <t>Porcentaje disponible sobre el precio.</t>
  </si>
  <si>
    <t>Mano de obra directa por venta</t>
  </si>
  <si>
    <t>Costo directo por preparar cada venta.</t>
  </si>
  <si>
    <t>Ventas mínimas para no perder</t>
  </si>
  <si>
    <t>Unidades necesarias para cubrir costos fijos.</t>
  </si>
  <si>
    <t>Otros costos variables</t>
  </si>
  <si>
    <t>Cualquier costo que cambie con cada venta.</t>
  </si>
  <si>
    <t>Margen total estimado</t>
  </si>
  <si>
    <t>Margen generado por las ventas esperadas.</t>
  </si>
  <si>
    <t>Costo variable unitario total</t>
  </si>
  <si>
    <t>Resultado después de costos fijos.</t>
  </si>
  <si>
    <t>Tiempo de recuperación</t>
  </si>
  <si>
    <t>Meses para recuperar la inversión.</t>
  </si>
  <si>
    <t>Lanzar, ajustar o replantear.</t>
  </si>
  <si>
    <t>Qué hacer con la decisión sugerida</t>
  </si>
  <si>
    <t>Acción recomendada</t>
  </si>
  <si>
    <t>Los números del escenario realista se sostienen.</t>
  </si>
  <si>
    <t>Lanza en pequeño, mide ventas reales y controla costos.</t>
  </si>
  <si>
    <t>La idea puede funcionar, pero algún número está débil.</t>
  </si>
  <si>
    <t>Revisa precio, costo variable, inversión inicial o ventas estimadas.</t>
  </si>
  <si>
    <t>La idea no se sostiene con los datos actuales.</t>
  </si>
  <si>
    <t>No avances sin cambiar proveedor, precio, alcance o demanda esperada.</t>
  </si>
  <si>
    <t>Escenarios: cambia ventas, precio o costo para medir riesgo</t>
  </si>
  <si>
    <t>Cambia solo las celdas amarillas. Usa el escenario realista como base principal de decisión.</t>
  </si>
  <si>
    <t>Escenario</t>
  </si>
  <si>
    <t>Precio</t>
  </si>
  <si>
    <t>Margen unitario</t>
  </si>
  <si>
    <t>Ventas mensuales</t>
  </si>
  <si>
    <t>Margen total</t>
  </si>
  <si>
    <t>Costos fijos</t>
  </si>
  <si>
    <t>Recuperación meses</t>
  </si>
  <si>
    <t>Conservador</t>
  </si>
  <si>
    <t>Realista</t>
  </si>
  <si>
    <t>Optimista</t>
  </si>
  <si>
    <t>Cómo leer esta hoja</t>
  </si>
  <si>
    <t>Sirve para medir riesgo. Si aquí la pérdida es muy alta, reduce inversión o prueba en pequeño.</t>
  </si>
  <si>
    <t>Debe ser el escenario principal para decidir. Usa datos prudentes, no deseos.</t>
  </si>
  <si>
    <t>Sirve para ver potencial, pero no debe ser la única base de decisión.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</si>
</sst>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0"/>
    <numFmt numFmtId="165" formatCode="0.0%"/>
    <numFmt numFmtId="166" formatCode="0.0"/>
    <numFmt numFmtId="167" formatCode="dd/mm/yyyy"/>
  </numFmts>
  <fonts count="10">
    <font>
      <sz val="11"/>
      <name val="Carlito"/>
    </font>
    <font>
      <b/>
      <sz val="14"/>
      <color rgb="FFFFFFFF"/>
      <name val="Carlito"/>
    </font>
    <font>
      <i/>
      <sz val="11"/>
      <name val="Carlito"/>
    </font>
    <font>
      <b/>
      <sz val="11"/>
      <color rgb="FFFFFFFF"/>
      <name val="Carlito"/>
    </font>
    <font>
      <b/>
      <sz val="12"/>
      <color rgb="FFFFFFFF"/>
      <name val="Carlito"/>
    </font>
    <font>
      <b/>
      <sz val="11"/>
      <name val="Carlito"/>
    </font>
    <font>
      <b/>
      <sz val="10"/>
      <color rgb="FFFFFFFF"/>
      <name val="Carlito"/>
    </font>
    <font>
      <i/>
      <sz val="10"/>
      <name val="Carlito"/>
    </font>
    <font>
      <sz val="10"/>
      <name val="Carlito"/>
    </font>
    <font>
      <b/>
      <sz val="10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0F3A5B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107C41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EAF4E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3" borderId="0" xfId="0" applyFill="1"/>
    <xf numFmtId="0" fontId="2" fillId="4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wrapText="1"/>
      <protection locked="0"/>
    </xf>
    <xf numFmtId="0" fontId="8" fillId="3" borderId="0" xfId="0" applyFont="1" applyFill="1" applyAlignment="1" applyProtection="1">
      <alignment wrapText="1"/>
      <protection locked="0"/>
    </xf>
    <xf numFmtId="0" fontId="6" fillId="5" borderId="0" xfId="0" applyFont="1" applyFill="1" applyAlignment="1" applyProtection="1">
      <alignment horizontal="center" wrapText="1"/>
      <protection locked="0"/>
    </xf>
    <xf numFmtId="0" fontId="9" fillId="6" borderId="0" xfId="0" applyFont="1" applyFill="1" applyAlignment="1" applyProtection="1">
      <alignment horizontal="center" wrapText="1"/>
      <protection locked="0"/>
    </xf>
    <xf numFmtId="0" fontId="9" fillId="6" borderId="0" xfId="0" applyFont="1" applyFill="1" applyAlignment="1" applyProtection="1">
      <alignment horizontal="center" wrapText="1"/>
      <protection locked="0"/>
    </xf>
    <xf numFmtId="49" fontId="9" fillId="7" borderId="0" xfId="0" applyNumberFormat="1" applyFont="1" applyFill="1" applyAlignment="1" applyProtection="1">
      <alignment horizontal="center" vertical="center" wrapText="1"/>
      <protection locked="0"/>
    </xf>
    <xf numFmtId="164" fontId="9" fillId="7" borderId="0" xfId="0" applyNumberFormat="1" applyFont="1" applyFill="1" applyAlignment="1" applyProtection="1">
      <alignment horizontal="center" vertical="center" wrapText="1"/>
      <protection locked="0"/>
    </xf>
    <xf numFmtId="166" fontId="9" fillId="7" borderId="0" xfId="0" applyNumberFormat="1" applyFont="1" applyFill="1" applyAlignment="1" applyProtection="1">
      <alignment horizontal="center" vertical="center" wrapText="1"/>
      <protection locked="0"/>
    </xf>
    <xf numFmtId="1" fontId="9" fillId="7" borderId="0" xfId="0" applyNumberFormat="1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wrapText="1"/>
      <protection locked="0"/>
    </xf>
    <xf numFmtId="0" fontId="9" fillId="4" borderId="0" xfId="0" applyFont="1" applyFill="1" applyAlignment="1" applyProtection="1">
      <alignment horizontal="center" wrapText="1"/>
      <protection locked="0"/>
    </xf>
    <xf numFmtId="0" fontId="9" fillId="6" borderId="0" xfId="0" applyFont="1" applyFill="1" applyAlignment="1" applyProtection="1">
      <alignment wrapText="1"/>
      <protection locked="0"/>
    </xf>
    <xf numFmtId="0" fontId="8" fillId="8" borderId="0" xfId="0" applyFont="1" applyFill="1" applyAlignment="1" applyProtection="1">
      <alignment wrapText="1"/>
      <protection locked="0"/>
    </xf>
    <xf numFmtId="164" fontId="8" fillId="8" borderId="0" xfId="0" applyNumberFormat="1" applyFont="1" applyFill="1" applyAlignment="1" applyProtection="1">
      <alignment wrapText="1"/>
      <protection locked="0"/>
    </xf>
    <xf numFmtId="1" fontId="8" fillId="8" borderId="0" xfId="0" applyNumberFormat="1" applyFont="1" applyFill="1" applyAlignment="1" applyProtection="1">
      <alignment wrapText="1"/>
      <protection locked="0"/>
    </xf>
    <xf numFmtId="167" fontId="8" fillId="8" borderId="0" xfId="0" applyNumberFormat="1" applyFont="1" applyFill="1" applyAlignment="1" applyProtection="1">
      <alignment wrapText="1"/>
      <protection locked="0"/>
    </xf>
    <xf numFmtId="164" fontId="9" fillId="9" borderId="0" xfId="0" applyNumberFormat="1" applyFont="1" applyFill="1" applyAlignment="1" applyProtection="1">
      <alignment wrapText="1"/>
      <protection locked="0"/>
    </xf>
    <xf numFmtId="164" fontId="9" fillId="9" borderId="0" xfId="0" applyNumberFormat="1" applyFont="1" applyFill="1" applyAlignment="1" applyProtection="1">
      <alignment horizontal="right" wrapText="1"/>
      <protection locked="0"/>
    </xf>
    <xf numFmtId="165" fontId="9" fillId="9" borderId="0" xfId="0" applyNumberFormat="1" applyFont="1" applyFill="1" applyAlignment="1" applyProtection="1">
      <alignment horizontal="right" wrapText="1"/>
      <protection locked="0"/>
    </xf>
    <xf numFmtId="1" fontId="9" fillId="9" borderId="0" xfId="0" applyNumberFormat="1" applyFont="1" applyFill="1" applyAlignment="1" applyProtection="1">
      <alignment horizontal="right" wrapText="1"/>
      <protection locked="0"/>
    </xf>
    <xf numFmtId="166" fontId="9" fillId="9" borderId="0" xfId="0" applyNumberFormat="1" applyFont="1" applyFill="1" applyAlignment="1" applyProtection="1">
      <alignment horizontal="right" wrapText="1"/>
      <protection locked="0"/>
    </xf>
    <xf numFmtId="0" fontId="9" fillId="9" borderId="0" xfId="0" applyFont="1" applyFill="1" applyAlignment="1" applyProtection="1">
      <alignment horizontal="right" wrapText="1"/>
      <protection locked="0"/>
    </xf>
    <xf numFmtId="0" fontId="0" fillId="3" borderId="0" xfId="0" applyFill="1" applyAlignment="1" applyProtection="1">
      <alignment wrapText="1"/>
      <protection locked="0"/>
    </xf>
    <xf numFmtId="0" fontId="2" fillId="4" borderId="0" xfId="0" applyFont="1" applyFill="1" applyAlignment="1" applyProtection="1">
      <alignment horizontal="center" wrapText="1"/>
      <protection locked="0"/>
    </xf>
    <xf numFmtId="0" fontId="0" fillId="3" borderId="0" xfId="0" applyFill="1" applyProtection="1"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5" fillId="6" borderId="0" xfId="0" applyFont="1" applyFill="1" applyProtection="1">
      <protection locked="0"/>
    </xf>
    <xf numFmtId="164" fontId="0" fillId="8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1" fontId="0" fillId="8" borderId="0" xfId="0" applyNumberFormat="1" applyFill="1" applyProtection="1">
      <protection locked="0"/>
    </xf>
    <xf numFmtId="166" fontId="0" fillId="3" borderId="0" xfId="0" applyNumberFormat="1" applyFill="1" applyProtection="1"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protection locked="0"/>
    </xf>
  </cellXfs>
  <cellStyles count="1">
    <cellStyle name="Normal" xfId="0" builtinId="0"/>
  </cellStyles>
  <dxfs count="8">
    <dxf>
      <font>
        <b/>
        <color rgb="FF9C0006"/>
      </font>
      <fill>
        <patternFill>
          <bgColor rgb="FFFFC7CE"/>
        </patternFill>
      </fill>
    </dxf>
    <dxf>
      <font>
        <b/>
        <color rgb="FF9C5700"/>
      </font>
      <fill>
        <patternFill>
          <bgColor rgb="FFFFEB9C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9C0006"/>
      </font>
      <fill>
        <patternFill>
          <bgColor rgb="FFFFC7CE"/>
        </patternFill>
      </fill>
    </dxf>
    <dxf>
      <font>
        <b/>
        <color rgb="FF9C5700"/>
      </font>
      <fill>
        <patternFill>
          <bgColor rgb="FFFFEB9C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1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D97F0D-7CB7-48EC-9928-0F892375E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31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634365</xdr:colOff>
      <xdr:row>0</xdr:row>
      <xdr:rowOff>0</xdr:rowOff>
    </xdr:from>
    <xdr:to>
      <xdr:col>8</xdr:col>
      <xdr:colOff>82207</xdr:colOff>
      <xdr:row>1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639E6-563F-4DAC-932F-28B583564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0256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133642</xdr:colOff>
      <xdr:row>3</xdr:row>
      <xdr:rowOff>26670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8974F7-55B5-445E-81D3-DAB8F81E4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39950" y="0"/>
          <a:ext cx="2120557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14</xdr:col>
      <xdr:colOff>120307</xdr:colOff>
      <xdr:row>1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F4285E-022C-4A85-9F63-5CF422D06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0" y="0"/>
          <a:ext cx="2120557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C18" sqref="C18"/>
    </sheetView>
  </sheetViews>
  <sheetFormatPr baseColWidth="10" defaultColWidth="8.796875" defaultRowHeight="13.8"/>
  <cols>
    <col min="1" max="1" width="21.8984375" style="2" customWidth="1"/>
    <col min="2" max="2" width="49.59765625" style="2" customWidth="1"/>
    <col min="3" max="3" width="33.09765625" style="2" customWidth="1"/>
    <col min="4" max="5" width="35" style="2" customWidth="1"/>
    <col min="6" max="16384" width="8.796875" style="2"/>
  </cols>
  <sheetData>
    <row r="1" spans="1:5" ht="19.95" customHeight="1">
      <c r="A1" s="1" t="s">
        <v>0</v>
      </c>
      <c r="B1" s="1"/>
      <c r="C1" s="1"/>
      <c r="D1" s="1"/>
      <c r="E1" s="1"/>
    </row>
    <row r="2" spans="1:5" ht="28.05" customHeight="1">
      <c r="A2" s="3" t="s">
        <v>1</v>
      </c>
      <c r="B2" s="3"/>
      <c r="C2" s="3"/>
      <c r="D2" s="3"/>
      <c r="E2" s="3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27.6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 spans="1:5" ht="27.6">
      <c r="A6" s="5" t="s">
        <v>12</v>
      </c>
      <c r="B6" s="5" t="s">
        <v>13</v>
      </c>
      <c r="C6" s="5" t="s">
        <v>14</v>
      </c>
      <c r="D6" s="5" t="s">
        <v>15</v>
      </c>
      <c r="E6" s="5" t="s">
        <v>16</v>
      </c>
    </row>
    <row r="7" spans="1:5" ht="27.6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</row>
    <row r="8" spans="1:5" ht="27.6">
      <c r="A8" s="5" t="s">
        <v>22</v>
      </c>
      <c r="B8" s="5" t="s">
        <v>23</v>
      </c>
      <c r="C8" s="5" t="s">
        <v>24</v>
      </c>
      <c r="D8" s="5" t="s">
        <v>25</v>
      </c>
      <c r="E8" s="5" t="s">
        <v>26</v>
      </c>
    </row>
    <row r="9" spans="1:5" ht="27.6">
      <c r="A9" s="5" t="s">
        <v>27</v>
      </c>
      <c r="B9" s="5" t="s">
        <v>28</v>
      </c>
      <c r="C9" s="5" t="s">
        <v>29</v>
      </c>
      <c r="D9" s="5" t="s">
        <v>30</v>
      </c>
      <c r="E9" s="5" t="s">
        <v>31</v>
      </c>
    </row>
    <row r="12" spans="1:5" ht="15.6">
      <c r="A12" s="6" t="s">
        <v>32</v>
      </c>
      <c r="B12" s="6"/>
      <c r="C12" s="6"/>
      <c r="D12" s="6"/>
      <c r="E12" s="6"/>
    </row>
    <row r="14" spans="1:5">
      <c r="A14" s="7" t="s">
        <v>33</v>
      </c>
      <c r="B14" s="7" t="s">
        <v>34</v>
      </c>
      <c r="C14" s="7" t="s">
        <v>35</v>
      </c>
    </row>
    <row r="15" spans="1:5" ht="27.6">
      <c r="A15" s="5" t="s">
        <v>36</v>
      </c>
      <c r="B15" s="5" t="s">
        <v>37</v>
      </c>
      <c r="C15" s="5" t="s">
        <v>38</v>
      </c>
    </row>
    <row r="16" spans="1:5" ht="27.6">
      <c r="A16" s="5" t="s">
        <v>39</v>
      </c>
      <c r="B16" s="5" t="s">
        <v>40</v>
      </c>
      <c r="C16" s="5" t="s">
        <v>41</v>
      </c>
    </row>
    <row r="17" spans="1:3" ht="27.6">
      <c r="A17" s="5" t="s">
        <v>42</v>
      </c>
      <c r="B17" s="5" t="s">
        <v>43</v>
      </c>
      <c r="C17" s="5" t="s">
        <v>44</v>
      </c>
    </row>
    <row r="18" spans="1:3" ht="27.6">
      <c r="A18" s="5" t="s">
        <v>45</v>
      </c>
      <c r="B18" s="5" t="s">
        <v>46</v>
      </c>
      <c r="C18" s="5" t="s">
        <v>47</v>
      </c>
    </row>
  </sheetData>
  <sheetProtection algorithmName="SHA-512" hashValue="7xyrxQpRSJ/la2OUXtNq/ED66GbJMHdXSjq4BPVn6vEG7yb/4SIvajapbXurgQq2ZoQ9GPICE19DxsestE1Yuw==" saltValue="/XuH3S+KvZZ/xGnxyXvvjA==" spinCount="100000" sheet="1" formatCells="0" formatColumns="0"/>
  <mergeCells count="3">
    <mergeCell ref="A1:E1"/>
    <mergeCell ref="A2:E2"/>
    <mergeCell ref="A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A4" sqref="A4"/>
    </sheetView>
  </sheetViews>
  <sheetFormatPr baseColWidth="10" defaultColWidth="8.796875" defaultRowHeight="13.8"/>
  <cols>
    <col min="1" max="1" width="24" style="2" customWidth="1"/>
    <col min="2" max="2" width="46.3984375" style="2" customWidth="1"/>
    <col min="3" max="3" width="50.8984375" style="2" customWidth="1"/>
    <col min="4" max="4" width="39.796875" style="2" customWidth="1"/>
    <col min="5" max="16384" width="8.796875" style="2"/>
  </cols>
  <sheetData>
    <row r="1" spans="1:4" ht="19.95" customHeight="1">
      <c r="A1" s="1" t="s">
        <v>48</v>
      </c>
      <c r="B1" s="1"/>
      <c r="C1" s="1"/>
      <c r="D1" s="1"/>
    </row>
    <row r="2" spans="1:4" ht="28.05" customHeight="1"/>
    <row r="3" spans="1:4">
      <c r="A3" s="4" t="s">
        <v>49</v>
      </c>
      <c r="B3" s="4" t="s">
        <v>50</v>
      </c>
      <c r="C3" s="4" t="s">
        <v>51</v>
      </c>
      <c r="D3" s="4" t="s">
        <v>52</v>
      </c>
    </row>
    <row r="4" spans="1:4" ht="27.6">
      <c r="A4" s="5" t="s">
        <v>53</v>
      </c>
      <c r="B4" s="5" t="s">
        <v>54</v>
      </c>
      <c r="C4" s="5" t="s">
        <v>55</v>
      </c>
      <c r="D4" s="5" t="s">
        <v>56</v>
      </c>
    </row>
    <row r="5" spans="1:4">
      <c r="A5" s="5" t="s">
        <v>57</v>
      </c>
      <c r="B5" s="5" t="s">
        <v>58</v>
      </c>
      <c r="C5" s="5" t="s">
        <v>59</v>
      </c>
      <c r="D5" s="5" t="s">
        <v>60</v>
      </c>
    </row>
    <row r="6" spans="1:4">
      <c r="A6" s="5" t="s">
        <v>61</v>
      </c>
      <c r="B6" s="5" t="s">
        <v>62</v>
      </c>
      <c r="C6" s="5" t="s">
        <v>63</v>
      </c>
      <c r="D6" s="5" t="s">
        <v>64</v>
      </c>
    </row>
    <row r="7" spans="1:4">
      <c r="A7" s="5" t="s">
        <v>65</v>
      </c>
      <c r="B7" s="5" t="s">
        <v>66</v>
      </c>
      <c r="C7" s="5" t="s">
        <v>67</v>
      </c>
      <c r="D7" s="5" t="s">
        <v>68</v>
      </c>
    </row>
    <row r="8" spans="1:4" ht="27.6">
      <c r="A8" s="5" t="s">
        <v>39</v>
      </c>
      <c r="B8" s="5" t="s">
        <v>69</v>
      </c>
      <c r="C8" s="5" t="s">
        <v>70</v>
      </c>
      <c r="D8" s="5" t="s">
        <v>71</v>
      </c>
    </row>
    <row r="9" spans="1:4">
      <c r="A9" s="5" t="s">
        <v>72</v>
      </c>
      <c r="B9" s="5" t="s">
        <v>73</v>
      </c>
      <c r="C9" s="5" t="s">
        <v>74</v>
      </c>
      <c r="D9" s="5" t="s">
        <v>75</v>
      </c>
    </row>
    <row r="10" spans="1:4" ht="27.6">
      <c r="A10" s="5" t="s">
        <v>76</v>
      </c>
      <c r="B10" s="5" t="s">
        <v>77</v>
      </c>
      <c r="C10" s="5" t="s">
        <v>78</v>
      </c>
      <c r="D10" s="5" t="s">
        <v>79</v>
      </c>
    </row>
    <row r="11" spans="1:4" ht="27.6">
      <c r="A11" s="5" t="s">
        <v>80</v>
      </c>
      <c r="B11" s="5" t="s">
        <v>81</v>
      </c>
      <c r="C11" s="5" t="s">
        <v>82</v>
      </c>
      <c r="D11" s="5" t="s">
        <v>83</v>
      </c>
    </row>
    <row r="12" spans="1:4" ht="27.6">
      <c r="A12" s="5" t="s">
        <v>84</v>
      </c>
      <c r="B12" s="5" t="s">
        <v>85</v>
      </c>
      <c r="C12" s="5" t="s">
        <v>86</v>
      </c>
      <c r="D12" s="5" t="s">
        <v>87</v>
      </c>
    </row>
    <row r="13" spans="1:4">
      <c r="A13" s="5" t="s">
        <v>88</v>
      </c>
      <c r="B13" s="5" t="s">
        <v>89</v>
      </c>
      <c r="C13" s="5" t="s">
        <v>90</v>
      </c>
      <c r="D13" s="5" t="s">
        <v>91</v>
      </c>
    </row>
    <row r="14" spans="1:4">
      <c r="A14" s="5" t="s">
        <v>92</v>
      </c>
      <c r="B14" s="5" t="s">
        <v>93</v>
      </c>
      <c r="C14" s="5" t="s">
        <v>94</v>
      </c>
      <c r="D14" s="5" t="s">
        <v>95</v>
      </c>
    </row>
    <row r="15" spans="1:4">
      <c r="A15" s="5" t="s">
        <v>96</v>
      </c>
      <c r="B15" s="5" t="s">
        <v>97</v>
      </c>
      <c r="C15" s="5" t="s">
        <v>98</v>
      </c>
      <c r="D15" s="5" t="s">
        <v>99</v>
      </c>
    </row>
    <row r="16" spans="1:4">
      <c r="A16" s="5" t="s">
        <v>100</v>
      </c>
      <c r="B16" s="5" t="s">
        <v>101</v>
      </c>
      <c r="C16" s="5" t="s">
        <v>102</v>
      </c>
      <c r="D16" s="5" t="s">
        <v>99</v>
      </c>
    </row>
    <row r="17" spans="1:4">
      <c r="A17" s="5" t="s">
        <v>103</v>
      </c>
      <c r="B17" s="5" t="s">
        <v>104</v>
      </c>
      <c r="C17" s="5" t="s">
        <v>105</v>
      </c>
      <c r="D17" s="5" t="s">
        <v>99</v>
      </c>
    </row>
  </sheetData>
  <sheetProtection algorithmName="SHA-512" hashValue="S2p6fM4Y8WR3gyUgvhdHMUZZ+BGCIel6lFOP2vi5trkHEmWVxAwzpasjYsD3LPlaM9FUvXtQsDQjVmSVNxDs6g==" saltValue="Q3j0IHjzpt1IvNAhv3oHhg==" spinCount="100000" sheet="1" objects="1" scenarios="1" formatCells="0" formatColumns="0" formatRows="0" sort="0" autoFilter="0"/>
  <mergeCells count="1">
    <mergeCell ref="A1:D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"/>
  <sheetViews>
    <sheetView workbookViewId="0">
      <selection activeCell="K16" sqref="K16"/>
    </sheetView>
  </sheetViews>
  <sheetFormatPr baseColWidth="10" defaultColWidth="8.796875" defaultRowHeight="13.8"/>
  <cols>
    <col min="1" max="1" width="28" style="2" customWidth="1"/>
    <col min="2" max="2" width="21.09765625" style="2" customWidth="1"/>
    <col min="3" max="3" width="46" style="2" customWidth="1"/>
    <col min="4" max="4" width="3" style="2" customWidth="1"/>
    <col min="5" max="5" width="28" style="2" customWidth="1"/>
    <col min="6" max="6" width="19.296875" style="2" customWidth="1"/>
    <col min="7" max="7" width="46" style="2" customWidth="1"/>
    <col min="8" max="16384" width="8.796875" style="2"/>
  </cols>
  <sheetData>
    <row r="1" spans="1:7" ht="17.399999999999999">
      <c r="A1" s="8" t="s">
        <v>106</v>
      </c>
      <c r="B1" s="8"/>
      <c r="C1" s="8"/>
      <c r="D1" s="8"/>
      <c r="E1" s="8"/>
      <c r="F1" s="8"/>
      <c r="G1" s="8"/>
    </row>
    <row r="2" spans="1:7">
      <c r="A2" s="9" t="s">
        <v>107</v>
      </c>
      <c r="B2" s="9"/>
      <c r="C2" s="9"/>
      <c r="D2" s="9"/>
      <c r="E2" s="9"/>
      <c r="F2" s="9"/>
      <c r="G2" s="9"/>
    </row>
    <row r="3" spans="1:7">
      <c r="A3" s="10"/>
      <c r="B3" s="10"/>
      <c r="C3" s="10"/>
      <c r="D3" s="10"/>
      <c r="E3" s="10"/>
      <c r="F3" s="10"/>
      <c r="G3" s="10"/>
    </row>
    <row r="4" spans="1:7">
      <c r="A4" s="11" t="s">
        <v>108</v>
      </c>
      <c r="B4" s="11"/>
      <c r="C4" s="11"/>
      <c r="D4" s="11"/>
      <c r="E4" s="11"/>
      <c r="F4" s="11"/>
      <c r="G4" s="11"/>
    </row>
    <row r="5" spans="1:7">
      <c r="A5" s="12" t="s">
        <v>109</v>
      </c>
      <c r="B5" s="12"/>
      <c r="C5" s="12" t="s">
        <v>110</v>
      </c>
      <c r="D5" s="12"/>
      <c r="E5" s="12" t="s">
        <v>111</v>
      </c>
      <c r="F5" s="12"/>
      <c r="G5" s="13" t="s">
        <v>72</v>
      </c>
    </row>
    <row r="6" spans="1:7">
      <c r="A6" s="14" t="str">
        <f>F44</f>
        <v>Lanzar con control</v>
      </c>
      <c r="B6" s="14"/>
      <c r="C6" s="15">
        <f>F42</f>
        <v>400</v>
      </c>
      <c r="D6" s="15"/>
      <c r="E6" s="16">
        <f>F43</f>
        <v>3.75</v>
      </c>
      <c r="F6" s="16"/>
      <c r="G6" s="17">
        <f>F40</f>
        <v>60</v>
      </c>
    </row>
    <row r="7" spans="1:7">
      <c r="A7" s="14"/>
      <c r="B7" s="14"/>
      <c r="C7" s="15"/>
      <c r="D7" s="15"/>
      <c r="E7" s="16"/>
      <c r="F7" s="16"/>
      <c r="G7" s="17"/>
    </row>
    <row r="8" spans="1:7">
      <c r="A8" s="10"/>
      <c r="B8" s="10"/>
      <c r="C8" s="10"/>
      <c r="D8" s="10"/>
      <c r="E8" s="10"/>
      <c r="F8" s="10"/>
      <c r="G8" s="10"/>
    </row>
    <row r="9" spans="1:7">
      <c r="A9" s="10"/>
      <c r="B9" s="10"/>
      <c r="C9" s="10"/>
      <c r="D9" s="10"/>
      <c r="E9" s="10"/>
      <c r="F9" s="10"/>
      <c r="G9" s="10"/>
    </row>
    <row r="10" spans="1:7">
      <c r="A10" s="18" t="s">
        <v>112</v>
      </c>
      <c r="B10" s="18"/>
      <c r="C10" s="18"/>
      <c r="D10" s="18"/>
      <c r="E10" s="18" t="s">
        <v>113</v>
      </c>
      <c r="F10" s="18"/>
      <c r="G10" s="18"/>
    </row>
    <row r="11" spans="1:7">
      <c r="A11" s="19" t="s">
        <v>114</v>
      </c>
      <c r="B11" s="19" t="s">
        <v>115</v>
      </c>
      <c r="C11" s="19" t="s">
        <v>116</v>
      </c>
      <c r="D11" s="19"/>
      <c r="E11" s="19" t="s">
        <v>117</v>
      </c>
      <c r="F11" s="19" t="s">
        <v>115</v>
      </c>
      <c r="G11" s="19" t="s">
        <v>116</v>
      </c>
    </row>
    <row r="12" spans="1:7" ht="26.4">
      <c r="A12" s="20" t="s">
        <v>118</v>
      </c>
      <c r="B12" s="21" t="s">
        <v>119</v>
      </c>
      <c r="C12" s="10" t="s">
        <v>120</v>
      </c>
      <c r="D12" s="10"/>
      <c r="E12" s="20" t="s">
        <v>121</v>
      </c>
      <c r="F12" s="22">
        <v>25</v>
      </c>
      <c r="G12" s="10" t="s">
        <v>122</v>
      </c>
    </row>
    <row r="13" spans="1:7">
      <c r="A13" s="20" t="s">
        <v>123</v>
      </c>
      <c r="B13" s="21" t="s">
        <v>124</v>
      </c>
      <c r="C13" s="10" t="s">
        <v>125</v>
      </c>
      <c r="D13" s="10"/>
      <c r="E13" s="20" t="s">
        <v>126</v>
      </c>
      <c r="F13" s="23">
        <v>100</v>
      </c>
      <c r="G13" s="10" t="s">
        <v>127</v>
      </c>
    </row>
    <row r="14" spans="1:7" ht="26.4">
      <c r="A14" s="20" t="s">
        <v>128</v>
      </c>
      <c r="B14" s="21" t="s">
        <v>129</v>
      </c>
      <c r="C14" s="10" t="s">
        <v>130</v>
      </c>
      <c r="D14" s="10"/>
      <c r="E14" s="20" t="s">
        <v>131</v>
      </c>
      <c r="F14" s="21" t="s">
        <v>132</v>
      </c>
      <c r="G14" s="10" t="s">
        <v>133</v>
      </c>
    </row>
    <row r="15" spans="1:7">
      <c r="A15" s="20" t="s">
        <v>134</v>
      </c>
      <c r="B15" s="21" t="s">
        <v>135</v>
      </c>
      <c r="C15" s="10" t="s">
        <v>136</v>
      </c>
      <c r="D15" s="10"/>
      <c r="E15" s="10"/>
      <c r="F15" s="10"/>
      <c r="G15" s="10"/>
    </row>
    <row r="16" spans="1:7">
      <c r="A16" s="20" t="s">
        <v>137</v>
      </c>
      <c r="B16" s="21" t="s">
        <v>138</v>
      </c>
      <c r="C16" s="10" t="s">
        <v>139</v>
      </c>
      <c r="D16" s="10"/>
      <c r="E16" s="10"/>
      <c r="F16" s="10"/>
      <c r="G16" s="10"/>
    </row>
    <row r="17" spans="1:7">
      <c r="A17" s="20" t="s">
        <v>140</v>
      </c>
      <c r="B17" s="23">
        <v>6</v>
      </c>
      <c r="C17" s="10" t="s">
        <v>141</v>
      </c>
      <c r="D17" s="10"/>
      <c r="E17" s="10"/>
      <c r="F17" s="10"/>
      <c r="G17" s="10"/>
    </row>
    <row r="18" spans="1:7">
      <c r="A18" s="20" t="s">
        <v>142</v>
      </c>
      <c r="B18" s="24">
        <v>46188</v>
      </c>
      <c r="C18" s="10" t="s">
        <v>143</v>
      </c>
      <c r="D18" s="10"/>
      <c r="E18" s="10"/>
      <c r="F18" s="10"/>
      <c r="G18" s="10"/>
    </row>
    <row r="19" spans="1:7">
      <c r="A19" s="10"/>
      <c r="B19" s="10"/>
      <c r="C19" s="10"/>
      <c r="D19" s="10"/>
      <c r="E19" s="10"/>
      <c r="F19" s="10"/>
      <c r="G19" s="10"/>
    </row>
    <row r="20" spans="1:7">
      <c r="A20" s="10"/>
      <c r="B20" s="10"/>
      <c r="C20" s="10"/>
      <c r="D20" s="10"/>
      <c r="E20" s="10"/>
      <c r="F20" s="10"/>
      <c r="G20" s="10"/>
    </row>
    <row r="21" spans="1:7">
      <c r="A21" s="18" t="s">
        <v>144</v>
      </c>
      <c r="B21" s="18"/>
      <c r="C21" s="18"/>
      <c r="D21" s="18"/>
      <c r="E21" s="18" t="s">
        <v>145</v>
      </c>
      <c r="F21" s="18"/>
      <c r="G21" s="18"/>
    </row>
    <row r="22" spans="1:7">
      <c r="A22" s="19" t="s">
        <v>49</v>
      </c>
      <c r="B22" s="19" t="s">
        <v>146</v>
      </c>
      <c r="C22" s="19" t="s">
        <v>147</v>
      </c>
      <c r="D22" s="19"/>
      <c r="E22" s="19" t="s">
        <v>49</v>
      </c>
      <c r="F22" s="19" t="s">
        <v>148</v>
      </c>
      <c r="G22" s="19" t="s">
        <v>147</v>
      </c>
    </row>
    <row r="23" spans="1:7">
      <c r="A23" s="20" t="s">
        <v>149</v>
      </c>
      <c r="B23" s="22">
        <v>1000</v>
      </c>
      <c r="C23" s="10" t="s">
        <v>150</v>
      </c>
      <c r="D23" s="10"/>
      <c r="E23" s="20" t="s">
        <v>151</v>
      </c>
      <c r="F23" s="22">
        <v>200</v>
      </c>
      <c r="G23" s="10" t="s">
        <v>152</v>
      </c>
    </row>
    <row r="24" spans="1:7">
      <c r="A24" s="20" t="s">
        <v>153</v>
      </c>
      <c r="B24" s="22">
        <v>150</v>
      </c>
      <c r="C24" s="10" t="s">
        <v>154</v>
      </c>
      <c r="D24" s="10"/>
      <c r="E24" s="20" t="s">
        <v>155</v>
      </c>
      <c r="F24" s="22">
        <v>100</v>
      </c>
      <c r="G24" s="10" t="s">
        <v>156</v>
      </c>
    </row>
    <row r="25" spans="1:7">
      <c r="A25" s="20" t="s">
        <v>157</v>
      </c>
      <c r="B25" s="22">
        <v>100</v>
      </c>
      <c r="C25" s="10" t="s">
        <v>158</v>
      </c>
      <c r="D25" s="10"/>
      <c r="E25" s="20" t="s">
        <v>159</v>
      </c>
      <c r="F25" s="22">
        <v>50</v>
      </c>
      <c r="G25" s="10" t="s">
        <v>160</v>
      </c>
    </row>
    <row r="26" spans="1:7">
      <c r="A26" s="20" t="s">
        <v>161</v>
      </c>
      <c r="B26" s="22">
        <v>250</v>
      </c>
      <c r="C26" s="10" t="s">
        <v>162</v>
      </c>
      <c r="D26" s="10"/>
      <c r="E26" s="20" t="s">
        <v>163</v>
      </c>
      <c r="F26" s="22">
        <v>250</v>
      </c>
      <c r="G26" s="10" t="s">
        <v>164</v>
      </c>
    </row>
    <row r="27" spans="1:7">
      <c r="A27" s="20" t="s">
        <v>165</v>
      </c>
      <c r="B27" s="22">
        <v>0</v>
      </c>
      <c r="C27" s="10" t="s">
        <v>166</v>
      </c>
      <c r="D27" s="10"/>
      <c r="E27" s="20" t="s">
        <v>167</v>
      </c>
      <c r="F27" s="22">
        <v>0</v>
      </c>
      <c r="G27" s="10" t="s">
        <v>168</v>
      </c>
    </row>
    <row r="28" spans="1:7">
      <c r="A28" s="20" t="s">
        <v>169</v>
      </c>
      <c r="B28" s="22">
        <v>0</v>
      </c>
      <c r="C28" s="10" t="s">
        <v>170</v>
      </c>
      <c r="D28" s="10"/>
      <c r="E28" s="20" t="s">
        <v>171</v>
      </c>
      <c r="F28" s="22">
        <v>0</v>
      </c>
      <c r="G28" s="10" t="s">
        <v>172</v>
      </c>
    </row>
    <row r="29" spans="1:7">
      <c r="A29" s="20" t="s">
        <v>173</v>
      </c>
      <c r="B29" s="22">
        <v>0</v>
      </c>
      <c r="C29" s="10" t="s">
        <v>174</v>
      </c>
      <c r="D29" s="10"/>
      <c r="E29" s="20" t="s">
        <v>175</v>
      </c>
      <c r="F29" s="25">
        <f>SUM(F23:F28)</f>
        <v>600</v>
      </c>
      <c r="G29" s="10" t="s">
        <v>176</v>
      </c>
    </row>
    <row r="30" spans="1:7">
      <c r="A30" s="20" t="s">
        <v>177</v>
      </c>
      <c r="B30" s="25">
        <f>SUM(B23:B29)</f>
        <v>1500</v>
      </c>
      <c r="C30" s="10" t="s">
        <v>176</v>
      </c>
      <c r="D30" s="10"/>
      <c r="E30" s="10"/>
      <c r="F30" s="10"/>
      <c r="G30" s="10"/>
    </row>
    <row r="31" spans="1:7">
      <c r="A31" s="10"/>
      <c r="B31" s="10"/>
      <c r="C31" s="10"/>
      <c r="D31" s="10"/>
      <c r="E31" s="10"/>
      <c r="F31" s="10"/>
      <c r="G31" s="10"/>
    </row>
    <row r="32" spans="1:7">
      <c r="A32" s="10"/>
      <c r="B32" s="10"/>
      <c r="C32" s="10"/>
      <c r="D32" s="10"/>
      <c r="E32" s="10"/>
      <c r="F32" s="10"/>
      <c r="G32" s="10"/>
    </row>
    <row r="33" spans="1:7">
      <c r="A33" s="18" t="s">
        <v>178</v>
      </c>
      <c r="B33" s="18"/>
      <c r="C33" s="18"/>
      <c r="D33" s="18"/>
      <c r="E33" s="18" t="s">
        <v>179</v>
      </c>
      <c r="F33" s="18"/>
      <c r="G33" s="18"/>
    </row>
    <row r="34" spans="1:7">
      <c r="A34" s="19" t="s">
        <v>49</v>
      </c>
      <c r="B34" s="19" t="s">
        <v>180</v>
      </c>
      <c r="C34" s="19" t="s">
        <v>147</v>
      </c>
      <c r="D34" s="19"/>
      <c r="E34" s="19" t="s">
        <v>181</v>
      </c>
      <c r="F34" s="19" t="s">
        <v>182</v>
      </c>
      <c r="G34" s="19" t="s">
        <v>183</v>
      </c>
    </row>
    <row r="35" spans="1:7" ht="26.4">
      <c r="A35" s="20" t="s">
        <v>184</v>
      </c>
      <c r="B35" s="22">
        <v>12</v>
      </c>
      <c r="C35" s="10" t="s">
        <v>185</v>
      </c>
      <c r="D35" s="10"/>
      <c r="E35" s="20" t="s">
        <v>177</v>
      </c>
      <c r="F35" s="26">
        <f>B30</f>
        <v>1500</v>
      </c>
      <c r="G35" s="10" t="s">
        <v>186</v>
      </c>
    </row>
    <row r="36" spans="1:7">
      <c r="A36" s="20" t="s">
        <v>187</v>
      </c>
      <c r="B36" s="22">
        <v>1</v>
      </c>
      <c r="C36" s="10" t="s">
        <v>188</v>
      </c>
      <c r="D36" s="10"/>
      <c r="E36" s="20" t="s">
        <v>189</v>
      </c>
      <c r="F36" s="26">
        <f>F29</f>
        <v>600</v>
      </c>
      <c r="G36" s="10" t="s">
        <v>190</v>
      </c>
    </row>
    <row r="37" spans="1:7">
      <c r="A37" s="20" t="s">
        <v>191</v>
      </c>
      <c r="B37" s="22">
        <v>1</v>
      </c>
      <c r="C37" s="10" t="s">
        <v>192</v>
      </c>
      <c r="D37" s="10"/>
      <c r="E37" s="20" t="s">
        <v>193</v>
      </c>
      <c r="F37" s="26">
        <f>B42</f>
        <v>15</v>
      </c>
      <c r="G37" s="10" t="s">
        <v>194</v>
      </c>
    </row>
    <row r="38" spans="1:7">
      <c r="A38" s="20" t="s">
        <v>195</v>
      </c>
      <c r="B38" s="22">
        <v>0</v>
      </c>
      <c r="C38" s="10" t="s">
        <v>196</v>
      </c>
      <c r="D38" s="10"/>
      <c r="E38" s="20" t="s">
        <v>197</v>
      </c>
      <c r="F38" s="26">
        <f>F12-F37</f>
        <v>10</v>
      </c>
      <c r="G38" s="10" t="s">
        <v>198</v>
      </c>
    </row>
    <row r="39" spans="1:7">
      <c r="A39" s="20" t="s">
        <v>199</v>
      </c>
      <c r="B39" s="22">
        <v>1</v>
      </c>
      <c r="C39" s="10" t="s">
        <v>200</v>
      </c>
      <c r="D39" s="10"/>
      <c r="E39" s="20" t="s">
        <v>201</v>
      </c>
      <c r="F39" s="27">
        <f>IFERROR(F38/F12,0)</f>
        <v>0.4</v>
      </c>
      <c r="G39" s="10" t="s">
        <v>202</v>
      </c>
    </row>
    <row r="40" spans="1:7">
      <c r="A40" s="20" t="s">
        <v>203</v>
      </c>
      <c r="B40" s="22">
        <v>0</v>
      </c>
      <c r="C40" s="10" t="s">
        <v>204</v>
      </c>
      <c r="D40" s="10"/>
      <c r="E40" s="20" t="s">
        <v>205</v>
      </c>
      <c r="F40" s="28">
        <f>IFERROR(ROUNDUP(F36/F38,0),0)</f>
        <v>60</v>
      </c>
      <c r="G40" s="10" t="s">
        <v>206</v>
      </c>
    </row>
    <row r="41" spans="1:7">
      <c r="A41" s="20" t="s">
        <v>207</v>
      </c>
      <c r="B41" s="22">
        <v>0</v>
      </c>
      <c r="C41" s="10" t="s">
        <v>208</v>
      </c>
      <c r="D41" s="10"/>
      <c r="E41" s="20" t="s">
        <v>209</v>
      </c>
      <c r="F41" s="26">
        <f>F13*F38</f>
        <v>1000</v>
      </c>
      <c r="G41" s="10" t="s">
        <v>210</v>
      </c>
    </row>
    <row r="42" spans="1:7">
      <c r="A42" s="20" t="s">
        <v>211</v>
      </c>
      <c r="B42" s="25">
        <f>SUM(B35:B41)</f>
        <v>15</v>
      </c>
      <c r="C42" s="10" t="s">
        <v>176</v>
      </c>
      <c r="D42" s="10"/>
      <c r="E42" s="20" t="s">
        <v>76</v>
      </c>
      <c r="F42" s="26">
        <f>F41-F36</f>
        <v>400</v>
      </c>
      <c r="G42" s="10" t="s">
        <v>212</v>
      </c>
    </row>
    <row r="43" spans="1:7">
      <c r="A43" s="10"/>
      <c r="B43" s="10"/>
      <c r="C43" s="10"/>
      <c r="D43" s="10"/>
      <c r="E43" s="20" t="s">
        <v>213</v>
      </c>
      <c r="F43" s="29">
        <f>IF(F42&gt;0,F35/F42,"No recupera")</f>
        <v>3.75</v>
      </c>
      <c r="G43" s="10" t="s">
        <v>214</v>
      </c>
    </row>
    <row r="44" spans="1:7">
      <c r="A44" s="10"/>
      <c r="B44" s="10"/>
      <c r="C44" s="10"/>
      <c r="D44" s="10"/>
      <c r="E44" s="20" t="s">
        <v>109</v>
      </c>
      <c r="F44" s="30" t="str">
        <f>IF(F38&lt;=0,"Replantear",IF(F42&lt;=0,"Ajustar antes de lanzar",IF(F40&gt;F13,"Ajustar: ventas mínimas mayores a ventas esperadas",IF(F35/F42&lt;=$B$17,"Lanzar con control","Ajustar: recuperación lenta"))))</f>
        <v>Lanzar con control</v>
      </c>
      <c r="G44" s="10" t="s">
        <v>215</v>
      </c>
    </row>
    <row r="45" spans="1:7">
      <c r="A45" s="10"/>
      <c r="B45" s="10"/>
      <c r="C45" s="10"/>
      <c r="D45" s="10"/>
      <c r="E45" s="10"/>
      <c r="F45" s="10"/>
      <c r="G45" s="10"/>
    </row>
    <row r="46" spans="1:7">
      <c r="A46" s="18" t="s">
        <v>216</v>
      </c>
      <c r="B46" s="18"/>
      <c r="C46" s="18"/>
      <c r="D46" s="18"/>
      <c r="E46" s="18"/>
      <c r="F46" s="18"/>
      <c r="G46" s="18"/>
    </row>
    <row r="47" spans="1:7">
      <c r="A47" s="19" t="s">
        <v>182</v>
      </c>
      <c r="B47" s="19" t="s">
        <v>50</v>
      </c>
      <c r="C47" s="19" t="s">
        <v>217</v>
      </c>
      <c r="D47" s="19"/>
      <c r="E47" s="10"/>
      <c r="F47" s="10"/>
      <c r="G47" s="10"/>
    </row>
    <row r="48" spans="1:7" ht="39.6">
      <c r="A48" s="20" t="s">
        <v>96</v>
      </c>
      <c r="B48" s="10" t="s">
        <v>218</v>
      </c>
      <c r="C48" s="10" t="s">
        <v>219</v>
      </c>
      <c r="D48" s="10"/>
      <c r="E48" s="10"/>
      <c r="F48" s="10"/>
      <c r="G48" s="10"/>
    </row>
    <row r="49" spans="1:7" ht="52.8">
      <c r="A49" s="20" t="s">
        <v>100</v>
      </c>
      <c r="B49" s="10" t="s">
        <v>220</v>
      </c>
      <c r="C49" s="10" t="s">
        <v>221</v>
      </c>
      <c r="D49" s="10"/>
      <c r="E49" s="10"/>
      <c r="F49" s="10"/>
      <c r="G49" s="10"/>
    </row>
    <row r="50" spans="1:7" ht="39.6">
      <c r="A50" s="20" t="s">
        <v>103</v>
      </c>
      <c r="B50" s="10" t="s">
        <v>222</v>
      </c>
      <c r="C50" s="10" t="s">
        <v>223</v>
      </c>
      <c r="D50" s="10"/>
      <c r="E50" s="10"/>
      <c r="F50" s="10"/>
      <c r="G50" s="10"/>
    </row>
    <row r="51" spans="1:7">
      <c r="A51" s="31"/>
      <c r="B51" s="31"/>
      <c r="C51" s="31"/>
      <c r="D51" s="31"/>
      <c r="E51" s="31"/>
      <c r="F51" s="31"/>
      <c r="G51" s="31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  <row r="55" spans="1:7">
      <c r="A55" s="5"/>
      <c r="B55" s="5"/>
      <c r="C55" s="5"/>
      <c r="D55" s="5"/>
      <c r="E55" s="5"/>
      <c r="F55" s="5"/>
      <c r="G55" s="5"/>
    </row>
  </sheetData>
  <sheetProtection algorithmName="SHA-512" hashValue="yvlmLKKSVNmaDQ1ekQ9LpyGG+wvwNpZ91dSonpz0Efpu+98ejh42pQUjkwV2HsWUgl337rnVICH4KojwJzf38w==" saltValue="MnDxYwT2K1c6Mop1lupavA==" spinCount="100000" sheet="1" objects="1" scenarios="1" formatCells="0" formatColumns="0" formatRows="0" sort="0" autoFilter="0" pivotTables="0"/>
  <mergeCells count="17">
    <mergeCell ref="A21:D21"/>
    <mergeCell ref="E21:G21"/>
    <mergeCell ref="A33:D33"/>
    <mergeCell ref="E33:G33"/>
    <mergeCell ref="A46:G46"/>
    <mergeCell ref="A6:B7"/>
    <mergeCell ref="C6:D7"/>
    <mergeCell ref="E6:F7"/>
    <mergeCell ref="G6:G7"/>
    <mergeCell ref="A10:D10"/>
    <mergeCell ref="E10:G10"/>
    <mergeCell ref="A1:G1"/>
    <mergeCell ref="A2:G2"/>
    <mergeCell ref="A4:G4"/>
    <mergeCell ref="A5:B5"/>
    <mergeCell ref="C5:D5"/>
    <mergeCell ref="E5:F5"/>
  </mergeCells>
  <conditionalFormatting sqref="A6:B7">
    <cfRule type="expression" dxfId="7" priority="1">
      <formula>LEFT($A$6,17)="Lanzar con control"</formula>
    </cfRule>
    <cfRule type="expression" dxfId="6" priority="6">
      <formula>A6="Lanzar con control"</formula>
    </cfRule>
    <cfRule type="expression" dxfId="5" priority="7">
      <formula>LEFT(A6,7)="Ajustar"</formula>
    </cfRule>
    <cfRule type="expression" dxfId="4" priority="8">
      <formula>A6="Replantear"</formula>
    </cfRule>
  </conditionalFormatting>
  <conditionalFormatting sqref="F44">
    <cfRule type="expression" dxfId="3" priority="2">
      <formula>LEFT($A$6,17)="Lanzar con control"</formula>
    </cfRule>
    <cfRule type="expression" dxfId="2" priority="3">
      <formula>F44="Lanzar con control"</formula>
    </cfRule>
    <cfRule type="expression" dxfId="1" priority="4">
      <formula>LEFT(F44,7)="Ajustar"</formula>
    </cfRule>
    <cfRule type="expression" dxfId="0" priority="5">
      <formula>F44="Replantear"</formula>
    </cfRule>
  </conditionalFormatting>
  <dataValidations count="2">
    <dataValidation type="list" sqref="B13" xr:uid="{00000000-0002-0000-0200-000000000000}">
      <formula1>"Producto,Servicio,Proyecto"</formula1>
    </dataValidation>
    <dataValidation type="list" sqref="B15" xr:uid="{00000000-0002-0000-0200-000001000000}">
      <formula1>"Mensual,Trimestral,Anual"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workbookViewId="0">
      <selection activeCell="H13" sqref="H13"/>
    </sheetView>
  </sheetViews>
  <sheetFormatPr baseColWidth="10" defaultColWidth="8.796875" defaultRowHeight="13.8"/>
  <cols>
    <col min="1" max="1" width="18" style="2" customWidth="1"/>
    <col min="2" max="2" width="14" style="2" customWidth="1"/>
    <col min="3" max="4" width="16" style="2" customWidth="1"/>
    <col min="5" max="5" width="18" style="2" customWidth="1"/>
    <col min="6" max="7" width="16" style="2" customWidth="1"/>
    <col min="8" max="9" width="18" style="2" customWidth="1"/>
    <col min="10" max="10" width="30" style="2" customWidth="1"/>
    <col min="11" max="16384" width="8.796875" style="2"/>
  </cols>
  <sheetData>
    <row r="1" spans="1:10" ht="19.95" customHeight="1">
      <c r="A1" s="8" t="s">
        <v>224</v>
      </c>
      <c r="B1" s="8"/>
      <c r="C1" s="8"/>
      <c r="D1" s="8"/>
      <c r="E1" s="8"/>
      <c r="F1" s="8"/>
      <c r="G1" s="8"/>
      <c r="H1" s="8"/>
      <c r="I1" s="8"/>
      <c r="J1" s="8"/>
    </row>
    <row r="2" spans="1:10" ht="28.05" customHeight="1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ht="27.6">
      <c r="A4" s="34" t="s">
        <v>226</v>
      </c>
      <c r="B4" s="34" t="s">
        <v>227</v>
      </c>
      <c r="C4" s="34" t="s">
        <v>61</v>
      </c>
      <c r="D4" s="34" t="s">
        <v>228</v>
      </c>
      <c r="E4" s="34" t="s">
        <v>229</v>
      </c>
      <c r="F4" s="34" t="s">
        <v>230</v>
      </c>
      <c r="G4" s="34" t="s">
        <v>231</v>
      </c>
      <c r="H4" s="34" t="s">
        <v>110</v>
      </c>
      <c r="I4" s="34" t="s">
        <v>232</v>
      </c>
      <c r="J4" s="34" t="s">
        <v>183</v>
      </c>
    </row>
    <row r="5" spans="1:10">
      <c r="A5" s="35" t="s">
        <v>233</v>
      </c>
      <c r="B5" s="36">
        <v>25</v>
      </c>
      <c r="C5" s="36">
        <v>15</v>
      </c>
      <c r="D5" s="37">
        <f>B5-C5</f>
        <v>10</v>
      </c>
      <c r="E5" s="38">
        <v>45</v>
      </c>
      <c r="F5" s="37">
        <f>D5*E5</f>
        <v>450</v>
      </c>
      <c r="G5" s="37">
        <f>'3 Estudio económico'!$F$29</f>
        <v>600</v>
      </c>
      <c r="H5" s="37">
        <f>F5-G5</f>
        <v>-150</v>
      </c>
      <c r="I5" s="39" t="str">
        <f>IF(H5&gt;0,'3 Estudio económico'!$B$30/H5,"No recupera")</f>
        <v>No recupera</v>
      </c>
      <c r="J5" s="33" t="str">
        <f>IF(H5&lt;=0,"No cubre costos",IF(I5&lt;='3 Estudio económico'!$B$17,"Puede funcionar con control","Recuperación lenta"))</f>
        <v>No cubre costos</v>
      </c>
    </row>
    <row r="6" spans="1:10">
      <c r="A6" s="35" t="s">
        <v>234</v>
      </c>
      <c r="B6" s="36">
        <v>25</v>
      </c>
      <c r="C6" s="36">
        <v>15</v>
      </c>
      <c r="D6" s="37">
        <f>B6-C6</f>
        <v>10</v>
      </c>
      <c r="E6" s="38">
        <v>100</v>
      </c>
      <c r="F6" s="37">
        <f>D6*E6</f>
        <v>1000</v>
      </c>
      <c r="G6" s="37">
        <f>'3 Estudio económico'!$F$29</f>
        <v>600</v>
      </c>
      <c r="H6" s="37">
        <f>F6-G6</f>
        <v>400</v>
      </c>
      <c r="I6" s="39">
        <f>IF(H6&gt;0,'3 Estudio económico'!$B$30/H6,"No recupera")</f>
        <v>3.75</v>
      </c>
      <c r="J6" s="33" t="str">
        <f>IF(H6&lt;=0,"No cubre costos",IF(I6&lt;='3 Estudio económico'!$B$17,"Puede funcionar con control","Recuperación lenta"))</f>
        <v>Puede funcionar con control</v>
      </c>
    </row>
    <row r="7" spans="1:10">
      <c r="A7" s="35" t="s">
        <v>235</v>
      </c>
      <c r="B7" s="36">
        <v>25</v>
      </c>
      <c r="C7" s="36">
        <v>15</v>
      </c>
      <c r="D7" s="37">
        <f>B7-C7</f>
        <v>10</v>
      </c>
      <c r="E7" s="38">
        <v>150</v>
      </c>
      <c r="F7" s="37">
        <f>D7*E7</f>
        <v>1500</v>
      </c>
      <c r="G7" s="37">
        <f>'3 Estudio económico'!$F$29</f>
        <v>600</v>
      </c>
      <c r="H7" s="37">
        <f>F7-G7</f>
        <v>900</v>
      </c>
      <c r="I7" s="39">
        <f>IF(H7&gt;0,'3 Estudio económico'!$B$30/H7,"No recupera")</f>
        <v>1.6666666666666667</v>
      </c>
      <c r="J7" s="33" t="str">
        <f>IF(H7&lt;=0,"No cubre costos",IF(I7&lt;='3 Estudio económico'!$B$17,"Puede funcionar con control","Recuperación lenta"))</f>
        <v>Puede funcionar con control</v>
      </c>
    </row>
    <row r="8" spans="1:10">
      <c r="A8" s="33"/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33"/>
      <c r="B9" s="33"/>
      <c r="C9" s="33"/>
      <c r="D9" s="33"/>
      <c r="E9" s="33"/>
      <c r="F9" s="33"/>
      <c r="G9" s="33"/>
      <c r="H9" s="33"/>
      <c r="I9" s="33"/>
      <c r="J9" s="33"/>
    </row>
    <row r="10" spans="1:10" ht="15.6">
      <c r="A10" s="40" t="s">
        <v>236</v>
      </c>
      <c r="B10" s="40"/>
      <c r="C10" s="40"/>
      <c r="D10" s="40"/>
      <c r="E10" s="40"/>
      <c r="F10" s="40"/>
      <c r="G10" s="40"/>
      <c r="H10" s="40"/>
      <c r="I10" s="40"/>
      <c r="J10" s="40"/>
    </row>
    <row r="11" spans="1:10">
      <c r="A11" s="35" t="s">
        <v>233</v>
      </c>
      <c r="B11" s="41" t="s">
        <v>237</v>
      </c>
      <c r="C11" s="31"/>
      <c r="D11" s="31"/>
      <c r="E11" s="31"/>
      <c r="F11" s="31"/>
      <c r="G11" s="31"/>
      <c r="H11" s="31"/>
      <c r="I11" s="31"/>
      <c r="J11" s="31"/>
    </row>
    <row r="12" spans="1:10">
      <c r="A12" s="35" t="s">
        <v>234</v>
      </c>
      <c r="B12" s="41" t="s">
        <v>238</v>
      </c>
      <c r="C12" s="31"/>
      <c r="D12" s="31"/>
      <c r="E12" s="31"/>
      <c r="F12" s="31"/>
      <c r="G12" s="31"/>
      <c r="H12" s="31"/>
      <c r="I12" s="31"/>
      <c r="J12" s="31"/>
    </row>
    <row r="13" spans="1:10">
      <c r="A13" s="35" t="s">
        <v>235</v>
      </c>
      <c r="B13" s="41" t="s">
        <v>239</v>
      </c>
      <c r="C13" s="31"/>
      <c r="D13" s="31"/>
      <c r="E13" s="31"/>
      <c r="F13" s="31"/>
      <c r="G13" s="31"/>
      <c r="H13" s="31"/>
      <c r="I13" s="31"/>
      <c r="J13" s="31"/>
    </row>
  </sheetData>
  <sheetProtection algorithmName="SHA-512" hashValue="NlDB2lnGtbMPn6eFkS5EA4Q07c/CiHngQnzGEM00iK4gkZVwbe1FcAnwq4OdiCQsdSdIJG5nLuITqL6i55acKg==" saltValue="tviaQ6Bxft68KEqEyfEBZg==" spinCount="100000" sheet="1" objects="1" scenarios="1" formatCells="0" formatColumns="0" formatRows="0" sort="0" autoFilter="0" pivotTables="0"/>
  <mergeCells count="3">
    <mergeCell ref="A1:J1"/>
    <mergeCell ref="A2:J2"/>
    <mergeCell ref="A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 Instrucciones</vt:lpstr>
      <vt:lpstr>2 Glosario</vt:lpstr>
      <vt:lpstr>3 Estudio económico</vt:lpstr>
      <vt:lpstr>4 Escenarios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2026-06-15T16:03:24Z</dcterms:modified>
</cp:coreProperties>
</file>