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AC3F2D2-DCDF-46FB-AA8E-BE1F3D1507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 Instrucciones" sheetId="1" r:id="rId1"/>
    <sheet name="2. Glosario" sheetId="2" r:id="rId2"/>
    <sheet name="3. Base de Cuentas" sheetId="3" r:id="rId3"/>
    <sheet name="4. Territorios" sheetId="4" r:id="rId4"/>
    <sheet name="5. Resumen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4" l="1"/>
  <c r="I37" i="5" l="1"/>
  <c r="H37" i="5"/>
  <c r="G37" i="5"/>
  <c r="F37" i="5"/>
  <c r="E37" i="5"/>
  <c r="D37" i="5"/>
  <c r="C37" i="5"/>
  <c r="A37" i="5"/>
  <c r="N37" i="5" s="1"/>
  <c r="K36" i="5"/>
  <c r="J36" i="5"/>
  <c r="I36" i="5"/>
  <c r="H36" i="5"/>
  <c r="G36" i="5"/>
  <c r="F36" i="5"/>
  <c r="E36" i="5"/>
  <c r="A36" i="5"/>
  <c r="D36" i="5" s="1"/>
  <c r="L35" i="5"/>
  <c r="K35" i="5"/>
  <c r="J35" i="5"/>
  <c r="I35" i="5"/>
  <c r="H35" i="5"/>
  <c r="G35" i="5"/>
  <c r="A35" i="5"/>
  <c r="F35" i="5" s="1"/>
  <c r="A34" i="5"/>
  <c r="H34" i="5" s="1"/>
  <c r="N33" i="5"/>
  <c r="L33" i="5"/>
  <c r="D33" i="5"/>
  <c r="C33" i="5"/>
  <c r="B33" i="5"/>
  <c r="A33" i="5"/>
  <c r="J33" i="5" s="1"/>
  <c r="N32" i="5"/>
  <c r="F32" i="5"/>
  <c r="E32" i="5"/>
  <c r="D32" i="5"/>
  <c r="B32" i="5"/>
  <c r="A32" i="5"/>
  <c r="L32" i="5" s="1"/>
  <c r="I31" i="5"/>
  <c r="H31" i="5"/>
  <c r="G31" i="5"/>
  <c r="F31" i="5"/>
  <c r="E31" i="5"/>
  <c r="D31" i="5"/>
  <c r="C31" i="5"/>
  <c r="A31" i="5"/>
  <c r="N31" i="5" s="1"/>
  <c r="K30" i="5"/>
  <c r="J30" i="5"/>
  <c r="I30" i="5"/>
  <c r="H30" i="5"/>
  <c r="G30" i="5"/>
  <c r="F30" i="5"/>
  <c r="E30" i="5"/>
  <c r="A30" i="5"/>
  <c r="D30" i="5" s="1"/>
  <c r="L29" i="5"/>
  <c r="K29" i="5"/>
  <c r="J29" i="5"/>
  <c r="I29" i="5"/>
  <c r="H29" i="5"/>
  <c r="G29" i="5"/>
  <c r="A29" i="5"/>
  <c r="F29" i="5" s="1"/>
  <c r="A28" i="5"/>
  <c r="H28" i="5" s="1"/>
  <c r="N27" i="5"/>
  <c r="L27" i="5"/>
  <c r="D27" i="5"/>
  <c r="C27" i="5"/>
  <c r="B27" i="5"/>
  <c r="A27" i="5"/>
  <c r="J27" i="5" s="1"/>
  <c r="N26" i="5"/>
  <c r="F26" i="5"/>
  <c r="E26" i="5"/>
  <c r="D26" i="5"/>
  <c r="B26" i="5"/>
  <c r="A26" i="5"/>
  <c r="L26" i="5" s="1"/>
  <c r="K25" i="5"/>
  <c r="I25" i="5"/>
  <c r="H25" i="5"/>
  <c r="G25" i="5"/>
  <c r="F25" i="5"/>
  <c r="E25" i="5"/>
  <c r="D25" i="5"/>
  <c r="C25" i="5"/>
  <c r="A25" i="5"/>
  <c r="N25" i="5" s="1"/>
  <c r="K24" i="5"/>
  <c r="J24" i="5"/>
  <c r="I24" i="5"/>
  <c r="H24" i="5"/>
  <c r="G24" i="5"/>
  <c r="F24" i="5"/>
  <c r="E24" i="5"/>
  <c r="A24" i="5"/>
  <c r="D24" i="5" s="1"/>
  <c r="L23" i="5"/>
  <c r="K23" i="5"/>
  <c r="J23" i="5"/>
  <c r="I23" i="5"/>
  <c r="H23" i="5"/>
  <c r="G23" i="5"/>
  <c r="A23" i="5"/>
  <c r="F23" i="5" s="1"/>
  <c r="A22" i="5"/>
  <c r="H22" i="5" s="1"/>
  <c r="N21" i="5"/>
  <c r="L21" i="5"/>
  <c r="D21" i="5"/>
  <c r="C21" i="5"/>
  <c r="B21" i="5"/>
  <c r="A21" i="5"/>
  <c r="J21" i="5" s="1"/>
  <c r="N20" i="5"/>
  <c r="F20" i="5"/>
  <c r="E20" i="5"/>
  <c r="D20" i="5"/>
  <c r="B20" i="5"/>
  <c r="A20" i="5"/>
  <c r="L20" i="5" s="1"/>
  <c r="K19" i="5"/>
  <c r="I19" i="5"/>
  <c r="H19" i="5"/>
  <c r="G19" i="5"/>
  <c r="F19" i="5"/>
  <c r="E19" i="5"/>
  <c r="D19" i="5"/>
  <c r="C19" i="5"/>
  <c r="A19" i="5"/>
  <c r="N19" i="5" s="1"/>
  <c r="K18" i="5"/>
  <c r="J18" i="5"/>
  <c r="I18" i="5"/>
  <c r="H18" i="5"/>
  <c r="G18" i="5"/>
  <c r="F18" i="5"/>
  <c r="E18" i="5"/>
  <c r="A18" i="5"/>
  <c r="D18" i="5" s="1"/>
  <c r="L17" i="5"/>
  <c r="K17" i="5"/>
  <c r="J17" i="5"/>
  <c r="I17" i="5"/>
  <c r="H17" i="5"/>
  <c r="G17" i="5"/>
  <c r="A17" i="5"/>
  <c r="F17" i="5" s="1"/>
  <c r="A16" i="5"/>
  <c r="H16" i="5" s="1"/>
  <c r="C15" i="5"/>
  <c r="A15" i="5"/>
  <c r="F14" i="5"/>
  <c r="B14" i="5"/>
  <c r="A14" i="5"/>
  <c r="C13" i="5"/>
  <c r="A13" i="5"/>
  <c r="N13" i="5" s="1"/>
  <c r="J5" i="5"/>
  <c r="A5" i="5"/>
  <c r="T30" i="4"/>
  <c r="S30" i="4"/>
  <c r="R30" i="4"/>
  <c r="P30" i="4"/>
  <c r="O30" i="4"/>
  <c r="N30" i="4"/>
  <c r="M30" i="4"/>
  <c r="L30" i="4"/>
  <c r="K30" i="4"/>
  <c r="J30" i="4"/>
  <c r="I30" i="4"/>
  <c r="Q30" i="4" s="1"/>
  <c r="G30" i="4"/>
  <c r="T29" i="4"/>
  <c r="S29" i="4"/>
  <c r="R29" i="4"/>
  <c r="Q29" i="4"/>
  <c r="P29" i="4"/>
  <c r="O29" i="4"/>
  <c r="N29" i="4"/>
  <c r="M29" i="4"/>
  <c r="L29" i="4"/>
  <c r="K29" i="4"/>
  <c r="J29" i="4"/>
  <c r="I29" i="4"/>
  <c r="G29" i="4"/>
  <c r="T28" i="4"/>
  <c r="S28" i="4"/>
  <c r="R28" i="4"/>
  <c r="Q28" i="4"/>
  <c r="P28" i="4"/>
  <c r="O28" i="4"/>
  <c r="N28" i="4"/>
  <c r="M28" i="4"/>
  <c r="L28" i="4"/>
  <c r="K28" i="4"/>
  <c r="J28" i="4"/>
  <c r="I28" i="4"/>
  <c r="G28" i="4"/>
  <c r="T27" i="4"/>
  <c r="S27" i="4"/>
  <c r="R27" i="4"/>
  <c r="Q27" i="4"/>
  <c r="P27" i="4"/>
  <c r="O27" i="4"/>
  <c r="N27" i="4"/>
  <c r="M27" i="4"/>
  <c r="L27" i="4"/>
  <c r="K27" i="4"/>
  <c r="J27" i="4"/>
  <c r="I27" i="4"/>
  <c r="G27" i="4"/>
  <c r="T26" i="4"/>
  <c r="S26" i="4"/>
  <c r="R26" i="4"/>
  <c r="Q26" i="4"/>
  <c r="O26" i="4"/>
  <c r="N26" i="4"/>
  <c r="M26" i="4"/>
  <c r="L26" i="4"/>
  <c r="K26" i="4"/>
  <c r="J26" i="4"/>
  <c r="I26" i="4"/>
  <c r="G26" i="4"/>
  <c r="P26" i="4" s="1"/>
  <c r="T25" i="4"/>
  <c r="S25" i="4"/>
  <c r="R25" i="4"/>
  <c r="P25" i="4"/>
  <c r="O25" i="4"/>
  <c r="N25" i="4"/>
  <c r="M25" i="4"/>
  <c r="L25" i="4"/>
  <c r="K25" i="4"/>
  <c r="J25" i="4"/>
  <c r="I25" i="4"/>
  <c r="Q25" i="4" s="1"/>
  <c r="G25" i="4"/>
  <c r="T24" i="4"/>
  <c r="S24" i="4"/>
  <c r="R24" i="4"/>
  <c r="Q24" i="4"/>
  <c r="O24" i="4"/>
  <c r="N24" i="4"/>
  <c r="M24" i="4"/>
  <c r="L24" i="4"/>
  <c r="K24" i="4"/>
  <c r="J24" i="4"/>
  <c r="I24" i="4"/>
  <c r="G24" i="4"/>
  <c r="P24" i="4" s="1"/>
  <c r="T23" i="4"/>
  <c r="S23" i="4"/>
  <c r="R23" i="4"/>
  <c r="O23" i="4"/>
  <c r="N23" i="4"/>
  <c r="M23" i="4"/>
  <c r="L23" i="4"/>
  <c r="K23" i="4"/>
  <c r="J23" i="4"/>
  <c r="I23" i="4"/>
  <c r="Q23" i="4" s="1"/>
  <c r="G23" i="4"/>
  <c r="P23" i="4" s="1"/>
  <c r="T22" i="4"/>
  <c r="S22" i="4"/>
  <c r="R22" i="4"/>
  <c r="O22" i="4"/>
  <c r="N22" i="4"/>
  <c r="M22" i="4"/>
  <c r="L22" i="4"/>
  <c r="K22" i="4"/>
  <c r="J22" i="4"/>
  <c r="I22" i="4"/>
  <c r="Q22" i="4" s="1"/>
  <c r="G22" i="4"/>
  <c r="P22" i="4" s="1"/>
  <c r="T21" i="4"/>
  <c r="S21" i="4"/>
  <c r="R21" i="4"/>
  <c r="O21" i="4"/>
  <c r="N21" i="4"/>
  <c r="M21" i="4"/>
  <c r="L21" i="4"/>
  <c r="K21" i="4"/>
  <c r="J21" i="4"/>
  <c r="I21" i="4"/>
  <c r="Q21" i="4" s="1"/>
  <c r="G21" i="4"/>
  <c r="P21" i="4" s="1"/>
  <c r="T20" i="4"/>
  <c r="S20" i="4"/>
  <c r="R20" i="4"/>
  <c r="O20" i="4"/>
  <c r="N20" i="4"/>
  <c r="M20" i="4"/>
  <c r="L20" i="4"/>
  <c r="K20" i="4"/>
  <c r="J20" i="4"/>
  <c r="I20" i="4"/>
  <c r="Q20" i="4" s="1"/>
  <c r="G20" i="4"/>
  <c r="P20" i="4" s="1"/>
  <c r="T19" i="4"/>
  <c r="S19" i="4"/>
  <c r="R19" i="4"/>
  <c r="O19" i="4"/>
  <c r="N19" i="4"/>
  <c r="M19" i="4"/>
  <c r="L19" i="4"/>
  <c r="K19" i="4"/>
  <c r="J19" i="4"/>
  <c r="I19" i="4"/>
  <c r="Q19" i="4" s="1"/>
  <c r="G19" i="4"/>
  <c r="P19" i="4" s="1"/>
  <c r="T18" i="4"/>
  <c r="S18" i="4"/>
  <c r="R18" i="4"/>
  <c r="P18" i="4"/>
  <c r="O18" i="4"/>
  <c r="N18" i="4"/>
  <c r="M18" i="4"/>
  <c r="L18" i="4"/>
  <c r="K18" i="4"/>
  <c r="J18" i="4"/>
  <c r="I18" i="4"/>
  <c r="Q18" i="4" s="1"/>
  <c r="G18" i="4"/>
  <c r="T17" i="4"/>
  <c r="S17" i="4"/>
  <c r="R17" i="4"/>
  <c r="Q17" i="4"/>
  <c r="P17" i="4"/>
  <c r="O17" i="4"/>
  <c r="N17" i="4"/>
  <c r="M17" i="4"/>
  <c r="L17" i="4"/>
  <c r="K17" i="4"/>
  <c r="J17" i="4"/>
  <c r="I17" i="4"/>
  <c r="G17" i="4"/>
  <c r="T16" i="4"/>
  <c r="S16" i="4"/>
  <c r="R16" i="4"/>
  <c r="Q16" i="4"/>
  <c r="P16" i="4"/>
  <c r="O16" i="4"/>
  <c r="N16" i="4"/>
  <c r="M16" i="4"/>
  <c r="L16" i="4"/>
  <c r="K16" i="4"/>
  <c r="J16" i="4"/>
  <c r="I16" i="4"/>
  <c r="G16" i="4"/>
  <c r="T15" i="4"/>
  <c r="S15" i="4"/>
  <c r="R15" i="4"/>
  <c r="Q15" i="4"/>
  <c r="P15" i="4"/>
  <c r="O15" i="4"/>
  <c r="N15" i="4"/>
  <c r="M15" i="4"/>
  <c r="L15" i="4"/>
  <c r="K15" i="4"/>
  <c r="J15" i="4"/>
  <c r="I15" i="4"/>
  <c r="G15" i="4"/>
  <c r="T14" i="4"/>
  <c r="S14" i="4"/>
  <c r="R14" i="4"/>
  <c r="Q14" i="4"/>
  <c r="O14" i="4"/>
  <c r="N14" i="4"/>
  <c r="M14" i="4"/>
  <c r="L14" i="4"/>
  <c r="K14" i="4"/>
  <c r="J14" i="4"/>
  <c r="I14" i="4"/>
  <c r="G14" i="4"/>
  <c r="P14" i="4" s="1"/>
  <c r="T13" i="4"/>
  <c r="S13" i="4"/>
  <c r="R13" i="4"/>
  <c r="P13" i="4"/>
  <c r="O13" i="4"/>
  <c r="N13" i="4"/>
  <c r="M13" i="4"/>
  <c r="L13" i="4"/>
  <c r="K13" i="4"/>
  <c r="J13" i="4"/>
  <c r="I13" i="4"/>
  <c r="Q13" i="4" s="1"/>
  <c r="G13" i="4"/>
  <c r="T12" i="4"/>
  <c r="S12" i="4"/>
  <c r="R12" i="4"/>
  <c r="Q12" i="4"/>
  <c r="O12" i="4"/>
  <c r="N12" i="4"/>
  <c r="M12" i="4"/>
  <c r="L12" i="4"/>
  <c r="K12" i="4"/>
  <c r="J12" i="4"/>
  <c r="I12" i="4"/>
  <c r="G12" i="4"/>
  <c r="P12" i="4" s="1"/>
  <c r="T11" i="4"/>
  <c r="S11" i="4"/>
  <c r="R11" i="4"/>
  <c r="O11" i="4"/>
  <c r="N11" i="4"/>
  <c r="M11" i="4"/>
  <c r="L11" i="4"/>
  <c r="K11" i="4"/>
  <c r="J11" i="4"/>
  <c r="I11" i="4"/>
  <c r="Q11" i="4" s="1"/>
  <c r="G11" i="4"/>
  <c r="P11" i="4" s="1"/>
  <c r="T10" i="4"/>
  <c r="S10" i="4"/>
  <c r="R10" i="4"/>
  <c r="O10" i="4"/>
  <c r="N10" i="4"/>
  <c r="M10" i="4"/>
  <c r="L10" i="4"/>
  <c r="K10" i="4"/>
  <c r="J10" i="4"/>
  <c r="I10" i="4"/>
  <c r="Q10" i="4" s="1"/>
  <c r="G10" i="4"/>
  <c r="P10" i="4" s="1"/>
  <c r="T9" i="4"/>
  <c r="S9" i="4"/>
  <c r="R9" i="4"/>
  <c r="O9" i="4"/>
  <c r="N9" i="4"/>
  <c r="M9" i="4"/>
  <c r="L9" i="4"/>
  <c r="K9" i="4"/>
  <c r="J9" i="4"/>
  <c r="I9" i="4"/>
  <c r="Q9" i="4" s="1"/>
  <c r="G9" i="4"/>
  <c r="P9" i="4" s="1"/>
  <c r="R8" i="4"/>
  <c r="G8" i="4"/>
  <c r="R7" i="4"/>
  <c r="I7" i="4"/>
  <c r="G7" i="4"/>
  <c r="R6" i="4"/>
  <c r="I6" i="4"/>
  <c r="G6" i="4"/>
  <c r="P305" i="3"/>
  <c r="M305" i="3"/>
  <c r="J305" i="3"/>
  <c r="P304" i="3"/>
  <c r="M304" i="3"/>
  <c r="J304" i="3"/>
  <c r="P303" i="3"/>
  <c r="M303" i="3"/>
  <c r="J303" i="3"/>
  <c r="P302" i="3"/>
  <c r="M302" i="3"/>
  <c r="J302" i="3"/>
  <c r="P301" i="3"/>
  <c r="M301" i="3"/>
  <c r="J301" i="3"/>
  <c r="P300" i="3"/>
  <c r="M300" i="3"/>
  <c r="J300" i="3"/>
  <c r="P299" i="3"/>
  <c r="M299" i="3"/>
  <c r="J299" i="3"/>
  <c r="P298" i="3"/>
  <c r="M298" i="3"/>
  <c r="J298" i="3"/>
  <c r="P297" i="3"/>
  <c r="M297" i="3"/>
  <c r="J297" i="3"/>
  <c r="P296" i="3"/>
  <c r="M296" i="3"/>
  <c r="J296" i="3"/>
  <c r="P295" i="3"/>
  <c r="M295" i="3"/>
  <c r="J295" i="3"/>
  <c r="P294" i="3"/>
  <c r="M294" i="3"/>
  <c r="J294" i="3"/>
  <c r="P293" i="3"/>
  <c r="M293" i="3"/>
  <c r="J293" i="3"/>
  <c r="P292" i="3"/>
  <c r="M292" i="3"/>
  <c r="J292" i="3"/>
  <c r="P291" i="3"/>
  <c r="M291" i="3"/>
  <c r="J291" i="3"/>
  <c r="P290" i="3"/>
  <c r="M290" i="3"/>
  <c r="J290" i="3"/>
  <c r="P289" i="3"/>
  <c r="M289" i="3"/>
  <c r="J289" i="3"/>
  <c r="P288" i="3"/>
  <c r="M288" i="3"/>
  <c r="J288" i="3"/>
  <c r="P287" i="3"/>
  <c r="M287" i="3"/>
  <c r="J287" i="3"/>
  <c r="P286" i="3"/>
  <c r="M286" i="3"/>
  <c r="J286" i="3"/>
  <c r="P285" i="3"/>
  <c r="M285" i="3"/>
  <c r="J285" i="3"/>
  <c r="P284" i="3"/>
  <c r="M284" i="3"/>
  <c r="J284" i="3"/>
  <c r="P283" i="3"/>
  <c r="M283" i="3"/>
  <c r="J283" i="3"/>
  <c r="P282" i="3"/>
  <c r="M282" i="3"/>
  <c r="J282" i="3"/>
  <c r="P281" i="3"/>
  <c r="M281" i="3"/>
  <c r="J281" i="3"/>
  <c r="P280" i="3"/>
  <c r="M280" i="3"/>
  <c r="J280" i="3"/>
  <c r="P279" i="3"/>
  <c r="M279" i="3"/>
  <c r="J279" i="3"/>
  <c r="P278" i="3"/>
  <c r="M278" i="3"/>
  <c r="J278" i="3"/>
  <c r="P277" i="3"/>
  <c r="M277" i="3"/>
  <c r="J277" i="3"/>
  <c r="P276" i="3"/>
  <c r="M276" i="3"/>
  <c r="J276" i="3"/>
  <c r="P275" i="3"/>
  <c r="M275" i="3"/>
  <c r="J275" i="3"/>
  <c r="P274" i="3"/>
  <c r="M274" i="3"/>
  <c r="J274" i="3"/>
  <c r="P273" i="3"/>
  <c r="M273" i="3"/>
  <c r="J273" i="3"/>
  <c r="P272" i="3"/>
  <c r="M272" i="3"/>
  <c r="J272" i="3"/>
  <c r="P271" i="3"/>
  <c r="M271" i="3"/>
  <c r="J271" i="3"/>
  <c r="P270" i="3"/>
  <c r="M270" i="3"/>
  <c r="J270" i="3"/>
  <c r="P269" i="3"/>
  <c r="M269" i="3"/>
  <c r="J269" i="3"/>
  <c r="P268" i="3"/>
  <c r="M268" i="3"/>
  <c r="J268" i="3"/>
  <c r="P267" i="3"/>
  <c r="M267" i="3"/>
  <c r="J267" i="3"/>
  <c r="P266" i="3"/>
  <c r="M266" i="3"/>
  <c r="J266" i="3"/>
  <c r="P265" i="3"/>
  <c r="M265" i="3"/>
  <c r="J265" i="3"/>
  <c r="P264" i="3"/>
  <c r="M264" i="3"/>
  <c r="J264" i="3"/>
  <c r="P263" i="3"/>
  <c r="M263" i="3"/>
  <c r="J263" i="3"/>
  <c r="P262" i="3"/>
  <c r="M262" i="3"/>
  <c r="J262" i="3"/>
  <c r="P261" i="3"/>
  <c r="M261" i="3"/>
  <c r="J261" i="3"/>
  <c r="P260" i="3"/>
  <c r="M260" i="3"/>
  <c r="J260" i="3"/>
  <c r="P259" i="3"/>
  <c r="M259" i="3"/>
  <c r="J259" i="3"/>
  <c r="P258" i="3"/>
  <c r="M258" i="3"/>
  <c r="J258" i="3"/>
  <c r="P257" i="3"/>
  <c r="M257" i="3"/>
  <c r="J257" i="3"/>
  <c r="P256" i="3"/>
  <c r="M256" i="3"/>
  <c r="J256" i="3"/>
  <c r="P255" i="3"/>
  <c r="M255" i="3"/>
  <c r="J255" i="3"/>
  <c r="P254" i="3"/>
  <c r="M254" i="3"/>
  <c r="J254" i="3"/>
  <c r="P253" i="3"/>
  <c r="M253" i="3"/>
  <c r="J253" i="3"/>
  <c r="P252" i="3"/>
  <c r="M252" i="3"/>
  <c r="J252" i="3"/>
  <c r="P251" i="3"/>
  <c r="M251" i="3"/>
  <c r="J251" i="3"/>
  <c r="P250" i="3"/>
  <c r="M250" i="3"/>
  <c r="J250" i="3"/>
  <c r="P249" i="3"/>
  <c r="M249" i="3"/>
  <c r="J249" i="3"/>
  <c r="P248" i="3"/>
  <c r="M248" i="3"/>
  <c r="J248" i="3"/>
  <c r="P247" i="3"/>
  <c r="M247" i="3"/>
  <c r="J247" i="3"/>
  <c r="P246" i="3"/>
  <c r="M246" i="3"/>
  <c r="J246" i="3"/>
  <c r="P245" i="3"/>
  <c r="M245" i="3"/>
  <c r="J245" i="3"/>
  <c r="P244" i="3"/>
  <c r="M244" i="3"/>
  <c r="J244" i="3"/>
  <c r="P243" i="3"/>
  <c r="M243" i="3"/>
  <c r="J243" i="3"/>
  <c r="P242" i="3"/>
  <c r="M242" i="3"/>
  <c r="J242" i="3"/>
  <c r="P241" i="3"/>
  <c r="M241" i="3"/>
  <c r="J241" i="3"/>
  <c r="P240" i="3"/>
  <c r="M240" i="3"/>
  <c r="J240" i="3"/>
  <c r="P239" i="3"/>
  <c r="M239" i="3"/>
  <c r="J239" i="3"/>
  <c r="P238" i="3"/>
  <c r="M238" i="3"/>
  <c r="J238" i="3"/>
  <c r="P237" i="3"/>
  <c r="M237" i="3"/>
  <c r="J237" i="3"/>
  <c r="P236" i="3"/>
  <c r="M236" i="3"/>
  <c r="J236" i="3"/>
  <c r="P235" i="3"/>
  <c r="M235" i="3"/>
  <c r="J235" i="3"/>
  <c r="P234" i="3"/>
  <c r="M234" i="3"/>
  <c r="J234" i="3"/>
  <c r="P233" i="3"/>
  <c r="M233" i="3"/>
  <c r="J233" i="3"/>
  <c r="P232" i="3"/>
  <c r="M232" i="3"/>
  <c r="J232" i="3"/>
  <c r="P231" i="3"/>
  <c r="M231" i="3"/>
  <c r="J231" i="3"/>
  <c r="P230" i="3"/>
  <c r="M230" i="3"/>
  <c r="J230" i="3"/>
  <c r="P229" i="3"/>
  <c r="M229" i="3"/>
  <c r="J229" i="3"/>
  <c r="P228" i="3"/>
  <c r="M228" i="3"/>
  <c r="J228" i="3"/>
  <c r="P227" i="3"/>
  <c r="M227" i="3"/>
  <c r="J227" i="3"/>
  <c r="P226" i="3"/>
  <c r="M226" i="3"/>
  <c r="J226" i="3"/>
  <c r="P225" i="3"/>
  <c r="M225" i="3"/>
  <c r="J225" i="3"/>
  <c r="P224" i="3"/>
  <c r="M224" i="3"/>
  <c r="J224" i="3"/>
  <c r="P223" i="3"/>
  <c r="M223" i="3"/>
  <c r="J223" i="3"/>
  <c r="P222" i="3"/>
  <c r="M222" i="3"/>
  <c r="J222" i="3"/>
  <c r="P221" i="3"/>
  <c r="M221" i="3"/>
  <c r="J221" i="3"/>
  <c r="P220" i="3"/>
  <c r="M220" i="3"/>
  <c r="J220" i="3"/>
  <c r="P219" i="3"/>
  <c r="M219" i="3"/>
  <c r="J219" i="3"/>
  <c r="P218" i="3"/>
  <c r="M218" i="3"/>
  <c r="J218" i="3"/>
  <c r="P217" i="3"/>
  <c r="M217" i="3"/>
  <c r="J217" i="3"/>
  <c r="P216" i="3"/>
  <c r="M216" i="3"/>
  <c r="J216" i="3"/>
  <c r="P215" i="3"/>
  <c r="M215" i="3"/>
  <c r="J215" i="3"/>
  <c r="P214" i="3"/>
  <c r="M214" i="3"/>
  <c r="J214" i="3"/>
  <c r="P213" i="3"/>
  <c r="M213" i="3"/>
  <c r="J213" i="3"/>
  <c r="P212" i="3"/>
  <c r="M212" i="3"/>
  <c r="J212" i="3"/>
  <c r="P211" i="3"/>
  <c r="M211" i="3"/>
  <c r="J211" i="3"/>
  <c r="P210" i="3"/>
  <c r="M210" i="3"/>
  <c r="J210" i="3"/>
  <c r="P209" i="3"/>
  <c r="M209" i="3"/>
  <c r="J209" i="3"/>
  <c r="P208" i="3"/>
  <c r="M208" i="3"/>
  <c r="J208" i="3"/>
  <c r="P207" i="3"/>
  <c r="M207" i="3"/>
  <c r="J207" i="3"/>
  <c r="P206" i="3"/>
  <c r="M206" i="3"/>
  <c r="J206" i="3"/>
  <c r="P205" i="3"/>
  <c r="M205" i="3"/>
  <c r="J205" i="3"/>
  <c r="P204" i="3"/>
  <c r="M204" i="3"/>
  <c r="J204" i="3"/>
  <c r="P203" i="3"/>
  <c r="M203" i="3"/>
  <c r="J203" i="3"/>
  <c r="P202" i="3"/>
  <c r="M202" i="3"/>
  <c r="J202" i="3"/>
  <c r="P201" i="3"/>
  <c r="M201" i="3"/>
  <c r="J201" i="3"/>
  <c r="P200" i="3"/>
  <c r="M200" i="3"/>
  <c r="J200" i="3"/>
  <c r="P199" i="3"/>
  <c r="M199" i="3"/>
  <c r="J199" i="3"/>
  <c r="P198" i="3"/>
  <c r="M198" i="3"/>
  <c r="J198" i="3"/>
  <c r="P197" i="3"/>
  <c r="M197" i="3"/>
  <c r="J197" i="3"/>
  <c r="P196" i="3"/>
  <c r="M196" i="3"/>
  <c r="J196" i="3"/>
  <c r="P195" i="3"/>
  <c r="M195" i="3"/>
  <c r="J195" i="3"/>
  <c r="P194" i="3"/>
  <c r="M194" i="3"/>
  <c r="J194" i="3"/>
  <c r="P193" i="3"/>
  <c r="M193" i="3"/>
  <c r="J193" i="3"/>
  <c r="P192" i="3"/>
  <c r="M192" i="3"/>
  <c r="J192" i="3"/>
  <c r="P191" i="3"/>
  <c r="M191" i="3"/>
  <c r="J191" i="3"/>
  <c r="P190" i="3"/>
  <c r="M190" i="3"/>
  <c r="J190" i="3"/>
  <c r="P189" i="3"/>
  <c r="M189" i="3"/>
  <c r="J189" i="3"/>
  <c r="P188" i="3"/>
  <c r="M188" i="3"/>
  <c r="J188" i="3"/>
  <c r="P187" i="3"/>
  <c r="M187" i="3"/>
  <c r="J187" i="3"/>
  <c r="P186" i="3"/>
  <c r="M186" i="3"/>
  <c r="J186" i="3"/>
  <c r="P185" i="3"/>
  <c r="M185" i="3"/>
  <c r="J185" i="3"/>
  <c r="P184" i="3"/>
  <c r="M184" i="3"/>
  <c r="J184" i="3"/>
  <c r="P183" i="3"/>
  <c r="M183" i="3"/>
  <c r="J183" i="3"/>
  <c r="P182" i="3"/>
  <c r="M182" i="3"/>
  <c r="J182" i="3"/>
  <c r="P181" i="3"/>
  <c r="M181" i="3"/>
  <c r="J181" i="3"/>
  <c r="P180" i="3"/>
  <c r="M180" i="3"/>
  <c r="J180" i="3"/>
  <c r="P179" i="3"/>
  <c r="M179" i="3"/>
  <c r="J179" i="3"/>
  <c r="P178" i="3"/>
  <c r="M178" i="3"/>
  <c r="J178" i="3"/>
  <c r="P177" i="3"/>
  <c r="M177" i="3"/>
  <c r="J177" i="3"/>
  <c r="P176" i="3"/>
  <c r="M176" i="3"/>
  <c r="J176" i="3"/>
  <c r="P175" i="3"/>
  <c r="M175" i="3"/>
  <c r="J175" i="3"/>
  <c r="P174" i="3"/>
  <c r="M174" i="3"/>
  <c r="J174" i="3"/>
  <c r="P173" i="3"/>
  <c r="M173" i="3"/>
  <c r="J173" i="3"/>
  <c r="P172" i="3"/>
  <c r="M172" i="3"/>
  <c r="J172" i="3"/>
  <c r="P171" i="3"/>
  <c r="M171" i="3"/>
  <c r="J171" i="3"/>
  <c r="P170" i="3"/>
  <c r="M170" i="3"/>
  <c r="J170" i="3"/>
  <c r="P169" i="3"/>
  <c r="M169" i="3"/>
  <c r="J169" i="3"/>
  <c r="P168" i="3"/>
  <c r="M168" i="3"/>
  <c r="J168" i="3"/>
  <c r="P167" i="3"/>
  <c r="M167" i="3"/>
  <c r="J167" i="3"/>
  <c r="P166" i="3"/>
  <c r="M166" i="3"/>
  <c r="J166" i="3"/>
  <c r="P165" i="3"/>
  <c r="M165" i="3"/>
  <c r="J165" i="3"/>
  <c r="P164" i="3"/>
  <c r="M164" i="3"/>
  <c r="J164" i="3"/>
  <c r="P163" i="3"/>
  <c r="M163" i="3"/>
  <c r="J163" i="3"/>
  <c r="P162" i="3"/>
  <c r="M162" i="3"/>
  <c r="J162" i="3"/>
  <c r="P161" i="3"/>
  <c r="M161" i="3"/>
  <c r="J161" i="3"/>
  <c r="P160" i="3"/>
  <c r="M160" i="3"/>
  <c r="J160" i="3"/>
  <c r="P159" i="3"/>
  <c r="M159" i="3"/>
  <c r="J159" i="3"/>
  <c r="P158" i="3"/>
  <c r="M158" i="3"/>
  <c r="J158" i="3"/>
  <c r="P157" i="3"/>
  <c r="M157" i="3"/>
  <c r="J157" i="3"/>
  <c r="P156" i="3"/>
  <c r="M156" i="3"/>
  <c r="J156" i="3"/>
  <c r="P155" i="3"/>
  <c r="M155" i="3"/>
  <c r="J155" i="3"/>
  <c r="P154" i="3"/>
  <c r="M154" i="3"/>
  <c r="J154" i="3"/>
  <c r="P153" i="3"/>
  <c r="M153" i="3"/>
  <c r="J153" i="3"/>
  <c r="P152" i="3"/>
  <c r="M152" i="3"/>
  <c r="J152" i="3"/>
  <c r="P151" i="3"/>
  <c r="M151" i="3"/>
  <c r="J151" i="3"/>
  <c r="P150" i="3"/>
  <c r="M150" i="3"/>
  <c r="J150" i="3"/>
  <c r="P149" i="3"/>
  <c r="M149" i="3"/>
  <c r="J149" i="3"/>
  <c r="P148" i="3"/>
  <c r="M148" i="3"/>
  <c r="J148" i="3"/>
  <c r="P147" i="3"/>
  <c r="M147" i="3"/>
  <c r="J147" i="3"/>
  <c r="P146" i="3"/>
  <c r="M146" i="3"/>
  <c r="J146" i="3"/>
  <c r="P145" i="3"/>
  <c r="M145" i="3"/>
  <c r="J145" i="3"/>
  <c r="P144" i="3"/>
  <c r="M144" i="3"/>
  <c r="J144" i="3"/>
  <c r="P143" i="3"/>
  <c r="M143" i="3"/>
  <c r="J143" i="3"/>
  <c r="P142" i="3"/>
  <c r="M142" i="3"/>
  <c r="J142" i="3"/>
  <c r="P141" i="3"/>
  <c r="M141" i="3"/>
  <c r="J141" i="3"/>
  <c r="P140" i="3"/>
  <c r="M140" i="3"/>
  <c r="J140" i="3"/>
  <c r="P139" i="3"/>
  <c r="M139" i="3"/>
  <c r="J139" i="3"/>
  <c r="P138" i="3"/>
  <c r="M138" i="3"/>
  <c r="J138" i="3"/>
  <c r="P137" i="3"/>
  <c r="M137" i="3"/>
  <c r="J137" i="3"/>
  <c r="P136" i="3"/>
  <c r="M136" i="3"/>
  <c r="J136" i="3"/>
  <c r="P135" i="3"/>
  <c r="M135" i="3"/>
  <c r="J135" i="3"/>
  <c r="P134" i="3"/>
  <c r="M134" i="3"/>
  <c r="J134" i="3"/>
  <c r="P133" i="3"/>
  <c r="M133" i="3"/>
  <c r="J133" i="3"/>
  <c r="P132" i="3"/>
  <c r="M132" i="3"/>
  <c r="J132" i="3"/>
  <c r="P131" i="3"/>
  <c r="M131" i="3"/>
  <c r="J131" i="3"/>
  <c r="P130" i="3"/>
  <c r="M130" i="3"/>
  <c r="J130" i="3"/>
  <c r="P129" i="3"/>
  <c r="M129" i="3"/>
  <c r="J129" i="3"/>
  <c r="P128" i="3"/>
  <c r="M128" i="3"/>
  <c r="J128" i="3"/>
  <c r="P127" i="3"/>
  <c r="M127" i="3"/>
  <c r="J127" i="3"/>
  <c r="P126" i="3"/>
  <c r="M126" i="3"/>
  <c r="J126" i="3"/>
  <c r="P125" i="3"/>
  <c r="M125" i="3"/>
  <c r="J125" i="3"/>
  <c r="P124" i="3"/>
  <c r="M124" i="3"/>
  <c r="J124" i="3"/>
  <c r="P123" i="3"/>
  <c r="M123" i="3"/>
  <c r="J123" i="3"/>
  <c r="P122" i="3"/>
  <c r="M122" i="3"/>
  <c r="J122" i="3"/>
  <c r="P121" i="3"/>
  <c r="M121" i="3"/>
  <c r="J121" i="3"/>
  <c r="P120" i="3"/>
  <c r="M120" i="3"/>
  <c r="J120" i="3"/>
  <c r="P119" i="3"/>
  <c r="M119" i="3"/>
  <c r="J119" i="3"/>
  <c r="P118" i="3"/>
  <c r="M118" i="3"/>
  <c r="J118" i="3"/>
  <c r="P117" i="3"/>
  <c r="M117" i="3"/>
  <c r="J117" i="3"/>
  <c r="P116" i="3"/>
  <c r="M116" i="3"/>
  <c r="J116" i="3"/>
  <c r="P115" i="3"/>
  <c r="M115" i="3"/>
  <c r="J115" i="3"/>
  <c r="P114" i="3"/>
  <c r="M114" i="3"/>
  <c r="J114" i="3"/>
  <c r="P113" i="3"/>
  <c r="M113" i="3"/>
  <c r="J113" i="3"/>
  <c r="P112" i="3"/>
  <c r="M112" i="3"/>
  <c r="J112" i="3"/>
  <c r="P111" i="3"/>
  <c r="M111" i="3"/>
  <c r="J111" i="3"/>
  <c r="P110" i="3"/>
  <c r="M110" i="3"/>
  <c r="J110" i="3"/>
  <c r="P109" i="3"/>
  <c r="M109" i="3"/>
  <c r="J109" i="3"/>
  <c r="P108" i="3"/>
  <c r="M108" i="3"/>
  <c r="J108" i="3"/>
  <c r="P107" i="3"/>
  <c r="M107" i="3"/>
  <c r="J107" i="3"/>
  <c r="P106" i="3"/>
  <c r="M106" i="3"/>
  <c r="J106" i="3"/>
  <c r="P105" i="3"/>
  <c r="M105" i="3"/>
  <c r="J105" i="3"/>
  <c r="P104" i="3"/>
  <c r="M104" i="3"/>
  <c r="J104" i="3"/>
  <c r="P103" i="3"/>
  <c r="M103" i="3"/>
  <c r="J103" i="3"/>
  <c r="P102" i="3"/>
  <c r="M102" i="3"/>
  <c r="J102" i="3"/>
  <c r="P101" i="3"/>
  <c r="M101" i="3"/>
  <c r="J101" i="3"/>
  <c r="P100" i="3"/>
  <c r="M100" i="3"/>
  <c r="J100" i="3"/>
  <c r="P99" i="3"/>
  <c r="M99" i="3"/>
  <c r="J99" i="3"/>
  <c r="P98" i="3"/>
  <c r="M98" i="3"/>
  <c r="J98" i="3"/>
  <c r="P97" i="3"/>
  <c r="M97" i="3"/>
  <c r="J97" i="3"/>
  <c r="P96" i="3"/>
  <c r="M96" i="3"/>
  <c r="J96" i="3"/>
  <c r="P95" i="3"/>
  <c r="M95" i="3"/>
  <c r="J95" i="3"/>
  <c r="P94" i="3"/>
  <c r="M94" i="3"/>
  <c r="J94" i="3"/>
  <c r="P93" i="3"/>
  <c r="M93" i="3"/>
  <c r="J93" i="3"/>
  <c r="P92" i="3"/>
  <c r="M92" i="3"/>
  <c r="J92" i="3"/>
  <c r="P91" i="3"/>
  <c r="M91" i="3"/>
  <c r="J91" i="3"/>
  <c r="P90" i="3"/>
  <c r="M90" i="3"/>
  <c r="J90" i="3"/>
  <c r="P89" i="3"/>
  <c r="M89" i="3"/>
  <c r="J89" i="3"/>
  <c r="P88" i="3"/>
  <c r="M88" i="3"/>
  <c r="J88" i="3"/>
  <c r="P87" i="3"/>
  <c r="M87" i="3"/>
  <c r="J87" i="3"/>
  <c r="P86" i="3"/>
  <c r="M86" i="3"/>
  <c r="J86" i="3"/>
  <c r="P85" i="3"/>
  <c r="M85" i="3"/>
  <c r="J85" i="3"/>
  <c r="P84" i="3"/>
  <c r="M84" i="3"/>
  <c r="J84" i="3"/>
  <c r="P83" i="3"/>
  <c r="M83" i="3"/>
  <c r="J83" i="3"/>
  <c r="P82" i="3"/>
  <c r="M82" i="3"/>
  <c r="J82" i="3"/>
  <c r="P81" i="3"/>
  <c r="M81" i="3"/>
  <c r="J81" i="3"/>
  <c r="P80" i="3"/>
  <c r="M80" i="3"/>
  <c r="J80" i="3"/>
  <c r="P79" i="3"/>
  <c r="M79" i="3"/>
  <c r="J79" i="3"/>
  <c r="P78" i="3"/>
  <c r="M78" i="3"/>
  <c r="J78" i="3"/>
  <c r="P77" i="3"/>
  <c r="M77" i="3"/>
  <c r="J77" i="3"/>
  <c r="P76" i="3"/>
  <c r="M76" i="3"/>
  <c r="J76" i="3"/>
  <c r="P75" i="3"/>
  <c r="M75" i="3"/>
  <c r="J75" i="3"/>
  <c r="P74" i="3"/>
  <c r="M74" i="3"/>
  <c r="J74" i="3"/>
  <c r="P73" i="3"/>
  <c r="M73" i="3"/>
  <c r="J73" i="3"/>
  <c r="P72" i="3"/>
  <c r="M72" i="3"/>
  <c r="J72" i="3"/>
  <c r="P71" i="3"/>
  <c r="M71" i="3"/>
  <c r="J71" i="3"/>
  <c r="P70" i="3"/>
  <c r="M70" i="3"/>
  <c r="J70" i="3"/>
  <c r="P69" i="3"/>
  <c r="M69" i="3"/>
  <c r="J69" i="3"/>
  <c r="P68" i="3"/>
  <c r="M68" i="3"/>
  <c r="J68" i="3"/>
  <c r="P67" i="3"/>
  <c r="M67" i="3"/>
  <c r="J67" i="3"/>
  <c r="P66" i="3"/>
  <c r="M66" i="3"/>
  <c r="J66" i="3"/>
  <c r="P65" i="3"/>
  <c r="M65" i="3"/>
  <c r="J65" i="3"/>
  <c r="P64" i="3"/>
  <c r="M64" i="3"/>
  <c r="J64" i="3"/>
  <c r="P63" i="3"/>
  <c r="M63" i="3"/>
  <c r="J63" i="3"/>
  <c r="P62" i="3"/>
  <c r="M62" i="3"/>
  <c r="J62" i="3"/>
  <c r="P61" i="3"/>
  <c r="M61" i="3"/>
  <c r="J61" i="3"/>
  <c r="P60" i="3"/>
  <c r="M60" i="3"/>
  <c r="J60" i="3"/>
  <c r="P59" i="3"/>
  <c r="M59" i="3"/>
  <c r="J59" i="3"/>
  <c r="P58" i="3"/>
  <c r="M58" i="3"/>
  <c r="J58" i="3"/>
  <c r="P57" i="3"/>
  <c r="M57" i="3"/>
  <c r="J57" i="3"/>
  <c r="P56" i="3"/>
  <c r="M56" i="3"/>
  <c r="J56" i="3"/>
  <c r="P55" i="3"/>
  <c r="M55" i="3"/>
  <c r="J55" i="3"/>
  <c r="P54" i="3"/>
  <c r="M54" i="3"/>
  <c r="J54" i="3"/>
  <c r="P53" i="3"/>
  <c r="M53" i="3"/>
  <c r="J53" i="3"/>
  <c r="P52" i="3"/>
  <c r="M52" i="3"/>
  <c r="J52" i="3"/>
  <c r="P51" i="3"/>
  <c r="M51" i="3"/>
  <c r="J51" i="3"/>
  <c r="P50" i="3"/>
  <c r="M50" i="3"/>
  <c r="J50" i="3"/>
  <c r="P49" i="3"/>
  <c r="M49" i="3"/>
  <c r="J49" i="3"/>
  <c r="P48" i="3"/>
  <c r="M48" i="3"/>
  <c r="J48" i="3"/>
  <c r="P47" i="3"/>
  <c r="M47" i="3"/>
  <c r="J47" i="3"/>
  <c r="P46" i="3"/>
  <c r="M46" i="3"/>
  <c r="J46" i="3"/>
  <c r="P45" i="3"/>
  <c r="M45" i="3"/>
  <c r="J45" i="3"/>
  <c r="P44" i="3"/>
  <c r="M44" i="3"/>
  <c r="J44" i="3"/>
  <c r="P43" i="3"/>
  <c r="M43" i="3"/>
  <c r="J43" i="3"/>
  <c r="P42" i="3"/>
  <c r="M42" i="3"/>
  <c r="J42" i="3"/>
  <c r="P41" i="3"/>
  <c r="M41" i="3"/>
  <c r="J41" i="3"/>
  <c r="P40" i="3"/>
  <c r="M40" i="3"/>
  <c r="J40" i="3"/>
  <c r="P39" i="3"/>
  <c r="M39" i="3"/>
  <c r="J39" i="3"/>
  <c r="P38" i="3"/>
  <c r="M38" i="3"/>
  <c r="J38" i="3"/>
  <c r="P37" i="3"/>
  <c r="M37" i="3"/>
  <c r="J37" i="3"/>
  <c r="P36" i="3"/>
  <c r="M36" i="3"/>
  <c r="J36" i="3"/>
  <c r="P35" i="3"/>
  <c r="J35" i="3"/>
  <c r="M35" i="3" s="1"/>
  <c r="P34" i="3"/>
  <c r="J34" i="3"/>
  <c r="M34" i="3" s="1"/>
  <c r="P33" i="3"/>
  <c r="J33" i="3"/>
  <c r="M33" i="3" s="1"/>
  <c r="P32" i="3"/>
  <c r="J32" i="3"/>
  <c r="M32" i="3" s="1"/>
  <c r="P31" i="3"/>
  <c r="J31" i="3"/>
  <c r="M31" i="3" s="1"/>
  <c r="R30" i="3"/>
  <c r="P30" i="3"/>
  <c r="J30" i="3"/>
  <c r="M30" i="3" s="1"/>
  <c r="R29" i="3"/>
  <c r="P29" i="3"/>
  <c r="J29" i="3"/>
  <c r="M29" i="3" s="1"/>
  <c r="R28" i="3"/>
  <c r="P28" i="3"/>
  <c r="M28" i="3"/>
  <c r="J28" i="3"/>
  <c r="R27" i="3"/>
  <c r="P27" i="3"/>
  <c r="L7" i="4" s="1"/>
  <c r="J27" i="3"/>
  <c r="M27" i="3" s="1"/>
  <c r="R26" i="3"/>
  <c r="P26" i="3"/>
  <c r="J26" i="3"/>
  <c r="M26" i="3" s="1"/>
  <c r="R25" i="3"/>
  <c r="P25" i="3"/>
  <c r="J25" i="3"/>
  <c r="M25" i="3" s="1"/>
  <c r="R24" i="3"/>
  <c r="P24" i="3"/>
  <c r="J24" i="3"/>
  <c r="M24" i="3" s="1"/>
  <c r="R23" i="3"/>
  <c r="P23" i="3"/>
  <c r="J23" i="3"/>
  <c r="M23" i="3" s="1"/>
  <c r="R22" i="3"/>
  <c r="P22" i="3"/>
  <c r="J22" i="3"/>
  <c r="M22" i="3" s="1"/>
  <c r="R21" i="3"/>
  <c r="P21" i="3"/>
  <c r="J21" i="3"/>
  <c r="M21" i="3" s="1"/>
  <c r="R20" i="3"/>
  <c r="P20" i="3"/>
  <c r="J20" i="3"/>
  <c r="M20" i="3" s="1"/>
  <c r="R19" i="3"/>
  <c r="P19" i="3"/>
  <c r="J19" i="3"/>
  <c r="M19" i="3" s="1"/>
  <c r="R18" i="3"/>
  <c r="P18" i="3"/>
  <c r="J18" i="3"/>
  <c r="M18" i="3" s="1"/>
  <c r="R17" i="3"/>
  <c r="P17" i="3"/>
  <c r="M17" i="3"/>
  <c r="J17" i="3"/>
  <c r="R16" i="3"/>
  <c r="P16" i="3"/>
  <c r="J16" i="3"/>
  <c r="M16" i="3" s="1"/>
  <c r="R15" i="3"/>
  <c r="P15" i="3"/>
  <c r="J15" i="3"/>
  <c r="M15" i="3" s="1"/>
  <c r="R14" i="3"/>
  <c r="P14" i="3"/>
  <c r="J14" i="3"/>
  <c r="M14" i="3" s="1"/>
  <c r="R13" i="3"/>
  <c r="P13" i="3"/>
  <c r="J13" i="3"/>
  <c r="M13" i="3" s="1"/>
  <c r="R12" i="3"/>
  <c r="P12" i="3"/>
  <c r="J12" i="3"/>
  <c r="M12" i="3" s="1"/>
  <c r="R11" i="3"/>
  <c r="P11" i="3"/>
  <c r="J11" i="3"/>
  <c r="M11" i="3" s="1"/>
  <c r="R10" i="3"/>
  <c r="P10" i="3"/>
  <c r="J10" i="3"/>
  <c r="M10" i="3" s="1"/>
  <c r="R9" i="3"/>
  <c r="P9" i="3"/>
  <c r="J9" i="3"/>
  <c r="M9" i="3" s="1"/>
  <c r="R8" i="3"/>
  <c r="P8" i="3"/>
  <c r="J8" i="3"/>
  <c r="M8" i="3" s="1"/>
  <c r="R7" i="3"/>
  <c r="P7" i="3"/>
  <c r="J7" i="3"/>
  <c r="M7" i="3" s="1"/>
  <c r="R6" i="3"/>
  <c r="P6" i="3"/>
  <c r="J6" i="3"/>
  <c r="M6" i="3" s="1"/>
  <c r="L6" i="4" l="1"/>
  <c r="K7" i="4"/>
  <c r="K8" i="4"/>
  <c r="M9" i="5"/>
  <c r="L8" i="4"/>
  <c r="K6" i="4"/>
  <c r="O8" i="4"/>
  <c r="Q8" i="4" s="1"/>
  <c r="J15" i="5" s="1"/>
  <c r="O7" i="4"/>
  <c r="Q7" i="4" s="1"/>
  <c r="J14" i="5" s="1"/>
  <c r="I16" i="5"/>
  <c r="M20" i="5"/>
  <c r="K21" i="5"/>
  <c r="I22" i="5"/>
  <c r="M26" i="5"/>
  <c r="K27" i="5"/>
  <c r="I28" i="5"/>
  <c r="M32" i="5"/>
  <c r="K33" i="5"/>
  <c r="I34" i="5"/>
  <c r="J6" i="4"/>
  <c r="M6" i="4" s="1"/>
  <c r="D13" i="5" s="1"/>
  <c r="D5" i="5"/>
  <c r="N14" i="5"/>
  <c r="J16" i="5"/>
  <c r="J22" i="5"/>
  <c r="J28" i="5"/>
  <c r="J34" i="5"/>
  <c r="J7" i="4"/>
  <c r="M7" i="4" s="1"/>
  <c r="D14" i="5" s="1"/>
  <c r="G5" i="5"/>
  <c r="C14" i="5"/>
  <c r="K16" i="5"/>
  <c r="C20" i="5"/>
  <c r="M21" i="5"/>
  <c r="K22" i="5"/>
  <c r="C26" i="5"/>
  <c r="M27" i="5"/>
  <c r="K28" i="5"/>
  <c r="C32" i="5"/>
  <c r="M33" i="5"/>
  <c r="K34" i="5"/>
  <c r="J8" i="4"/>
  <c r="M8" i="4" s="1"/>
  <c r="D15" i="5" s="1"/>
  <c r="F13" i="5"/>
  <c r="B15" i="5"/>
  <c r="N15" i="5"/>
  <c r="L16" i="5"/>
  <c r="L22" i="5"/>
  <c r="L28" i="5"/>
  <c r="L34" i="5"/>
  <c r="M16" i="5"/>
  <c r="M22" i="5"/>
  <c r="M28" i="5"/>
  <c r="N6" i="4"/>
  <c r="E13" i="5" s="1"/>
  <c r="A9" i="5"/>
  <c r="B16" i="5"/>
  <c r="N16" i="5"/>
  <c r="B22" i="5"/>
  <c r="N22" i="5"/>
  <c r="B28" i="5"/>
  <c r="N28" i="5"/>
  <c r="B34" i="5"/>
  <c r="N34" i="5"/>
  <c r="O6" i="4"/>
  <c r="H13" i="5" s="1"/>
  <c r="N7" i="4"/>
  <c r="E14" i="5" s="1"/>
  <c r="K14" i="5" s="1"/>
  <c r="D9" i="5"/>
  <c r="I13" i="5"/>
  <c r="C16" i="5"/>
  <c r="M17" i="5"/>
  <c r="G20" i="5"/>
  <c r="E21" i="5"/>
  <c r="C22" i="5"/>
  <c r="M23" i="5"/>
  <c r="G26" i="5"/>
  <c r="E27" i="5"/>
  <c r="C28" i="5"/>
  <c r="M29" i="5"/>
  <c r="G32" i="5"/>
  <c r="E33" i="5"/>
  <c r="C34" i="5"/>
  <c r="M35" i="5"/>
  <c r="N8" i="4"/>
  <c r="E15" i="5" s="1"/>
  <c r="K15" i="5" s="1"/>
  <c r="G9" i="5"/>
  <c r="F15" i="5"/>
  <c r="D16" i="5"/>
  <c r="B17" i="5"/>
  <c r="N17" i="5"/>
  <c r="L18" i="5"/>
  <c r="J19" i="5"/>
  <c r="H20" i="5"/>
  <c r="F21" i="5"/>
  <c r="D22" i="5"/>
  <c r="B23" i="5"/>
  <c r="N23" i="5"/>
  <c r="L24" i="5"/>
  <c r="J25" i="5"/>
  <c r="H26" i="5"/>
  <c r="F27" i="5"/>
  <c r="D28" i="5"/>
  <c r="B29" i="5"/>
  <c r="N29" i="5"/>
  <c r="L30" i="5"/>
  <c r="J31" i="5"/>
  <c r="H32" i="5"/>
  <c r="F33" i="5"/>
  <c r="D34" i="5"/>
  <c r="B35" i="5"/>
  <c r="N35" i="5"/>
  <c r="L36" i="5"/>
  <c r="J37" i="5"/>
  <c r="J9" i="5"/>
  <c r="I14" i="5"/>
  <c r="E16" i="5"/>
  <c r="C17" i="5"/>
  <c r="M18" i="5"/>
  <c r="I20" i="5"/>
  <c r="G21" i="5"/>
  <c r="E22" i="5"/>
  <c r="C23" i="5"/>
  <c r="M24" i="5"/>
  <c r="I26" i="5"/>
  <c r="G27" i="5"/>
  <c r="E28" i="5"/>
  <c r="C29" i="5"/>
  <c r="M30" i="5"/>
  <c r="K31" i="5"/>
  <c r="I32" i="5"/>
  <c r="G33" i="5"/>
  <c r="E34" i="5"/>
  <c r="C35" i="5"/>
  <c r="M36" i="5"/>
  <c r="K37" i="5"/>
  <c r="F16" i="5"/>
  <c r="D17" i="5"/>
  <c r="B18" i="5"/>
  <c r="N18" i="5"/>
  <c r="L19" i="5"/>
  <c r="J20" i="5"/>
  <c r="H21" i="5"/>
  <c r="F22" i="5"/>
  <c r="D23" i="5"/>
  <c r="B24" i="5"/>
  <c r="N24" i="5"/>
  <c r="L25" i="5"/>
  <c r="J26" i="5"/>
  <c r="H27" i="5"/>
  <c r="F28" i="5"/>
  <c r="D29" i="5"/>
  <c r="B30" i="5"/>
  <c r="N30" i="5"/>
  <c r="L31" i="5"/>
  <c r="J32" i="5"/>
  <c r="H33" i="5"/>
  <c r="F34" i="5"/>
  <c r="D35" i="5"/>
  <c r="B36" i="5"/>
  <c r="N36" i="5"/>
  <c r="L37" i="5"/>
  <c r="I15" i="5"/>
  <c r="G16" i="5"/>
  <c r="E17" i="5"/>
  <c r="C18" i="5"/>
  <c r="M19" i="5"/>
  <c r="K20" i="5"/>
  <c r="I21" i="5"/>
  <c r="G22" i="5"/>
  <c r="E23" i="5"/>
  <c r="C24" i="5"/>
  <c r="M25" i="5"/>
  <c r="K26" i="5"/>
  <c r="I27" i="5"/>
  <c r="G28" i="5"/>
  <c r="E29" i="5"/>
  <c r="C30" i="5"/>
  <c r="M31" i="5"/>
  <c r="K32" i="5"/>
  <c r="I33" i="5"/>
  <c r="G34" i="5"/>
  <c r="E35" i="5"/>
  <c r="C36" i="5"/>
  <c r="M37" i="5"/>
  <c r="M34" i="5"/>
  <c r="B13" i="5"/>
  <c r="B19" i="5"/>
  <c r="B25" i="5"/>
  <c r="B31" i="5"/>
  <c r="B37" i="5"/>
  <c r="H14" i="5" l="1"/>
  <c r="P8" i="4"/>
  <c r="K13" i="5"/>
  <c r="H15" i="5"/>
  <c r="Q6" i="4"/>
  <c r="J13" i="5" s="1"/>
  <c r="P7" i="4"/>
  <c r="P6" i="4"/>
  <c r="S8" i="4" l="1"/>
  <c r="G15" i="5"/>
  <c r="G13" i="5"/>
  <c r="S6" i="4"/>
  <c r="S7" i="4"/>
  <c r="G14" i="5"/>
  <c r="L15" i="5" l="1"/>
  <c r="T8" i="4"/>
  <c r="M15" i="5" s="1"/>
  <c r="T7" i="4"/>
  <c r="M14" i="5" s="1"/>
  <c r="L14" i="5"/>
  <c r="T6" i="4"/>
  <c r="M13" i="5" s="1"/>
  <c r="M5" i="5"/>
  <c r="L13" i="5"/>
</calcChain>
</file>

<file path=xl/sharedStrings.xml><?xml version="1.0" encoding="utf-8"?>
<sst xmlns="http://schemas.openxmlformats.org/spreadsheetml/2006/main" count="619" uniqueCount="340">
  <si>
    <t>Versión básica-intermedia para ordenar la cobertura comercial, asignar cuentas y detectar territorios con carga excesiva.</t>
  </si>
  <si>
    <t>La base tiene filtros y encabezados fijos para revisar hasta 300 cuentas. Usa los desplegables y corrige cualquier alerta antes de leer el resumen.</t>
  </si>
  <si>
    <t>Cómo usar la plantilla</t>
  </si>
  <si>
    <t>Paso</t>
  </si>
  <si>
    <t>Qué debes hacer</t>
  </si>
  <si>
    <t>Por qué importa</t>
  </si>
  <si>
    <t>1</t>
  </si>
  <si>
    <t>Define primero tus territorios en la hoja “4. Territorios”. Usa un nombre corto, claro y único para cada territorio.</t>
  </si>
  <si>
    <t>La lista de “Territorio asignado” toma esos nombres. Evitas duplicidades, cuentas sin responsable y cargas repetidas.</t>
  </si>
  <si>
    <t>2</t>
  </si>
  <si>
    <t>Reemplaza los datos del ejemplo en “3. Base de Cuentas”. Edita solo las celdas blancas.</t>
  </si>
  <si>
    <t>Las celdas azul claro se calculan automáticamente. No las borres ni pegues información sobre ellas.</t>
  </si>
  <si>
    <t>3</t>
  </si>
  <si>
    <t>Usa las listas desplegables. En cuentas incluidas en carga, Potencial, Frecuencia e Incluir en carga son obligatorios; respeta los límites numéricos.</t>
  </si>
  <si>
    <t>Las validaciones reducen errores de captura y evitan que una cuenta quede con 0 visitas u horas por información incompleta.</t>
  </si>
  <si>
    <t>4</t>
  </si>
  <si>
    <t>Para una cuenta sin seguimiento presencial, marca “Incluir en carga” como “No”.</t>
  </si>
  <si>
    <t>Las cuentas inactivas sin seguimiento y las atenciones digitales no deben inflar visitas ni horas de campo.</t>
  </si>
  <si>
    <t>5</t>
  </si>
  <si>
    <t>Revisa “5. Resumen” después de cargar o cambiar datos. Usa los filtros de las tablas para localizar las filas con alertas.</t>
  </si>
  <si>
    <t>El resumen muestra territorio inválido o duplicado, ID faltante o repetido, campos obligatorios pendientes, tiempos y capacidad.</t>
  </si>
  <si>
    <t>6</t>
  </si>
  <si>
    <t>Haz ajustes y vuelve a revisar. No tomes la primera asignación como definitiva.</t>
  </si>
  <si>
    <t>La plantilla sirve para probar una distribución y corregirla según cobertura, tiempos y capacidad real.</t>
  </si>
  <si>
    <t>Reglas importantes de operación</t>
  </si>
  <si>
    <t>Regla</t>
  </si>
  <si>
    <t>Aplicación práctica</t>
  </si>
  <si>
    <t>Qué evita</t>
  </si>
  <si>
    <t>Primero define territorios</t>
  </si>
  <si>
    <t>Crea o renombra territorios antes de cargar cuentas. Si cambias un nombre, selecciona de nuevo el territorio correcto en la hoja 3.</t>
  </si>
  <si>
    <t>Cuentas que quedan fuera del resumen por una diferencia de escritura.</t>
  </si>
  <si>
    <t>Una fila por cuenta o sede</t>
  </si>
  <si>
    <t>Registra cada sede por separado solo cuando necesita responsable, frecuencia o territorio distinto.</t>
  </si>
  <si>
    <t>Duplicidad y visitas repetidas.</t>
  </si>
  <si>
    <t>Inactiva sin seguimiento = No</t>
  </si>
  <si>
    <t>Una cuenta que no requiere recuperación debe quedar con “Incluir en carga: No”. Para recuperarla, cambia el estado a “En recuperación” y define una frecuencia.</t>
  </si>
  <si>
    <t>Que una cuenta inactiva altere la carga del vendedor.</t>
  </si>
  <si>
    <t>Digital no suma visitas</t>
  </si>
  <si>
    <t>En esta versión gratuita, la frecuencia “Digital” suma 0 visitas y 0 horas de campo.</t>
  </si>
  <si>
    <t>Confundir atención digital con tiempo de visita presencial.</t>
  </si>
  <si>
    <t>Respeta el alcance y los nombres únicos</t>
  </si>
  <si>
    <t>La plantilla admite hasta 300 cuentas y 25 territorios. No repitas territorios ni pegues datos fuera de las tablas.</t>
  </si>
  <si>
    <t>Cálculos duplicados o registros nuevos fuera del resumen.</t>
  </si>
  <si>
    <t>Cómo interpretar las alertas</t>
  </si>
  <si>
    <t>Alerta</t>
  </si>
  <si>
    <t>Qué significa</t>
  </si>
  <si>
    <t>Acción inicial</t>
  </si>
  <si>
    <t>FALTA ID</t>
  </si>
  <si>
    <t>Hay información en la fila, pero no se registró el ID de cuenta.</t>
  </si>
  <si>
    <t>Asigna un ID único antes de interpretar la carga.</t>
  </si>
  <si>
    <t>TERRITORIO SIN VALIDAR</t>
  </si>
  <si>
    <t>La cuenta no tiene territorio, el nombre no existe o el territorio está repetido en la hoja 4.</t>
  </si>
  <si>
    <t>Crea un territorio único y selecciónalo desde la lista desplegable.</t>
  </si>
  <si>
    <t>FALTA POTENCIAL / FRECUENCIA / INCLUIR EN CARGA</t>
  </si>
  <si>
    <t>La cuenta se marcó para incluirse en la carga, pero falta un dato necesario para calcularla.</t>
  </si>
  <si>
    <t>Completa los desplegables antes de interpretar visitas, horas o carga territorial.</t>
  </si>
  <si>
    <t>REVISAR TIEMPOS / CAPACIDAD</t>
  </si>
  <si>
    <t>Hay valores fuera del rango operativo razonable.</t>
  </si>
  <si>
    <t>Corrige minutos, días de campo, visitas por día u horas efectivas.</t>
  </si>
  <si>
    <t>SOBRECARGADO</t>
  </si>
  <si>
    <t>Las visitas o las horas necesarias superan la capacidad del territorio.</t>
  </si>
  <si>
    <t>Reasigna cuentas, ajusta frecuencia o incorpora apoyo.</t>
  </si>
  <si>
    <t>EN RIESGO</t>
  </si>
  <si>
    <t>La utilización está entre 85% y 100% de la capacidad.</t>
  </si>
  <si>
    <t>Revisa rutas, traslados y cambios en la cartera.</t>
  </si>
  <si>
    <t>Glosario de términos de la plantilla</t>
  </si>
  <si>
    <t>Usa estas definiciones para cargar información con criterios consistentes y entender cómo se calcula la carga comercial.</t>
  </si>
  <si>
    <t>Término</t>
  </si>
  <si>
    <t>Definición aplicada</t>
  </si>
  <si>
    <t>Dónde aparece</t>
  </si>
  <si>
    <t>Cómo usarlo</t>
  </si>
  <si>
    <t>Cuenta</t>
  </si>
  <si>
    <t>Cliente actual, prospecto o sede que requiere seguimiento comercial.</t>
  </si>
  <si>
    <t>Base de Cuentas</t>
  </si>
  <si>
    <t>Usa una fila por cuenta o sede cuando cambie el territorio, responsable o frecuencia.</t>
  </si>
  <si>
    <t>Territorio comercial</t>
  </si>
  <si>
    <t>Grupo de cuentas, prospectos o zonas bajo responsabilidad de una persona.</t>
  </si>
  <si>
    <t>Territorios / Resumen</t>
  </si>
  <si>
    <t>Crea el territorio antes de asignarlo en la base.</t>
  </si>
  <si>
    <t>Territorio válido</t>
  </si>
  <si>
    <t>Nombre de territorio que existe una sola vez en la hoja 4 y coincide con la asignación de una cuenta.</t>
  </si>
  <si>
    <t>Selecciona el territorio desde la lista. No repitas el mismo nombre en la hoja 4.</t>
  </si>
  <si>
    <t>Potencial A</t>
  </si>
  <si>
    <t>Cuenta de alto valor actual, alto crecimiento o importancia estratégica.</t>
  </si>
  <si>
    <t>Puede requerir mayor frecuencia, pero define esa frecuencia de forma realista.</t>
  </si>
  <si>
    <t>Potencial B</t>
  </si>
  <si>
    <t>Cuenta estable con oportunidad moderada de crecimiento.</t>
  </si>
  <si>
    <t>Mantén seguimiento regular y busca oportunidades de expansión.</t>
  </si>
  <si>
    <t>Potencial C</t>
  </si>
  <si>
    <t>Cuenta de bajo volumen o atención que puede resolverse en parte a distancia.</t>
  </si>
  <si>
    <t>No la abandones; define un nivel mínimo de contacto.</t>
  </si>
  <si>
    <t>Frecuencia de visita</t>
  </si>
  <si>
    <t>Periodicidad de la atención presencial incluida en la carga de campo.</t>
  </si>
  <si>
    <t>Semanal=4, quincenal=2, mensual=1, bimestral=0.5 y digital=0 visitas/mes.</t>
  </si>
  <si>
    <t>Incluir en carga</t>
  </si>
  <si>
    <t>Decisión que define si una cuenta suma visitas y horas de campo.</t>
  </si>
  <si>
    <t>Marca “No” para cuentas sin seguimiento presencial. Marca “Sí” para clientes, prospectos o recuperaciones que sí requieren atención.</t>
  </si>
  <si>
    <t>Atención digital</t>
  </si>
  <si>
    <t>Seguimiento por teléfono, WhatsApp, correo o videollamada.</t>
  </si>
  <si>
    <t>En esta versión no suma visitas ni horas de campo; registra la cuenta para mantener trazabilidad.</t>
  </si>
  <si>
    <t>Tiempo de visita</t>
  </si>
  <si>
    <t>Minutos promedio de reunión, toma de pedido, revisión o gestión en el cliente.</t>
  </si>
  <si>
    <t>Usa una estimación realista, no el mejor caso.</t>
  </si>
  <si>
    <t>Traslado promedio</t>
  </si>
  <si>
    <t>Minutos estimados de desplazamiento asociados a una visita.</t>
  </si>
  <si>
    <t>Usa un promedio razonable de ruta, no un recorrido excepcional.</t>
  </si>
  <si>
    <t>Horas efectivas de campo</t>
  </si>
  <si>
    <t>Horas reales por día disponibles para visitas, traslados y registros operativos.</t>
  </si>
  <si>
    <t>Territorios</t>
  </si>
  <si>
    <t>No incluyas almuerzo, reuniones internas ni tiempo que no puede usarse en campo.</t>
  </si>
  <si>
    <t>Capacidad de visitas</t>
  </si>
  <si>
    <t>Máximo de visitas útiles que un territorio puede atender al mes.</t>
  </si>
  <si>
    <t>Se calcula con días de campo × visitas útiles por día.</t>
  </si>
  <si>
    <t>Capacidad de horas</t>
  </si>
  <si>
    <t>Máximo de horas efectivas de campo disponibles al mes.</t>
  </si>
  <si>
    <t>Se calcula con días de campo × horas efectivas de campo por día.</t>
  </si>
  <si>
    <t>Utilización</t>
  </si>
  <si>
    <t>Porcentaje de capacidad requerida por visitas u horas.</t>
  </si>
  <si>
    <t>Más de 100% indica sobrecarga. Entre 85% y 100% indica riesgo.</t>
  </si>
  <si>
    <t>Estado de carga</t>
  </si>
  <si>
    <t>Resultado consolidado de la utilización por visitas y horas.</t>
  </si>
  <si>
    <t>Prioriza el indicador más exigente: si visitas u horas se sobrecargan, el territorio se marca como sobrecargado.</t>
  </si>
  <si>
    <t>Cuenta en recuperación</t>
  </si>
  <si>
    <t>Cuenta que no compra hoy, pero requiere una acción comercial definida.</t>
  </si>
  <si>
    <t>Si tendrá seguimiento presencial, marca “Incluir en carga: Sí” y define la frecuencia.</t>
  </si>
  <si>
    <t>Territorio duplicado</t>
  </si>
  <si>
    <t>Nombre de territorio repetido en la hoja 4. Puede duplicar la carga de todas las cuentas asignadas.</t>
  </si>
  <si>
    <t>Territorios / Base de Cuentas / Resumen</t>
  </si>
  <si>
    <t>Elimina el duplicado o renómbralo antes de usar el resumen.</t>
  </si>
  <si>
    <t>Falta ID</t>
  </si>
  <si>
    <t>Existe información en una fila de la base, pero no se registró el código de cuenta.</t>
  </si>
  <si>
    <t>Base de Cuentas / Resumen</t>
  </si>
  <si>
    <t>Crea un ID único, por ejemplo C001, C002 o el código interno de la empresa.</t>
  </si>
  <si>
    <t>Campo obligatorio para carga</t>
  </si>
  <si>
    <t>Dato que debe estar completo cuando “Incluir en carga” es “Sí”: Potencial, Frecuencia e Incluir en carga.</t>
  </si>
  <si>
    <t>La plantilla alerta si falta alguno para evitar que la cuenta se registre con 0 visitas u horas.</t>
  </si>
  <si>
    <t>Filtro de tabla</t>
  </si>
  <si>
    <t>Control en los encabezados que permite mostrar solo las cuentas o territorios que cumplen una condición.</t>
  </si>
  <si>
    <t>Base de Cuentas / Territorios / Resumen</t>
  </si>
  <si>
    <t>Úsalo para revisar una zona, vendedor, frecuencia o las filas que tienen una alerta.</t>
  </si>
  <si>
    <t>Encabezado fijo</t>
  </si>
  <si>
    <t>Fila o columna que permanece visible al desplazarte por una tabla larga.</t>
  </si>
  <si>
    <t>Permite conservar los títulos de las columnas mientras revisas cuentas o territorios.</t>
  </si>
  <si>
    <t>Base de clientes y prospectos</t>
  </si>
  <si>
    <t>Reemplaza el ejemplo por tus datos. Edita celdas blancas; las columnas azul claro se calculan. Esta versión admite hasta 300 cuentas.</t>
  </si>
  <si>
    <t>Primero crea los territorios en la hoja 4. Usa el desplegable de “Territorio asignado”. Si aparece una alerta en “Validación”, corrígela antes de tomar decisiones con el resumen.</t>
  </si>
  <si>
    <t>ID cuenta</t>
  </si>
  <si>
    <t>Cuenta / prospecto</t>
  </si>
  <si>
    <t>Estado</t>
  </si>
  <si>
    <t>Tipo de cliente</t>
  </si>
  <si>
    <t>Ciudad / zona</t>
  </si>
  <si>
    <t>Territorio asignado</t>
  </si>
  <si>
    <t>Potencial</t>
  </si>
  <si>
    <t>Visitas / mes</t>
  </si>
  <si>
    <t>Tiempo visita (min)</t>
  </si>
  <si>
    <t>Traslado promedio (min)</t>
  </si>
  <si>
    <t>Horas comerciales / mes</t>
  </si>
  <si>
    <t>Vendedor responsable</t>
  </si>
  <si>
    <t>Canal de atención</t>
  </si>
  <si>
    <t>Validación</t>
  </si>
  <si>
    <t>Notas</t>
  </si>
  <si>
    <t>C001</t>
  </si>
  <si>
    <t>Restaurante La Cosecha</t>
  </si>
  <si>
    <t>Activa</t>
  </si>
  <si>
    <t>Restaurante</t>
  </si>
  <si>
    <t>Centro</t>
  </si>
  <si>
    <t>Centro Urbano</t>
  </si>
  <si>
    <t>A</t>
  </si>
  <si>
    <t>Semanal</t>
  </si>
  <si>
    <t>Sí</t>
  </si>
  <si>
    <t>Andrea Gómez</t>
  </si>
  <si>
    <t>Venta directa</t>
  </si>
  <si>
    <t>Cuenta estratégica; revisión de inventario.</t>
  </si>
  <si>
    <t>C002</t>
  </si>
  <si>
    <t>Hotel Centro Suites</t>
  </si>
  <si>
    <t>Hotel</t>
  </si>
  <si>
    <t>Negocia compra por volumen.</t>
  </si>
  <si>
    <t>C003</t>
  </si>
  <si>
    <t>Supermercado Plaza</t>
  </si>
  <si>
    <t>Tienda</t>
  </si>
  <si>
    <t>Alta rotación.</t>
  </si>
  <si>
    <t>C004</t>
  </si>
  <si>
    <t>Restaurante La Terraza</t>
  </si>
  <si>
    <t>Requiere seguimiento de pedidos.</t>
  </si>
  <si>
    <t>C005</t>
  </si>
  <si>
    <t>Mercado Plaza Real</t>
  </si>
  <si>
    <t>Minimercado</t>
  </si>
  <si>
    <t>Cuenta de alto potencial.</t>
  </si>
  <si>
    <t>C006</t>
  </si>
  <si>
    <t>Cafetería Central</t>
  </si>
  <si>
    <t>Cafetería</t>
  </si>
  <si>
    <t>B</t>
  </si>
  <si>
    <t>Quincenal</t>
  </si>
  <si>
    <t>Compra estable.</t>
  </si>
  <si>
    <t>C007</t>
  </si>
  <si>
    <t>Bistró Alameda</t>
  </si>
  <si>
    <t>Prospecto</t>
  </si>
  <si>
    <t>En prueba de portafolio.</t>
  </si>
  <si>
    <t>C008</t>
  </si>
  <si>
    <t>Restaurante Sazón</t>
  </si>
  <si>
    <t>Oportunidad de ampliar categorías.</t>
  </si>
  <si>
    <t>C009</t>
  </si>
  <si>
    <t>Tienda La Esquina</t>
  </si>
  <si>
    <t>Atención rápida.</t>
  </si>
  <si>
    <t>C010</t>
  </si>
  <si>
    <t>Minimercado 24</t>
  </si>
  <si>
    <t>C</t>
  </si>
  <si>
    <t>Mensual</t>
  </si>
  <si>
    <t>Mantener cobertura.</t>
  </si>
  <si>
    <t>C011</t>
  </si>
  <si>
    <t>Boutique Gourmet</t>
  </si>
  <si>
    <t>Prospecto con compra estacional.</t>
  </si>
  <si>
    <t>C012</t>
  </si>
  <si>
    <t>Bar Central</t>
  </si>
  <si>
    <t>Inactiva sin seguimiento</t>
  </si>
  <si>
    <t>Otro</t>
  </si>
  <si>
    <t>Digital</t>
  </si>
  <si>
    <t>No</t>
  </si>
  <si>
    <t>Sin seguimiento presencial; no suma carga.</t>
  </si>
  <si>
    <t>C013</t>
  </si>
  <si>
    <t>Hotel Norte Plaza</t>
  </si>
  <si>
    <t>Zona Norte</t>
  </si>
  <si>
    <t>Norte Hotelería</t>
  </si>
  <si>
    <t>Diego Ramírez</t>
  </si>
  <si>
    <t>Cuenta hotelera clave.</t>
  </si>
  <si>
    <t>C014</t>
  </si>
  <si>
    <t>Hotel Vista Real</t>
  </si>
  <si>
    <t>Negocia renovación trimestral.</t>
  </si>
  <si>
    <t>C015</t>
  </si>
  <si>
    <t>Restaurante El Mirador</t>
  </si>
  <si>
    <t>Alta frecuencia por rotación.</t>
  </si>
  <si>
    <t>C016</t>
  </si>
  <si>
    <t>Distribuidora Norte</t>
  </si>
  <si>
    <t>Distribuidor</t>
  </si>
  <si>
    <t>Cuenta con cartera secundaria.</t>
  </si>
  <si>
    <t>C017</t>
  </si>
  <si>
    <t>Restaurante Alto Norte</t>
  </si>
  <si>
    <t>Oportunidad de combos.</t>
  </si>
  <si>
    <t>C018</t>
  </si>
  <si>
    <t>Cafetería Park</t>
  </si>
  <si>
    <t>Compra recurrente.</t>
  </si>
  <si>
    <t>C019</t>
  </si>
  <si>
    <t>Tienda 9 Norte</t>
  </si>
  <si>
    <t>Atención por ruta.</t>
  </si>
  <si>
    <t>C020</t>
  </si>
  <si>
    <t>Catering Empresas</t>
  </si>
  <si>
    <t>Prospecto B2B.</t>
  </si>
  <si>
    <t>C021</t>
  </si>
  <si>
    <t>Panadería Bosque</t>
  </si>
  <si>
    <t>Venta de mantenimiento.</t>
  </si>
  <si>
    <t>C022</t>
  </si>
  <si>
    <t>Hostal Puerta Norte</t>
  </si>
  <si>
    <t>Crecimiento moderado.</t>
  </si>
  <si>
    <t>C023</t>
  </si>
  <si>
    <t>Distribuidora Oriente</t>
  </si>
  <si>
    <t>Municipios</t>
  </si>
  <si>
    <t>Municipios Cercanos</t>
  </si>
  <si>
    <t>Camila Torres</t>
  </si>
  <si>
    <t>Clave para apertura regional.</t>
  </si>
  <si>
    <t>C024</t>
  </si>
  <si>
    <t>Restaurante Ruta 8</t>
  </si>
  <si>
    <t>Cuenta de paso con buena rotación.</t>
  </si>
  <si>
    <t>C025</t>
  </si>
  <si>
    <t>Tienda El Puente</t>
  </si>
  <si>
    <t>Atender en ruta.</t>
  </si>
  <si>
    <t>C026</t>
  </si>
  <si>
    <t>Hotel Campo Verde</t>
  </si>
  <si>
    <t>Requiere propuesta trimestral.</t>
  </si>
  <si>
    <t>C027</t>
  </si>
  <si>
    <t>Minimercado San Miguel</t>
  </si>
  <si>
    <t>Potencial de ampliar surtido.</t>
  </si>
  <si>
    <t>C028</t>
  </si>
  <si>
    <t>Café La Estación</t>
  </si>
  <si>
    <t>Contacto mensual.</t>
  </si>
  <si>
    <t>C029</t>
  </si>
  <si>
    <t>Tienda Los Pinos</t>
  </si>
  <si>
    <t>Visita al cierre de ruta.</t>
  </si>
  <si>
    <t>C030</t>
  </si>
  <si>
    <t>Restaurante La Cabaña</t>
  </si>
  <si>
    <t>Prospecto por referidos.</t>
  </si>
  <si>
    <t>Diseño y carga de territorios</t>
  </si>
  <si>
    <t>Completa las celdas blancas. Las columnas azul claro consolidan cuentas, visitas, horas y utilización. Esta versión admite hasta 25 territorios.</t>
  </si>
  <si>
    <t>El estado de carga se calcula con dos criterios: utilización de visitas y utilización de horas de campo. El resultado usa el criterio más exigente.</t>
  </si>
  <si>
    <t>Territorio</t>
  </si>
  <si>
    <t>Modelo de cobertura</t>
  </si>
  <si>
    <t>Zona / cobertura</t>
  </si>
  <si>
    <t>Días de campo / mes</t>
  </si>
  <si>
    <t>Visitas útiles / día</t>
  </si>
  <si>
    <t>Capacidad visitas / mes</t>
  </si>
  <si>
    <t>Horas efectivas de campo / día</t>
  </si>
  <si>
    <t>Capacidad horas / mes</t>
  </si>
  <si>
    <t>Cuentas A</t>
  </si>
  <si>
    <t>Cuentas B</t>
  </si>
  <si>
    <t>Cuentas C</t>
  </si>
  <si>
    <t>Cuentas con carga</t>
  </si>
  <si>
    <t>Visitas requeridas / mes</t>
  </si>
  <si>
    <t>Horas comerciales est. / mes</t>
  </si>
  <si>
    <t>Utilización visitas</t>
  </si>
  <si>
    <t>Utilización horas</t>
  </si>
  <si>
    <t>Acción sugerida</t>
  </si>
  <si>
    <t>Geográfico + potencial</t>
  </si>
  <si>
    <t>Centro y corredor gastronómico</t>
  </si>
  <si>
    <t>Zona norte y parque empresarial</t>
  </si>
  <si>
    <t>Geográfico</t>
  </si>
  <si>
    <t>Municipios y zonas industriales cercanas</t>
  </si>
  <si>
    <t>Resumen de cobertura y carga comercial</t>
  </si>
  <si>
    <t>Revisa primero las alertas de datos. Después usa la utilización de visitas y horas para decidir si debes redistribuir cuentas, ajustar frecuencia o cambiar capacidad.</t>
  </si>
  <si>
    <t>Cuentas capturadas</t>
  </si>
  <si>
    <t>Cuentas incluidas en carga</t>
  </si>
  <si>
    <t>Cuentas con alerta</t>
  </si>
  <si>
    <t>Territorios configurados</t>
  </si>
  <si>
    <t>Territorios sobrecargados</t>
  </si>
  <si>
    <t>Alertas de datos que debes resolver antes de interpretar la carga</t>
  </si>
  <si>
    <t>Territorio sin validar</t>
  </si>
  <si>
    <t>ID duplicado</t>
  </si>
  <si>
    <t>Filas sin ID</t>
  </si>
  <si>
    <t>Campos obligatorios pendientes</t>
  </si>
  <si>
    <t>Tiempos / capacidad a revisar</t>
  </si>
  <si>
    <t>Lectura rápida por territorio</t>
  </si>
  <si>
    <t>Vendedor</t>
  </si>
  <si>
    <t>Modelo</t>
  </si>
  <si>
    <t>Visitas req.</t>
  </si>
  <si>
    <t>Capacidad visitas</t>
  </si>
  <si>
    <t>Horas est.</t>
  </si>
  <si>
    <t>Capacidad horas</t>
  </si>
  <si>
    <t>Balance visitas</t>
  </si>
  <si>
    <t>Cómo interpretar el estado de carga</t>
  </si>
  <si>
    <t>Criterio</t>
  </si>
  <si>
    <t>Qué hacer</t>
  </si>
  <si>
    <t>Visitas u horas requeridas superan 100% de la capacidad.</t>
  </si>
  <si>
    <t>Reasigna cuentas, ajusta frecuencia, cambia rutas o incorpora apoyo.</t>
  </si>
  <si>
    <t>Visitas u horas requeridas usan entre 85% y 100% de la capacidad.</t>
  </si>
  <si>
    <t>Revisa cambios en la cartera, rutas y tiempos antes de que la operación se sature.</t>
  </si>
  <si>
    <t>EQUILIBRADO</t>
  </si>
  <si>
    <t>Visitas y horas usan menos de 85% de la capacidad.</t>
  </si>
  <si>
    <t>Mantén seguimiento trimestral y vigila el crecimiento de cuentas A.</t>
  </si>
  <si>
    <t>REVISAR DATOS</t>
  </si>
  <si>
    <t>La capacidad tiene valores faltantes o fuera de un rango razonable.</t>
  </si>
  <si>
    <t>Corrige días de campo, visitas útiles por día u horas efectivas antes de decidir.</t>
  </si>
  <si>
    <t>Diseño de territorios de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</si>
</sst>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name val="Carlito"/>
    </font>
    <font>
      <b/>
      <sz val="10"/>
      <color rgb="FF1F2937"/>
      <name val="Aptos"/>
    </font>
    <font>
      <sz val="10"/>
      <color rgb="FF1F2937"/>
      <name val="Aptos"/>
    </font>
    <font>
      <b/>
      <sz val="16"/>
      <color rgb="FFFFFFFF"/>
      <name val="Aptos"/>
    </font>
    <font>
      <i/>
      <sz val="10"/>
      <color rgb="FFFFFFFF"/>
      <name val="Aptos"/>
    </font>
    <font>
      <b/>
      <sz val="11"/>
      <color rgb="FFFFFFFF"/>
      <name val="Aptos"/>
    </font>
    <font>
      <b/>
      <sz val="10"/>
      <color rgb="FFFFFFFF"/>
      <name val="Aptos"/>
    </font>
    <font>
      <sz val="8"/>
      <color rgb="FFFFFFFF"/>
      <name val="Aptos"/>
    </font>
    <font>
      <b/>
      <sz val="10"/>
      <color theme="0"/>
      <name val="Aptos"/>
      <family val="2"/>
    </font>
    <font>
      <sz val="10"/>
      <color theme="0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2355B"/>
      </patternFill>
    </fill>
    <fill>
      <patternFill patternType="solid">
        <fgColor rgb="FFFFFFFF"/>
      </patternFill>
    </fill>
    <fill>
      <patternFill patternType="solid">
        <fgColor rgb="FFF8FAFC"/>
      </patternFill>
    </fill>
    <fill>
      <patternFill patternType="solid">
        <fgColor rgb="FFEAF3FB"/>
      </patternFill>
    </fill>
    <fill>
      <patternFill patternType="solid">
        <fgColor rgb="FFDCEAF7"/>
      </patternFill>
    </fill>
    <fill>
      <patternFill patternType="solid">
        <fgColor rgb="FFFFF4CC"/>
      </patternFill>
    </fill>
    <fill>
      <patternFill patternType="solid">
        <fgColor rgb="FF102A43"/>
      </patternFill>
    </fill>
    <fill>
      <patternFill patternType="solid">
        <fgColor rgb="FFFFFFFF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2355B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4" borderId="0" xfId="0" applyFont="1" applyFill="1" applyAlignment="1">
      <alignment vertical="center" wrapText="1"/>
    </xf>
    <xf numFmtId="164" fontId="2" fillId="6" borderId="0" xfId="0" applyNumberFormat="1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164" fontId="2" fillId="4" borderId="0" xfId="0" applyNumberFormat="1" applyFont="1" applyFill="1" applyAlignment="1">
      <alignment vertical="center" wrapText="1"/>
    </xf>
    <xf numFmtId="9" fontId="2" fillId="6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7" fillId="10" borderId="0" xfId="0" applyFont="1" applyFill="1"/>
    <xf numFmtId="0" fontId="4" fillId="3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5" borderId="0" xfId="0" applyFont="1" applyFill="1" applyAlignment="1">
      <alignment vertical="top" wrapText="1"/>
    </xf>
    <xf numFmtId="0" fontId="1" fillId="7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" fillId="8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left" vertical="center" wrapText="1"/>
    </xf>
    <xf numFmtId="0" fontId="2" fillId="12" borderId="0" xfId="0" applyFont="1" applyFill="1"/>
    <xf numFmtId="0" fontId="0" fillId="12" borderId="0" xfId="0" applyFill="1"/>
    <xf numFmtId="0" fontId="4" fillId="13" borderId="0" xfId="0" applyFont="1" applyFill="1" applyAlignment="1">
      <alignment horizontal="left" vertical="center" wrapText="1"/>
    </xf>
    <xf numFmtId="0" fontId="2" fillId="12" borderId="0" xfId="0" applyFont="1" applyFill="1" applyAlignment="1">
      <alignment wrapText="1"/>
    </xf>
    <xf numFmtId="0" fontId="5" fillId="11" borderId="0" xfId="0" applyFont="1" applyFill="1" applyAlignment="1">
      <alignment horizontal="left" vertical="center" wrapText="1"/>
    </xf>
    <xf numFmtId="0" fontId="6" fillId="11" borderId="0" xfId="0" applyFont="1" applyFill="1" applyAlignment="1">
      <alignment horizontal="center" vertical="center" wrapText="1"/>
    </xf>
    <xf numFmtId="0" fontId="2" fillId="14" borderId="0" xfId="0" applyFont="1" applyFill="1" applyAlignment="1">
      <alignment horizontal="center" vertical="center" wrapText="1"/>
    </xf>
    <xf numFmtId="0" fontId="2" fillId="14" borderId="0" xfId="0" applyFont="1" applyFill="1" applyAlignment="1">
      <alignment vertical="center" wrapText="1"/>
    </xf>
    <xf numFmtId="0" fontId="3" fillId="2" borderId="0" xfId="0" applyFont="1" applyFill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left" vertical="center" wrapText="1"/>
      <protection locked="0"/>
    </xf>
    <xf numFmtId="0" fontId="2" fillId="5" borderId="0" xfId="0" applyFont="1" applyFill="1" applyAlignment="1" applyProtection="1">
      <alignment vertical="top" wrapText="1"/>
      <protection locked="0"/>
    </xf>
    <xf numFmtId="0" fontId="2" fillId="0" borderId="0" xfId="0" applyFont="1" applyProtection="1">
      <protection locked="0"/>
    </xf>
    <xf numFmtId="0" fontId="6" fillId="9" borderId="0" xfId="0" applyFont="1" applyFill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vertical="center" wrapText="1"/>
      <protection locked="0"/>
    </xf>
    <xf numFmtId="164" fontId="2" fillId="6" borderId="0" xfId="0" applyNumberFormat="1" applyFont="1" applyFill="1" applyAlignment="1" applyProtection="1">
      <alignment vertical="center" wrapText="1"/>
      <protection locked="0"/>
    </xf>
    <xf numFmtId="1" fontId="2" fillId="4" borderId="0" xfId="0" applyNumberFormat="1" applyFont="1" applyFill="1" applyAlignment="1" applyProtection="1">
      <alignment vertical="center" wrapText="1"/>
      <protection locked="0"/>
    </xf>
    <xf numFmtId="0" fontId="2" fillId="6" borderId="0" xfId="0" applyFont="1" applyFill="1" applyAlignment="1" applyProtection="1">
      <alignment vertical="center" wrapText="1"/>
      <protection locked="0"/>
    </xf>
    <xf numFmtId="0" fontId="8" fillId="3" borderId="0" xfId="0" applyFont="1" applyFill="1" applyAlignment="1">
      <alignment horizontal="center" vertical="center" wrapText="1"/>
    </xf>
    <xf numFmtId="0" fontId="9" fillId="0" borderId="0" xfId="0" applyFont="1"/>
  </cellXfs>
  <cellStyles count="1">
    <cellStyle name="Normal" xfId="0" builtinId="0"/>
  </cellStyles>
  <dxfs count="37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ont>
        <b/>
        <color rgb="FFB42318"/>
      </font>
      <fill>
        <patternFill>
          <bgColor rgb="FFFCE8E6"/>
        </patternFill>
      </fill>
    </dxf>
    <dxf>
      <font>
        <b/>
        <color rgb="FFB42318"/>
      </font>
      <fill>
        <patternFill>
          <bgColor rgb="FFFCE8E6"/>
        </patternFill>
      </fill>
    </dxf>
    <dxf>
      <font>
        <b/>
        <color rgb="FF166534"/>
      </font>
      <fill>
        <patternFill>
          <bgColor rgb="FFE8F3E9"/>
        </patternFill>
      </fill>
    </dxf>
    <dxf>
      <font>
        <b/>
        <color rgb="FF92400E"/>
      </font>
      <fill>
        <patternFill>
          <bgColor rgb="FFFFF4CC"/>
        </patternFill>
      </fill>
    </dxf>
    <dxf>
      <font>
        <b/>
        <color rgb="FFB42318"/>
      </font>
      <fill>
        <patternFill>
          <bgColor rgb="FFFCE8E6"/>
        </patternFill>
      </fill>
    </dxf>
    <dxf>
      <font>
        <b/>
        <color rgb="FFB42318"/>
      </font>
      <fill>
        <patternFill>
          <bgColor rgb="FFFCE8E6"/>
        </patternFill>
      </fill>
    </dxf>
    <dxf>
      <font>
        <b/>
        <color rgb="FF166534"/>
      </font>
      <fill>
        <patternFill>
          <bgColor rgb="FFE8F3E9"/>
        </patternFill>
      </fill>
    </dxf>
    <dxf>
      <font>
        <b/>
        <color rgb="FF92400E"/>
      </font>
      <fill>
        <patternFill>
          <bgColor rgb="FFFFF4CC"/>
        </patternFill>
      </fill>
    </dxf>
    <dxf>
      <font>
        <b/>
        <color rgb="FFB42318"/>
      </font>
      <fill>
        <patternFill>
          <bgColor rgb="FFFCE8E6"/>
        </patternFill>
      </fill>
    </dxf>
    <dxf>
      <font>
        <b/>
        <color rgb="FF9B1C1C"/>
      </font>
      <fill>
        <patternFill>
          <bgColor rgb="FFFDE2E2"/>
        </patternFill>
      </fill>
    </dxf>
    <dxf>
      <font>
        <b/>
        <color rgb="FF166534"/>
      </font>
      <fill>
        <patternFill>
          <bgColor rgb="FFE8F3E9"/>
        </patternFill>
      </fill>
    </dxf>
    <dxf>
      <font>
        <b/>
        <color rgb="FFB42318"/>
      </font>
      <fill>
        <patternFill>
          <bgColor rgb="FFFCE8E6"/>
        </patternFill>
      </fill>
    </dxf>
    <dxf>
      <font>
        <b/>
        <color rgb="FF9B1C1C"/>
      </font>
      <fill>
        <patternFill>
          <bgColor rgb="FFFDE2E2"/>
        </patternFill>
      </fill>
    </dxf>
    <dxf>
      <font>
        <color rgb="FF137333"/>
      </font>
      <fill>
        <patternFill>
          <bgColor rgb="FFE6F4EA"/>
        </patternFill>
      </fill>
    </dxf>
    <dxf>
      <font>
        <b/>
        <color rgb="FFB42318"/>
      </font>
      <fill>
        <patternFill>
          <bgColor rgb="FFFDE2E2"/>
        </patternFill>
      </fill>
    </dxf>
    <dxf>
      <fill>
        <patternFill>
          <bgColor rgb="FFFFF4CC"/>
        </patternFill>
      </fill>
    </dxf>
    <dxf>
      <font>
        <b/>
        <color rgb="FFB42318"/>
      </font>
      <fill>
        <patternFill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Visitas requeridas vs. capacidad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Visitas requeridas</c:v>
          </c:tx>
          <c:invertIfNegative val="1"/>
          <c:cat>
            <c:strRef>
              <c:f>'5. Resumen'!$A$13:$A$37</c:f>
              <c:strCache>
                <c:ptCount val="3"/>
                <c:pt idx="0">
                  <c:v>Centro Urbano</c:v>
                </c:pt>
                <c:pt idx="1">
                  <c:v>Norte Hotelería</c:v>
                </c:pt>
                <c:pt idx="2">
                  <c:v>Municipios Cercanos</c:v>
                </c:pt>
              </c:strCache>
            </c:strRef>
          </c:cat>
          <c:val>
            <c:numRef>
              <c:f>'5. Resumen'!$E$13:$E$37</c:f>
              <c:numCache>
                <c:formatCode>0.0</c:formatCode>
                <c:ptCount val="25"/>
                <c:pt idx="0">
                  <c:v>30</c:v>
                </c:pt>
                <c:pt idx="1">
                  <c:v>27</c:v>
                </c:pt>
                <c:pt idx="2">
                  <c:v>17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4-486B-9DFB-E33EF2AD4053}"/>
            </c:ext>
          </c:extLst>
        </c:ser>
        <c:ser>
          <c:idx val="1"/>
          <c:order val="1"/>
          <c:tx>
            <c:v>Capacidad de visitas</c:v>
          </c:tx>
          <c:invertIfNegative val="1"/>
          <c:cat>
            <c:strRef>
              <c:f>'5. Resumen'!$A$13:$A$37</c:f>
              <c:strCache>
                <c:ptCount val="3"/>
                <c:pt idx="0">
                  <c:v>Centro Urbano</c:v>
                </c:pt>
                <c:pt idx="1">
                  <c:v>Norte Hotelería</c:v>
                </c:pt>
                <c:pt idx="2">
                  <c:v>Municipios Cercanos</c:v>
                </c:pt>
              </c:strCache>
            </c:strRef>
          </c:cat>
          <c:val>
            <c:numRef>
              <c:f>'5. Resumen'!$F$13:$F$37</c:f>
              <c:numCache>
                <c:formatCode>0.0</c:formatCode>
                <c:ptCount val="25"/>
                <c:pt idx="0">
                  <c:v>30</c:v>
                </c:pt>
                <c:pt idx="1">
                  <c:v>36</c:v>
                </c:pt>
                <c:pt idx="2">
                  <c:v>32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34-486B-9DFB-E33EF2AD4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s-CO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114592</xdr:colOff>
      <xdr:row>2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B20ED2-099F-4527-B6B0-3F459EA54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01800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8</xdr:col>
      <xdr:colOff>114592</xdr:colOff>
      <xdr:row>2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2CB005-2B25-4282-96A4-663D505B9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01550" y="0"/>
          <a:ext cx="2114842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666749</xdr:colOff>
      <xdr:row>3</xdr:row>
      <xdr:rowOff>0</xdr:rowOff>
    </xdr:from>
    <xdr:to>
      <xdr:col>27</xdr:col>
      <xdr:colOff>619124</xdr:colOff>
      <xdr:row>22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seCuentasTable" displayName="BaseCuentasTable" ref="A5:Q305" headerRowDxfId="2" dataDxfId="0" totalsRowDxfId="1">
  <autoFilter ref="A5:Q305" xr:uid="{00000000-0009-0000-0100-000001000000}"/>
  <tableColumns count="17">
    <tableColumn id="1" xr3:uid="{00000000-0010-0000-0000-000001000000}" name="ID cuenta" dataDxfId="19"/>
    <tableColumn id="2" xr3:uid="{00000000-0010-0000-0000-000002000000}" name="Cuenta / prospecto" dataDxfId="18"/>
    <tableColumn id="3" xr3:uid="{00000000-0010-0000-0000-000003000000}" name="Estado" dataDxfId="17"/>
    <tableColumn id="4" xr3:uid="{00000000-0010-0000-0000-000004000000}" name="Tipo de cliente" dataDxfId="16"/>
    <tableColumn id="5" xr3:uid="{00000000-0010-0000-0000-000005000000}" name="Ciudad / zona" dataDxfId="15"/>
    <tableColumn id="6" xr3:uid="{00000000-0010-0000-0000-000006000000}" name="Territorio asignado" dataDxfId="14"/>
    <tableColumn id="7" xr3:uid="{00000000-0010-0000-0000-000007000000}" name="Potencial" dataDxfId="13"/>
    <tableColumn id="8" xr3:uid="{00000000-0010-0000-0000-000008000000}" name="Frecuencia de visita" dataDxfId="12"/>
    <tableColumn id="9" xr3:uid="{00000000-0010-0000-0000-000009000000}" name="Incluir en carga" dataDxfId="11"/>
    <tableColumn id="10" xr3:uid="{00000000-0010-0000-0000-00000A000000}" name="Visitas / mes" dataDxfId="10"/>
    <tableColumn id="11" xr3:uid="{00000000-0010-0000-0000-00000B000000}" name="Tiempo visita (min)" dataDxfId="9"/>
    <tableColumn id="12" xr3:uid="{00000000-0010-0000-0000-00000C000000}" name="Traslado promedio (min)" dataDxfId="8"/>
    <tableColumn id="13" xr3:uid="{00000000-0010-0000-0000-00000D000000}" name="Horas comerciales / mes" dataDxfId="7"/>
    <tableColumn id="14" xr3:uid="{00000000-0010-0000-0000-00000E000000}" name="Vendedor responsable" dataDxfId="6"/>
    <tableColumn id="15" xr3:uid="{00000000-0010-0000-0000-00000F000000}" name="Canal de atención" dataDxfId="5"/>
    <tableColumn id="16" xr3:uid="{00000000-0010-0000-0000-000010000000}" name="Validación" dataDxfId="4"/>
    <tableColumn id="17" xr3:uid="{00000000-0010-0000-0000-000011000000}" name="Notas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erritoriosTable" displayName="TerritoriosTable" ref="A5:T30">
  <autoFilter ref="A5:T30" xr:uid="{00000000-0009-0000-0100-000002000000}"/>
  <tableColumns count="20">
    <tableColumn id="1" xr3:uid="{00000000-0010-0000-0100-000001000000}" name="Territorio"/>
    <tableColumn id="2" xr3:uid="{00000000-0010-0000-0100-000002000000}" name="Vendedor responsable"/>
    <tableColumn id="3" xr3:uid="{00000000-0010-0000-0100-000003000000}" name="Modelo de cobertura"/>
    <tableColumn id="4" xr3:uid="{00000000-0010-0000-0100-000004000000}" name="Zona / cobertura"/>
    <tableColumn id="5" xr3:uid="{00000000-0010-0000-0100-000005000000}" name="Días de campo / mes"/>
    <tableColumn id="6" xr3:uid="{00000000-0010-0000-0100-000006000000}" name="Visitas útiles / día"/>
    <tableColumn id="7" xr3:uid="{00000000-0010-0000-0100-000007000000}" name="Capacidad visitas / mes"/>
    <tableColumn id="8" xr3:uid="{00000000-0010-0000-0100-000008000000}" name="Horas efectivas de campo / día"/>
    <tableColumn id="9" xr3:uid="{00000000-0010-0000-0100-000009000000}" name="Capacidad horas / mes"/>
    <tableColumn id="10" xr3:uid="{00000000-0010-0000-0100-00000A000000}" name="Cuentas A"/>
    <tableColumn id="11" xr3:uid="{00000000-0010-0000-0100-00000B000000}" name="Cuentas B"/>
    <tableColumn id="12" xr3:uid="{00000000-0010-0000-0100-00000C000000}" name="Cuentas C"/>
    <tableColumn id="13" xr3:uid="{00000000-0010-0000-0100-00000D000000}" name="Cuentas con carga"/>
    <tableColumn id="14" xr3:uid="{00000000-0010-0000-0100-00000E000000}" name="Visitas requeridas / mes"/>
    <tableColumn id="15" xr3:uid="{00000000-0010-0000-0100-00000F000000}" name="Horas comerciales est. / mes"/>
    <tableColumn id="16" xr3:uid="{00000000-0010-0000-0100-000010000000}" name="Utilización visitas"/>
    <tableColumn id="17" xr3:uid="{00000000-0010-0000-0100-000011000000}" name="Utilización horas"/>
    <tableColumn id="18" xr3:uid="{00000000-0010-0000-0100-000012000000}" name="Validación"/>
    <tableColumn id="19" xr3:uid="{00000000-0010-0000-0100-000013000000}" name="Estado de carga"/>
    <tableColumn id="20" xr3:uid="{00000000-0010-0000-0100-000014000000}" name="Acción sugeri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esumenTerritoriosTable" displayName="ResumenTerritoriosTable" ref="A12:N37">
  <autoFilter ref="A12:N37" xr:uid="{00000000-0009-0000-0100-000003000000}"/>
  <tableColumns count="14">
    <tableColumn id="1" xr3:uid="{00000000-0010-0000-0200-000001000000}" name="Territorio"/>
    <tableColumn id="2" xr3:uid="{00000000-0010-0000-0200-000002000000}" name="Vendedor"/>
    <tableColumn id="3" xr3:uid="{00000000-0010-0000-0200-000003000000}" name="Modelo"/>
    <tableColumn id="4" xr3:uid="{00000000-0010-0000-0200-000004000000}" name="Cuentas con carga"/>
    <tableColumn id="5" xr3:uid="{00000000-0010-0000-0200-000005000000}" name="Visitas req."/>
    <tableColumn id="6" xr3:uid="{00000000-0010-0000-0200-000006000000}" name="Capacidad visitas"/>
    <tableColumn id="7" xr3:uid="{00000000-0010-0000-0200-000007000000}" name="Utilización visitas"/>
    <tableColumn id="8" xr3:uid="{00000000-0010-0000-0200-000008000000}" name="Horas est."/>
    <tableColumn id="9" xr3:uid="{00000000-0010-0000-0200-000009000000}" name="Capacidad horas"/>
    <tableColumn id="10" xr3:uid="{00000000-0010-0000-0200-00000A000000}" name="Utilización horas"/>
    <tableColumn id="11" xr3:uid="{00000000-0010-0000-0200-00000B000000}" name="Balance visitas"/>
    <tableColumn id="12" xr3:uid="{00000000-0010-0000-0200-00000C000000}" name="Estado"/>
    <tableColumn id="13" xr3:uid="{00000000-0010-0000-0200-00000D000000}" name="Acción sugerida"/>
    <tableColumn id="14" xr3:uid="{00000000-0010-0000-0200-00000E000000}" name="Valida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0"/>
  <sheetViews>
    <sheetView tabSelected="1" workbookViewId="0">
      <selection activeCell="C7" sqref="C7"/>
    </sheetView>
  </sheetViews>
  <sheetFormatPr baseColWidth="10" defaultColWidth="8.796875" defaultRowHeight="13.8"/>
  <cols>
    <col min="1" max="1" width="25.5" style="18" bestFit="1" customWidth="1"/>
    <col min="2" max="2" width="71.19921875" style="18" customWidth="1"/>
    <col min="3" max="3" width="83.5" style="18" customWidth="1"/>
    <col min="4" max="16384" width="8.796875" style="18"/>
  </cols>
  <sheetData>
    <row r="1" spans="1:26" ht="21">
      <c r="A1" s="16" t="s">
        <v>339</v>
      </c>
      <c r="B1" s="16"/>
      <c r="C1" s="1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4.4">
      <c r="A2" s="19" t="s">
        <v>0</v>
      </c>
      <c r="B2" s="19"/>
      <c r="C2" s="19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27.6">
      <c r="A3" s="20"/>
      <c r="B3" s="20" t="s">
        <v>1</v>
      </c>
      <c r="C3" s="2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4.4">
      <c r="A4" s="21" t="s">
        <v>2</v>
      </c>
      <c r="B4" s="21"/>
      <c r="C4" s="21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4.4">
      <c r="A5" s="22" t="s">
        <v>3</v>
      </c>
      <c r="B5" s="22" t="s">
        <v>4</v>
      </c>
      <c r="C5" s="22" t="s">
        <v>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7.6">
      <c r="A6" s="23" t="s">
        <v>6</v>
      </c>
      <c r="B6" s="24" t="s">
        <v>7</v>
      </c>
      <c r="C6" s="24" t="s">
        <v>8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4">
      <c r="A7" s="23" t="s">
        <v>9</v>
      </c>
      <c r="B7" s="24" t="s">
        <v>10</v>
      </c>
      <c r="C7" s="24" t="s">
        <v>11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7.6">
      <c r="A8" s="23" t="s">
        <v>12</v>
      </c>
      <c r="B8" s="24" t="s">
        <v>13</v>
      </c>
      <c r="C8" s="24" t="s">
        <v>14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4.4">
      <c r="A9" s="23" t="s">
        <v>15</v>
      </c>
      <c r="B9" s="24" t="s">
        <v>16</v>
      </c>
      <c r="C9" s="24" t="s">
        <v>17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27.6">
      <c r="A10" s="23" t="s">
        <v>18</v>
      </c>
      <c r="B10" s="24" t="s">
        <v>19</v>
      </c>
      <c r="C10" s="24" t="s">
        <v>20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4.4">
      <c r="A11" s="23" t="s">
        <v>21</v>
      </c>
      <c r="B11" s="24" t="s">
        <v>22</v>
      </c>
      <c r="C11" s="24" t="s">
        <v>23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4.4">
      <c r="A12" s="20"/>
      <c r="B12" s="20"/>
      <c r="C12" s="20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4.4">
      <c r="A13" s="21" t="s">
        <v>24</v>
      </c>
      <c r="B13" s="21"/>
      <c r="C13" s="21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4.4">
      <c r="A14" s="22" t="s">
        <v>25</v>
      </c>
      <c r="B14" s="22" t="s">
        <v>26</v>
      </c>
      <c r="C14" s="22" t="s">
        <v>27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7.6">
      <c r="A15" s="24" t="s">
        <v>28</v>
      </c>
      <c r="B15" s="24" t="s">
        <v>29</v>
      </c>
      <c r="C15" s="24" t="s">
        <v>30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7.6">
      <c r="A16" s="24" t="s">
        <v>31</v>
      </c>
      <c r="B16" s="24" t="s">
        <v>32</v>
      </c>
      <c r="C16" s="24" t="s">
        <v>33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27.6">
      <c r="A17" s="24" t="s">
        <v>34</v>
      </c>
      <c r="B17" s="24" t="s">
        <v>35</v>
      </c>
      <c r="C17" s="24" t="s">
        <v>36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4.4">
      <c r="A18" s="24" t="s">
        <v>37</v>
      </c>
      <c r="B18" s="24" t="s">
        <v>38</v>
      </c>
      <c r="C18" s="24" t="s">
        <v>39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27.6">
      <c r="A19" s="24" t="s">
        <v>40</v>
      </c>
      <c r="B19" s="24" t="s">
        <v>41</v>
      </c>
      <c r="C19" s="24" t="s">
        <v>42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4.4">
      <c r="A20" s="20"/>
      <c r="B20" s="20"/>
      <c r="C20" s="20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4.4">
      <c r="A21" s="21" t="s">
        <v>43</v>
      </c>
      <c r="B21" s="21"/>
      <c r="C21" s="21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4.4">
      <c r="A22" s="22" t="s">
        <v>44</v>
      </c>
      <c r="B22" s="22" t="s">
        <v>45</v>
      </c>
      <c r="C22" s="22" t="s">
        <v>46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4.4">
      <c r="A23" s="24" t="s">
        <v>47</v>
      </c>
      <c r="B23" s="24" t="s">
        <v>48</v>
      </c>
      <c r="C23" s="24" t="s">
        <v>49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4.4">
      <c r="A24" s="24" t="s">
        <v>50</v>
      </c>
      <c r="B24" s="24" t="s">
        <v>51</v>
      </c>
      <c r="C24" s="24" t="s">
        <v>52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41.4">
      <c r="A25" s="24" t="s">
        <v>53</v>
      </c>
      <c r="B25" s="24" t="s">
        <v>54</v>
      </c>
      <c r="C25" s="24" t="s">
        <v>55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4.4">
      <c r="A26" s="24" t="s">
        <v>56</v>
      </c>
      <c r="B26" s="24" t="s">
        <v>57</v>
      </c>
      <c r="C26" s="24" t="s">
        <v>58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4.4">
      <c r="A27" s="24" t="s">
        <v>59</v>
      </c>
      <c r="B27" s="24" t="s">
        <v>60</v>
      </c>
      <c r="C27" s="24" t="s">
        <v>61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4.4">
      <c r="A28" s="20" t="s">
        <v>62</v>
      </c>
      <c r="B28" s="20" t="s">
        <v>63</v>
      </c>
      <c r="C28" s="20" t="s">
        <v>64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4.4">
      <c r="A29" s="20"/>
      <c r="B29" s="20"/>
      <c r="C29" s="20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4.4">
      <c r="A30" s="20"/>
      <c r="B30" s="20"/>
      <c r="C30" s="20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4.4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4.4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4.4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4.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4.4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4.4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4.4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4.4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4.4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4.4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4.4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4.4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4.4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4.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4.4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4.4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4.4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4.4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4.4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4.4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4.4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4.4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4.4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4.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4.4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4.4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4.4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4.4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4.4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4.4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4.4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4.4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4.4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4.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4.4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4.4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4.4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4.4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4.4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4.4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4.4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4.4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4.4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4.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4.4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4.4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4.4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4.4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4.4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4.4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4.4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4.4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4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4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4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4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4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4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4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4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4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4.4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4.4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4.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4.4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4.4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4.4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4.4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4.4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4.4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4.4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4.4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4.4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4.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4.4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4.4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4.4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4.4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4.4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4.4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4.4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4.4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4.4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4.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4.4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4.4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4.4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4.4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4.4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4.4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4.4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4.4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4.4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4.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4.4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4.4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4.4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4.4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4.4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4.4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4.4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4.4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4.4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4.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4.4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4.4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4.4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4.4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4.4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4.4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4.4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4.4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4.4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4.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4.4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4.4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4.4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4.4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4.4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4.4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4.4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4.4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4.4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4.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4.4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4.4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4.4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4.4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4.4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4.4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4.4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4.4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4.4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4.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4.4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4.4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4.4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4.4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4.4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4.4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4.4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4.4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4.4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4.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4.4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4.4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4.4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4.4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4.4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4.4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4.4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4.4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4.4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4.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4.4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4.4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4.4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4.4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4.4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4.4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4.4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4.4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4.4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4.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4.4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4.4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4.4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4.4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4.4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4.4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4.4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4.4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4.4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4.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4.4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4.4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4.4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4.4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4.4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4.4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4.4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4.4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4.4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4.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4.4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4.4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4.4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4.4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4.4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4.4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4.4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4.4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4.4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4.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4.4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4.4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4.4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4.4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4.4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4.4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4.4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4.4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4.4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4.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4.4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4.4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4.4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4.4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4.4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4.4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4.4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4.4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4.4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4.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4.4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4.4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4.4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4.4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4.4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4.4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4.4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4.4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4.4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4.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4.4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4.4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4.4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4.4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4.4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4.4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4.4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4.4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4.4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4.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4.4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4.4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4.4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4.4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4.4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4.4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4.4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4.4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4.4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4.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4.4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4.4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4.4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4.4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4.4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4.4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4.4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4.4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4.4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4.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4.4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4.4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4.4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4.4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4.4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4.4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4.4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4.4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4.4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4.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4.4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4.4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4.4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4.4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4.4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4.4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4.4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4.4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4.4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4.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4.4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4.4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4.4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4.4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4.4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4.4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4.4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4.4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4.4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4.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4.4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4.4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4.4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4.4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4.4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4.4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4.4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4.4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4.4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4.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4.4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4.4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4.4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4.4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4.4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4.4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4.4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4.4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4.4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4.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4.4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4.4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4.4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4.4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4.4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4.4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4.4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4.4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4.4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4.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4.4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4.4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4.4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4.4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4.4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4.4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4.4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4.4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4.4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4.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4.4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4.4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4.4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4.4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4.4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4.4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4.4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4.4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4.4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4.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4.4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4.4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4.4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4.4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4.4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4.4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4.4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4.4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4.4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4.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4.4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4.4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4.4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4.4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4.4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4.4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4.4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4.4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4.4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4.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4.4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4.4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4.4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4.4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4.4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4.4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4.4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4.4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4.4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4.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4.4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4.4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4.4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4.4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4.4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4.4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</sheetData>
  <sheetProtection algorithmName="SHA-512" hashValue="LeaWKQDRuI1sl30w2YzQQ5OzEbJGeZMXKTwVKU2JYmEcOiP6MRdkHg92IJDXzR4RNxWNpdlhA+/x1ZQQYqJeAA==" saltValue="XzhAvpRsuIYWYcidLvQkCg==" spinCount="100000" sheet="1" objects="1" scenarios="1" formatCells="0" formatColumns="0" formatRows="0" insertColumns="0" sort="0" autoFilter="0" pivotTables="0"/>
  <mergeCells count="5">
    <mergeCell ref="A1:C1"/>
    <mergeCell ref="A2:C2"/>
    <mergeCell ref="A4:C4"/>
    <mergeCell ref="A13:C13"/>
    <mergeCell ref="A21:C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00"/>
  <sheetViews>
    <sheetView workbookViewId="0">
      <selection activeCell="F1" sqref="F1"/>
    </sheetView>
  </sheetViews>
  <sheetFormatPr baseColWidth="10" defaultColWidth="8.796875" defaultRowHeight="13.8"/>
  <cols>
    <col min="1" max="1" width="26" style="18" customWidth="1"/>
    <col min="2" max="2" width="50" style="18" customWidth="1"/>
    <col min="3" max="3" width="24" style="18" customWidth="1"/>
    <col min="4" max="4" width="54" style="18" customWidth="1"/>
    <col min="5" max="16384" width="8.796875" style="18"/>
  </cols>
  <sheetData>
    <row r="1" spans="1:26" ht="21">
      <c r="A1" s="16" t="s">
        <v>65</v>
      </c>
      <c r="B1" s="16"/>
      <c r="C1" s="16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4.4">
      <c r="A2" s="19" t="s">
        <v>66</v>
      </c>
      <c r="B2" s="19"/>
      <c r="C2" s="19"/>
      <c r="D2" s="19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4.4">
      <c r="A3" s="20"/>
      <c r="B3" s="20"/>
      <c r="C3" s="20"/>
      <c r="D3" s="20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4.4">
      <c r="A4" s="22" t="s">
        <v>67</v>
      </c>
      <c r="B4" s="22" t="s">
        <v>68</v>
      </c>
      <c r="C4" s="22" t="s">
        <v>69</v>
      </c>
      <c r="D4" s="22" t="s">
        <v>70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27.6">
      <c r="A5" s="24" t="s">
        <v>71</v>
      </c>
      <c r="B5" s="24" t="s">
        <v>72</v>
      </c>
      <c r="C5" s="24" t="s">
        <v>73</v>
      </c>
      <c r="D5" s="24" t="s">
        <v>74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7.6">
      <c r="A6" s="24" t="s">
        <v>75</v>
      </c>
      <c r="B6" s="24" t="s">
        <v>76</v>
      </c>
      <c r="C6" s="24" t="s">
        <v>77</v>
      </c>
      <c r="D6" s="24" t="s">
        <v>78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27.6">
      <c r="A7" s="24" t="s">
        <v>79</v>
      </c>
      <c r="B7" s="24" t="s">
        <v>80</v>
      </c>
      <c r="C7" s="24" t="s">
        <v>73</v>
      </c>
      <c r="D7" s="24" t="s">
        <v>81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7.6">
      <c r="A8" s="24" t="s">
        <v>82</v>
      </c>
      <c r="B8" s="24" t="s">
        <v>83</v>
      </c>
      <c r="C8" s="24" t="s">
        <v>73</v>
      </c>
      <c r="D8" s="24" t="s">
        <v>84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4.4">
      <c r="A9" s="24" t="s">
        <v>85</v>
      </c>
      <c r="B9" s="24" t="s">
        <v>86</v>
      </c>
      <c r="C9" s="24" t="s">
        <v>73</v>
      </c>
      <c r="D9" s="24" t="s">
        <v>87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27.6">
      <c r="A10" s="24" t="s">
        <v>88</v>
      </c>
      <c r="B10" s="24" t="s">
        <v>89</v>
      </c>
      <c r="C10" s="24" t="s">
        <v>73</v>
      </c>
      <c r="D10" s="24" t="s">
        <v>90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27.6">
      <c r="A11" s="24" t="s">
        <v>91</v>
      </c>
      <c r="B11" s="24" t="s">
        <v>92</v>
      </c>
      <c r="C11" s="24" t="s">
        <v>73</v>
      </c>
      <c r="D11" s="24" t="s">
        <v>93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27.6">
      <c r="A12" s="24" t="s">
        <v>94</v>
      </c>
      <c r="B12" s="24" t="s">
        <v>95</v>
      </c>
      <c r="C12" s="24" t="s">
        <v>73</v>
      </c>
      <c r="D12" s="24" t="s">
        <v>96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7.6">
      <c r="A13" s="24" t="s">
        <v>97</v>
      </c>
      <c r="B13" s="24" t="s">
        <v>98</v>
      </c>
      <c r="C13" s="24" t="s">
        <v>73</v>
      </c>
      <c r="D13" s="24" t="s">
        <v>99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27.6">
      <c r="A14" s="24" t="s">
        <v>100</v>
      </c>
      <c r="B14" s="24" t="s">
        <v>101</v>
      </c>
      <c r="C14" s="24" t="s">
        <v>73</v>
      </c>
      <c r="D14" s="24" t="s">
        <v>102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4.4">
      <c r="A15" s="24" t="s">
        <v>103</v>
      </c>
      <c r="B15" s="24" t="s">
        <v>104</v>
      </c>
      <c r="C15" s="24" t="s">
        <v>73</v>
      </c>
      <c r="D15" s="24" t="s">
        <v>105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7.6">
      <c r="A16" s="24" t="s">
        <v>106</v>
      </c>
      <c r="B16" s="24" t="s">
        <v>107</v>
      </c>
      <c r="C16" s="24" t="s">
        <v>108</v>
      </c>
      <c r="D16" s="24" t="s">
        <v>109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4.4">
      <c r="A17" s="24" t="s">
        <v>110</v>
      </c>
      <c r="B17" s="24" t="s">
        <v>111</v>
      </c>
      <c r="C17" s="24" t="s">
        <v>77</v>
      </c>
      <c r="D17" s="24" t="s">
        <v>112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4.4">
      <c r="A18" s="24" t="s">
        <v>113</v>
      </c>
      <c r="B18" s="24" t="s">
        <v>114</v>
      </c>
      <c r="C18" s="24" t="s">
        <v>77</v>
      </c>
      <c r="D18" s="24" t="s">
        <v>115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4.4">
      <c r="A19" s="24" t="s">
        <v>116</v>
      </c>
      <c r="B19" s="24" t="s">
        <v>117</v>
      </c>
      <c r="C19" s="24" t="s">
        <v>77</v>
      </c>
      <c r="D19" s="24" t="s">
        <v>118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7.6">
      <c r="A20" s="24" t="s">
        <v>119</v>
      </c>
      <c r="B20" s="24" t="s">
        <v>120</v>
      </c>
      <c r="C20" s="24" t="s">
        <v>77</v>
      </c>
      <c r="D20" s="24" t="s">
        <v>121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7.6">
      <c r="A21" s="24" t="s">
        <v>122</v>
      </c>
      <c r="B21" s="24" t="s">
        <v>123</v>
      </c>
      <c r="C21" s="24" t="s">
        <v>73</v>
      </c>
      <c r="D21" s="24" t="s">
        <v>124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27.6">
      <c r="A22" s="20" t="s">
        <v>125</v>
      </c>
      <c r="B22" s="20" t="s">
        <v>126</v>
      </c>
      <c r="C22" s="20" t="s">
        <v>127</v>
      </c>
      <c r="D22" s="20" t="s">
        <v>128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27.6">
      <c r="A23" s="20" t="s">
        <v>129</v>
      </c>
      <c r="B23" s="20" t="s">
        <v>130</v>
      </c>
      <c r="C23" s="20" t="s">
        <v>131</v>
      </c>
      <c r="D23" s="20" t="s">
        <v>132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27.6">
      <c r="A24" s="20" t="s">
        <v>133</v>
      </c>
      <c r="B24" s="20" t="s">
        <v>134</v>
      </c>
      <c r="C24" s="20" t="s">
        <v>131</v>
      </c>
      <c r="D24" s="20" t="s">
        <v>135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27.6">
      <c r="A25" s="20" t="s">
        <v>136</v>
      </c>
      <c r="B25" s="20" t="s">
        <v>137</v>
      </c>
      <c r="C25" s="20" t="s">
        <v>138</v>
      </c>
      <c r="D25" s="20" t="s">
        <v>139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27.6">
      <c r="A26" s="20" t="s">
        <v>140</v>
      </c>
      <c r="B26" s="20" t="s">
        <v>141</v>
      </c>
      <c r="C26" s="20" t="s">
        <v>138</v>
      </c>
      <c r="D26" s="20" t="s">
        <v>142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4.4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4.4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4.4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4.4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4.4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4.4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4.4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4.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4.4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4.4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4.4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4.4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4.4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4.4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4.4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4.4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4.4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4.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4.4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4.4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4.4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4.4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4.4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4.4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4.4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4.4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4.4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4.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4.4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4.4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4.4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4.4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4.4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4.4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4.4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4.4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4.4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4.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4.4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4.4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4.4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4.4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4.4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4.4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4.4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4.4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4.4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4.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4.4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4.4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4.4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4.4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4.4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4.4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4.4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4.4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4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4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4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4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4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4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4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4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4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4.4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4.4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4.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4.4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4.4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4.4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4.4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4.4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4.4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4.4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4.4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4.4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4.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4.4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4.4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4.4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4.4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4.4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4.4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4.4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4.4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4.4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4.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4.4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4.4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4.4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4.4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4.4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4.4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4.4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4.4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4.4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4.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4.4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4.4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4.4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4.4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4.4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4.4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4.4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4.4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4.4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4.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4.4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4.4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4.4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4.4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4.4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4.4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4.4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4.4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4.4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4.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4.4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4.4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4.4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4.4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4.4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4.4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4.4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4.4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4.4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4.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4.4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4.4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4.4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4.4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4.4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4.4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4.4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4.4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4.4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4.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4.4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4.4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4.4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4.4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4.4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4.4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4.4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4.4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4.4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4.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4.4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4.4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4.4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4.4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4.4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4.4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4.4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4.4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4.4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4.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4.4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4.4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4.4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4.4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4.4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4.4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4.4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4.4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4.4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4.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4.4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4.4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4.4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4.4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4.4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4.4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4.4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4.4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4.4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4.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4.4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4.4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4.4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4.4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4.4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4.4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4.4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4.4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4.4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4.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4.4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4.4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4.4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4.4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4.4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4.4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4.4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4.4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4.4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4.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4.4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4.4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4.4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4.4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4.4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4.4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4.4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4.4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4.4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4.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4.4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4.4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4.4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4.4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4.4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4.4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4.4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4.4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4.4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4.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4.4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4.4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4.4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4.4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4.4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4.4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4.4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4.4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4.4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4.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4.4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4.4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4.4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4.4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4.4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4.4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4.4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4.4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4.4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4.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4.4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4.4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4.4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4.4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4.4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4.4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4.4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4.4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4.4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4.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4.4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4.4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4.4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4.4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4.4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4.4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4.4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4.4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4.4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4.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4.4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4.4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4.4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4.4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4.4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4.4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4.4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4.4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4.4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4.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4.4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4.4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4.4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4.4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4.4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4.4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4.4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4.4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4.4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4.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4.4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4.4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4.4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4.4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4.4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4.4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4.4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4.4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4.4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4.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4.4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4.4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4.4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4.4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4.4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4.4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4.4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4.4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4.4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4.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4.4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4.4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4.4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4.4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4.4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4.4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4.4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4.4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4.4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4.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4.4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4.4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4.4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4.4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4.4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4.4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4.4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4.4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4.4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4.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4.4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4.4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4.4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4.4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4.4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4.4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4.4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4.4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4.4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4.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4.4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4.4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4.4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4.4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4.4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4.4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4.4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4.4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4.4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4.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4.4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4.4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4.4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4.4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4.4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4.4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4.4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4.4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4.4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4.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4.4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4.4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4.4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4.4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4.4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4.4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4.4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4.4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4.4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4.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4.4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4.4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4.4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4.4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4.4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4.4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4.4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4.4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4.4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4.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4.4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4.4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4.4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4.4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4.4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4.4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</sheetData>
  <sheetProtection algorithmName="SHA-512" hashValue="t734JwVUfD6kSspeIwjCxSbq3ESf9vhgqSwvceApQF5nf48u2E93lN9enVr1QQg8o3uspeD2+kHeZq95UNHeTQ==" saltValue="8F7dLEJXPxC7pqB3Crht6w==" spinCount="100000" sheet="1" objects="1" scenarios="1" formatCells="0" formatColumns="0" formatRows="0" sort="0" autoFilter="0" pivotTables="0"/>
  <mergeCells count="2">
    <mergeCell ref="A1:D1"/>
    <mergeCell ref="A2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00"/>
  <sheetViews>
    <sheetView topLeftCell="D1" workbookViewId="0">
      <selection activeCell="O5" sqref="O5"/>
    </sheetView>
  </sheetViews>
  <sheetFormatPr baseColWidth="10" defaultColWidth="8.796875" defaultRowHeight="13.8"/>
  <cols>
    <col min="1" max="1" width="13" customWidth="1"/>
    <col min="2" max="2" width="29" customWidth="1"/>
    <col min="3" max="3" width="22" customWidth="1"/>
    <col min="4" max="4" width="18" customWidth="1"/>
    <col min="5" max="5" width="16" customWidth="1"/>
    <col min="6" max="6" width="22" customWidth="1"/>
    <col min="7" max="7" width="10" customWidth="1"/>
    <col min="8" max="8" width="18" customWidth="1"/>
    <col min="9" max="9" width="16" customWidth="1"/>
    <col min="10" max="10" width="13" customWidth="1"/>
    <col min="11" max="11" width="16" customWidth="1"/>
    <col min="12" max="12" width="20" customWidth="1"/>
    <col min="13" max="13" width="18" customWidth="1"/>
    <col min="14" max="14" width="20" customWidth="1"/>
    <col min="15" max="15" width="17" customWidth="1"/>
    <col min="16" max="16" width="24" customWidth="1"/>
    <col min="17" max="17" width="44" customWidth="1"/>
    <col min="18" max="18" width="9.765625E-2" customWidth="1"/>
  </cols>
  <sheetData>
    <row r="1" spans="1:26" ht="24" customHeight="1">
      <c r="A1" s="25" t="s">
        <v>143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9"/>
      <c r="S1" s="1"/>
      <c r="T1" s="1"/>
      <c r="U1" s="1"/>
      <c r="V1" s="1"/>
      <c r="W1" s="1"/>
      <c r="X1" s="1"/>
      <c r="Y1" s="1"/>
      <c r="Z1" s="1"/>
    </row>
    <row r="2" spans="1:26" ht="22.35" customHeight="1">
      <c r="A2" s="26" t="s">
        <v>144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9"/>
      <c r="S2" s="1"/>
      <c r="T2" s="1"/>
      <c r="U2" s="1"/>
      <c r="V2" s="1"/>
      <c r="W2" s="1"/>
      <c r="X2" s="1"/>
      <c r="Y2" s="1"/>
      <c r="Z2" s="1"/>
    </row>
    <row r="3" spans="1:26" ht="22.35" customHeight="1">
      <c r="A3" s="27" t="s">
        <v>145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9"/>
      <c r="S3" s="1"/>
      <c r="T3" s="1"/>
      <c r="U3" s="1"/>
      <c r="V3" s="1"/>
      <c r="W3" s="1"/>
      <c r="X3" s="1"/>
      <c r="Y3" s="1"/>
      <c r="Z3" s="1"/>
    </row>
    <row r="4" spans="1:26" ht="14.4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9"/>
      <c r="S4" s="1"/>
      <c r="T4" s="1"/>
      <c r="U4" s="1"/>
      <c r="V4" s="1"/>
      <c r="W4" s="1"/>
      <c r="X4" s="1"/>
      <c r="Y4" s="1"/>
      <c r="Z4" s="1"/>
    </row>
    <row r="5" spans="1:26" ht="28.8" customHeight="1">
      <c r="A5" s="29" t="s">
        <v>146</v>
      </c>
      <c r="B5" s="29" t="s">
        <v>147</v>
      </c>
      <c r="C5" s="29" t="s">
        <v>148</v>
      </c>
      <c r="D5" s="29" t="s">
        <v>149</v>
      </c>
      <c r="E5" s="29" t="s">
        <v>150</v>
      </c>
      <c r="F5" s="29" t="s">
        <v>151</v>
      </c>
      <c r="G5" s="29" t="s">
        <v>152</v>
      </c>
      <c r="H5" s="29" t="s">
        <v>91</v>
      </c>
      <c r="I5" s="29" t="s">
        <v>94</v>
      </c>
      <c r="J5" s="29" t="s">
        <v>153</v>
      </c>
      <c r="K5" s="29" t="s">
        <v>154</v>
      </c>
      <c r="L5" s="29" t="s">
        <v>155</v>
      </c>
      <c r="M5" s="29" t="s">
        <v>156</v>
      </c>
      <c r="N5" s="29" t="s">
        <v>157</v>
      </c>
      <c r="O5" s="29" t="s">
        <v>158</v>
      </c>
      <c r="P5" s="29" t="s">
        <v>159</v>
      </c>
      <c r="Q5" s="29" t="s">
        <v>160</v>
      </c>
      <c r="R5" s="9"/>
      <c r="S5" s="1"/>
      <c r="T5" s="1"/>
      <c r="U5" s="1"/>
      <c r="V5" s="1"/>
      <c r="W5" s="1"/>
      <c r="X5" s="1"/>
      <c r="Y5" s="1"/>
      <c r="Z5" s="1"/>
    </row>
    <row r="6" spans="1:26" ht="17.5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30" t="s">
        <v>169</v>
      </c>
      <c r="J6" s="31">
        <f t="shared" ref="J6:J69" si="0">IF($A6="","",IF($I6&lt;&gt;"Sí",0,IF($H6="Semanal",4,IF($H6="Quincenal",2,IF($H6="Mensual",1,IF($H6="Bimestral",0.5,0))))))</f>
        <v>4</v>
      </c>
      <c r="K6" s="32">
        <v>45</v>
      </c>
      <c r="L6" s="32">
        <v>20</v>
      </c>
      <c r="M6" s="31">
        <f t="shared" ref="M6:M69" si="1">IF($A6="","",IF($I6&lt;&gt;"Sí",0,ROUND($J6*($K6+$L6)/60,1)))</f>
        <v>4.3</v>
      </c>
      <c r="N6" s="30" t="s">
        <v>170</v>
      </c>
      <c r="O6" s="30" t="s">
        <v>171</v>
      </c>
      <c r="P6" s="33" t="str">
        <f>IF(AND($A6="",COUNTA($B6:$I6,$K6:$L6,$N6:$O6,$Q6)&gt;0),"FALTA ID",IF($A6="","",IF(COUNTIF($A$6:$A$305,$A6)&gt;1,"ID DUPLICADO",IF($F6="","SIN TERRITORIO",IF($I6="","FALTA INCLUIR EN CARGA",IF(AND($I6="Sí",$G6=""),"FALTA POTENCIAL",IF(AND($I6="Sí",$H6=""),"FALTA FRECUENCIA",IF(AND($C6="Inactiva sin seguimiento",$I6="Sí"),"INACTIVA EN CARGA",IF(COUNTIF('4. Territorios'!$A$6:$A$30,$F6)=0,"TERRITORIO NO VÁLIDO",IF(COUNTIF('4. Territorios'!$A$6:$A$30,$F6)&gt;1,"TERRITORIO DUPLICADO",IF(OR($K6&lt;1,$K6&gt;240,$L6&lt;0,$L6&gt;360),"REVISAR TIEMPOS","OK")))))))))))</f>
        <v>OK</v>
      </c>
      <c r="Q6" s="30" t="s">
        <v>172</v>
      </c>
      <c r="R6" s="9" t="str">
        <f>IF('4. Territorios'!A6="","",'4. Territorios'!A6)</f>
        <v>Centro Urbano</v>
      </c>
      <c r="S6" s="1"/>
      <c r="T6" s="1"/>
      <c r="U6" s="1"/>
      <c r="V6" s="1"/>
      <c r="W6" s="1"/>
      <c r="X6" s="1"/>
      <c r="Y6" s="1"/>
      <c r="Z6" s="1"/>
    </row>
    <row r="7" spans="1:26" ht="17.55" customHeight="1">
      <c r="A7" s="30" t="s">
        <v>173</v>
      </c>
      <c r="B7" s="30" t="s">
        <v>174</v>
      </c>
      <c r="C7" s="30" t="s">
        <v>163</v>
      </c>
      <c r="D7" s="30" t="s">
        <v>175</v>
      </c>
      <c r="E7" s="30" t="s">
        <v>165</v>
      </c>
      <c r="F7" s="30" t="s">
        <v>166</v>
      </c>
      <c r="G7" s="30" t="s">
        <v>167</v>
      </c>
      <c r="H7" s="30" t="s">
        <v>168</v>
      </c>
      <c r="I7" s="30" t="s">
        <v>169</v>
      </c>
      <c r="J7" s="31">
        <f t="shared" si="0"/>
        <v>4</v>
      </c>
      <c r="K7" s="32">
        <v>60</v>
      </c>
      <c r="L7" s="32">
        <v>25</v>
      </c>
      <c r="M7" s="31">
        <f t="shared" si="1"/>
        <v>5.7</v>
      </c>
      <c r="N7" s="30" t="s">
        <v>170</v>
      </c>
      <c r="O7" s="30" t="s">
        <v>171</v>
      </c>
      <c r="P7" s="33" t="str">
        <f>IF(AND($A7="",COUNTA($B7:$I7,$K7:$L7,$N7:$O7,$Q7)&gt;0),"FALTA ID",IF($A7="","",IF(COUNTIF($A$6:$A$305,$A7)&gt;1,"ID DUPLICADO",IF($F7="","SIN TERRITORIO",IF($I7="","FALTA INCLUIR EN CARGA",IF(AND($I7="Sí",$G7=""),"FALTA POTENCIAL",IF(AND($I7="Sí",$H7=""),"FALTA FRECUENCIA",IF(AND($C7="Inactiva sin seguimiento",$I7="Sí"),"INACTIVA EN CARGA",IF(COUNTIF('4. Territorios'!$A$6:$A$30,$F7)=0,"TERRITORIO NO VÁLIDO",IF(COUNTIF('4. Territorios'!$A$6:$A$30,$F7)&gt;1,"TERRITORIO DUPLICADO",IF(OR($K7&lt;1,$K7&gt;240,$L7&lt;0,$L7&gt;360),"REVISAR TIEMPOS","OK")))))))))))</f>
        <v>OK</v>
      </c>
      <c r="Q7" s="30" t="s">
        <v>176</v>
      </c>
      <c r="R7" s="9" t="str">
        <f>IF('4. Territorios'!A7="","",'4. Territorios'!A7)</f>
        <v>Norte Hotelería</v>
      </c>
      <c r="S7" s="1"/>
      <c r="T7" s="1"/>
      <c r="U7" s="1"/>
      <c r="V7" s="1"/>
      <c r="W7" s="1"/>
      <c r="X7" s="1"/>
      <c r="Y7" s="1"/>
      <c r="Z7" s="1"/>
    </row>
    <row r="8" spans="1:26" ht="17.55" customHeight="1">
      <c r="A8" s="30" t="s">
        <v>177</v>
      </c>
      <c r="B8" s="30" t="s">
        <v>178</v>
      </c>
      <c r="C8" s="30" t="s">
        <v>163</v>
      </c>
      <c r="D8" s="30" t="s">
        <v>179</v>
      </c>
      <c r="E8" s="30" t="s">
        <v>165</v>
      </c>
      <c r="F8" s="30" t="s">
        <v>166</v>
      </c>
      <c r="G8" s="30" t="s">
        <v>167</v>
      </c>
      <c r="H8" s="30" t="s">
        <v>168</v>
      </c>
      <c r="I8" s="30" t="s">
        <v>169</v>
      </c>
      <c r="J8" s="31">
        <f t="shared" si="0"/>
        <v>4</v>
      </c>
      <c r="K8" s="32">
        <v>35</v>
      </c>
      <c r="L8" s="32">
        <v>20</v>
      </c>
      <c r="M8" s="31">
        <f t="shared" si="1"/>
        <v>3.7</v>
      </c>
      <c r="N8" s="30" t="s">
        <v>170</v>
      </c>
      <c r="O8" s="30" t="s">
        <v>171</v>
      </c>
      <c r="P8" s="33" t="str">
        <f>IF(AND($A8="",COUNTA($B8:$I8,$K8:$L8,$N8:$O8,$Q8)&gt;0),"FALTA ID",IF($A8="","",IF(COUNTIF($A$6:$A$305,$A8)&gt;1,"ID DUPLICADO",IF($F8="","SIN TERRITORIO",IF($I8="","FALTA INCLUIR EN CARGA",IF(AND($I8="Sí",$G8=""),"FALTA POTENCIAL",IF(AND($I8="Sí",$H8=""),"FALTA FRECUENCIA",IF(AND($C8="Inactiva sin seguimiento",$I8="Sí"),"INACTIVA EN CARGA",IF(COUNTIF('4. Territorios'!$A$6:$A$30,$F8)=0,"TERRITORIO NO VÁLIDO",IF(COUNTIF('4. Territorios'!$A$6:$A$30,$F8)&gt;1,"TERRITORIO DUPLICADO",IF(OR($K8&lt;1,$K8&gt;240,$L8&lt;0,$L8&gt;360),"REVISAR TIEMPOS","OK")))))))))))</f>
        <v>OK</v>
      </c>
      <c r="Q8" s="30" t="s">
        <v>180</v>
      </c>
      <c r="R8" s="9" t="str">
        <f>IF('4. Territorios'!A8="","",'4. Territorios'!A8)</f>
        <v>Municipios Cercanos</v>
      </c>
      <c r="S8" s="1"/>
      <c r="T8" s="1"/>
      <c r="U8" s="1"/>
      <c r="V8" s="1"/>
      <c r="W8" s="1"/>
      <c r="X8" s="1"/>
      <c r="Y8" s="1"/>
      <c r="Z8" s="1"/>
    </row>
    <row r="9" spans="1:26" ht="17.55" customHeight="1">
      <c r="A9" s="30" t="s">
        <v>181</v>
      </c>
      <c r="B9" s="30" t="s">
        <v>182</v>
      </c>
      <c r="C9" s="30" t="s">
        <v>163</v>
      </c>
      <c r="D9" s="30" t="s">
        <v>164</v>
      </c>
      <c r="E9" s="30" t="s">
        <v>165</v>
      </c>
      <c r="F9" s="30" t="s">
        <v>166</v>
      </c>
      <c r="G9" s="30" t="s">
        <v>167</v>
      </c>
      <c r="H9" s="30" t="s">
        <v>168</v>
      </c>
      <c r="I9" s="30" t="s">
        <v>169</v>
      </c>
      <c r="J9" s="31">
        <f t="shared" si="0"/>
        <v>4</v>
      </c>
      <c r="K9" s="32">
        <v>45</v>
      </c>
      <c r="L9" s="32">
        <v>25</v>
      </c>
      <c r="M9" s="31">
        <f t="shared" si="1"/>
        <v>4.7</v>
      </c>
      <c r="N9" s="30" t="s">
        <v>170</v>
      </c>
      <c r="O9" s="30" t="s">
        <v>171</v>
      </c>
      <c r="P9" s="33" t="str">
        <f>IF(AND($A9="",COUNTA($B9:$I9,$K9:$L9,$N9:$O9,$Q9)&gt;0),"FALTA ID",IF($A9="","",IF(COUNTIF($A$6:$A$305,$A9)&gt;1,"ID DUPLICADO",IF($F9="","SIN TERRITORIO",IF($I9="","FALTA INCLUIR EN CARGA",IF(AND($I9="Sí",$G9=""),"FALTA POTENCIAL",IF(AND($I9="Sí",$H9=""),"FALTA FRECUENCIA",IF(AND($C9="Inactiva sin seguimiento",$I9="Sí"),"INACTIVA EN CARGA",IF(COUNTIF('4. Territorios'!$A$6:$A$30,$F9)=0,"TERRITORIO NO VÁLIDO",IF(COUNTIF('4. Territorios'!$A$6:$A$30,$F9)&gt;1,"TERRITORIO DUPLICADO",IF(OR($K9&lt;1,$K9&gt;240,$L9&lt;0,$L9&gt;360),"REVISAR TIEMPOS","OK")))))))))))</f>
        <v>OK</v>
      </c>
      <c r="Q9" s="30" t="s">
        <v>183</v>
      </c>
      <c r="R9" s="9" t="str">
        <f>IF('4. Territorios'!A9="","",'4. Territorios'!A9)</f>
        <v/>
      </c>
      <c r="S9" s="1"/>
      <c r="T9" s="1"/>
      <c r="U9" s="1"/>
      <c r="V9" s="1"/>
      <c r="W9" s="1"/>
      <c r="X9" s="1"/>
      <c r="Y9" s="1"/>
      <c r="Z9" s="1"/>
    </row>
    <row r="10" spans="1:26" ht="17.55" customHeight="1">
      <c r="A10" s="30" t="s">
        <v>184</v>
      </c>
      <c r="B10" s="30" t="s">
        <v>185</v>
      </c>
      <c r="C10" s="30" t="s">
        <v>163</v>
      </c>
      <c r="D10" s="30" t="s">
        <v>186</v>
      </c>
      <c r="E10" s="30" t="s">
        <v>165</v>
      </c>
      <c r="F10" s="30" t="s">
        <v>166</v>
      </c>
      <c r="G10" s="30" t="s">
        <v>167</v>
      </c>
      <c r="H10" s="30" t="s">
        <v>168</v>
      </c>
      <c r="I10" s="30" t="s">
        <v>169</v>
      </c>
      <c r="J10" s="31">
        <f t="shared" si="0"/>
        <v>4</v>
      </c>
      <c r="K10" s="32">
        <v>30</v>
      </c>
      <c r="L10" s="32">
        <v>15</v>
      </c>
      <c r="M10" s="31">
        <f t="shared" si="1"/>
        <v>3</v>
      </c>
      <c r="N10" s="30" t="s">
        <v>170</v>
      </c>
      <c r="O10" s="30" t="s">
        <v>171</v>
      </c>
      <c r="P10" s="33" t="str">
        <f>IF(AND($A10="",COUNTA($B10:$I10,$K10:$L10,$N10:$O10,$Q10)&gt;0),"FALTA ID",IF($A10="","",IF(COUNTIF($A$6:$A$305,$A10)&gt;1,"ID DUPLICADO",IF($F10="","SIN TERRITORIO",IF($I10="","FALTA INCLUIR EN CARGA",IF(AND($I10="Sí",$G10=""),"FALTA POTENCIAL",IF(AND($I10="Sí",$H10=""),"FALTA FRECUENCIA",IF(AND($C10="Inactiva sin seguimiento",$I10="Sí"),"INACTIVA EN CARGA",IF(COUNTIF('4. Territorios'!$A$6:$A$30,$F10)=0,"TERRITORIO NO VÁLIDO",IF(COUNTIF('4. Territorios'!$A$6:$A$30,$F10)&gt;1,"TERRITORIO DUPLICADO",IF(OR($K10&lt;1,$K10&gt;240,$L10&lt;0,$L10&gt;360),"REVISAR TIEMPOS","OK")))))))))))</f>
        <v>OK</v>
      </c>
      <c r="Q10" s="30" t="s">
        <v>187</v>
      </c>
      <c r="R10" s="9" t="str">
        <f>IF('4. Territorios'!A10="","",'4. Territorios'!A10)</f>
        <v/>
      </c>
      <c r="S10" s="1"/>
      <c r="T10" s="1"/>
      <c r="U10" s="1"/>
      <c r="V10" s="1"/>
      <c r="W10" s="1"/>
      <c r="X10" s="1"/>
      <c r="Y10" s="1"/>
      <c r="Z10" s="1"/>
    </row>
    <row r="11" spans="1:26" ht="17.55" customHeight="1">
      <c r="A11" s="30" t="s">
        <v>188</v>
      </c>
      <c r="B11" s="30" t="s">
        <v>189</v>
      </c>
      <c r="C11" s="30" t="s">
        <v>163</v>
      </c>
      <c r="D11" s="30" t="s">
        <v>190</v>
      </c>
      <c r="E11" s="30" t="s">
        <v>165</v>
      </c>
      <c r="F11" s="30" t="s">
        <v>166</v>
      </c>
      <c r="G11" s="30" t="s">
        <v>191</v>
      </c>
      <c r="H11" s="30" t="s">
        <v>192</v>
      </c>
      <c r="I11" s="30" t="s">
        <v>169</v>
      </c>
      <c r="J11" s="31">
        <f t="shared" si="0"/>
        <v>2</v>
      </c>
      <c r="K11" s="32">
        <v>30</v>
      </c>
      <c r="L11" s="32">
        <v>15</v>
      </c>
      <c r="M11" s="31">
        <f t="shared" si="1"/>
        <v>1.5</v>
      </c>
      <c r="N11" s="30" t="s">
        <v>170</v>
      </c>
      <c r="O11" s="30" t="s">
        <v>171</v>
      </c>
      <c r="P11" s="33" t="str">
        <f>IF(AND($A11="",COUNTA($B11:$I11,$K11:$L11,$N11:$O11,$Q11)&gt;0),"FALTA ID",IF($A11="","",IF(COUNTIF($A$6:$A$305,$A11)&gt;1,"ID DUPLICADO",IF($F11="","SIN TERRITORIO",IF($I11="","FALTA INCLUIR EN CARGA",IF(AND($I11="Sí",$G11=""),"FALTA POTENCIAL",IF(AND($I11="Sí",$H11=""),"FALTA FRECUENCIA",IF(AND($C11="Inactiva sin seguimiento",$I11="Sí"),"INACTIVA EN CARGA",IF(COUNTIF('4. Territorios'!$A$6:$A$30,$F11)=0,"TERRITORIO NO VÁLIDO",IF(COUNTIF('4. Territorios'!$A$6:$A$30,$F11)&gt;1,"TERRITORIO DUPLICADO",IF(OR($K11&lt;1,$K11&gt;240,$L11&lt;0,$L11&gt;360),"REVISAR TIEMPOS","OK")))))))))))</f>
        <v>OK</v>
      </c>
      <c r="Q11" s="30" t="s">
        <v>193</v>
      </c>
      <c r="R11" s="9" t="str">
        <f>IF('4. Territorios'!A11="","",'4. Territorios'!A11)</f>
        <v/>
      </c>
      <c r="S11" s="1"/>
      <c r="T11" s="1"/>
      <c r="U11" s="1"/>
      <c r="V11" s="1"/>
      <c r="W11" s="1"/>
      <c r="X11" s="1"/>
      <c r="Y11" s="1"/>
      <c r="Z11" s="1"/>
    </row>
    <row r="12" spans="1:26" ht="17.55" customHeight="1">
      <c r="A12" s="30" t="s">
        <v>194</v>
      </c>
      <c r="B12" s="30" t="s">
        <v>195</v>
      </c>
      <c r="C12" s="30" t="s">
        <v>196</v>
      </c>
      <c r="D12" s="30" t="s">
        <v>164</v>
      </c>
      <c r="E12" s="30" t="s">
        <v>165</v>
      </c>
      <c r="F12" s="30" t="s">
        <v>166</v>
      </c>
      <c r="G12" s="30" t="s">
        <v>191</v>
      </c>
      <c r="H12" s="30" t="s">
        <v>192</v>
      </c>
      <c r="I12" s="30" t="s">
        <v>169</v>
      </c>
      <c r="J12" s="31">
        <f t="shared" si="0"/>
        <v>2</v>
      </c>
      <c r="K12" s="32">
        <v>45</v>
      </c>
      <c r="L12" s="32">
        <v>20</v>
      </c>
      <c r="M12" s="31">
        <f t="shared" si="1"/>
        <v>2.2000000000000002</v>
      </c>
      <c r="N12" s="30" t="s">
        <v>170</v>
      </c>
      <c r="O12" s="30" t="s">
        <v>171</v>
      </c>
      <c r="P12" s="33" t="str">
        <f>IF(AND($A12="",COUNTA($B12:$I12,$K12:$L12,$N12:$O12,$Q12)&gt;0),"FALTA ID",IF($A12="","",IF(COUNTIF($A$6:$A$305,$A12)&gt;1,"ID DUPLICADO",IF($F12="","SIN TERRITORIO",IF($I12="","FALTA INCLUIR EN CARGA",IF(AND($I12="Sí",$G12=""),"FALTA POTENCIAL",IF(AND($I12="Sí",$H12=""),"FALTA FRECUENCIA",IF(AND($C12="Inactiva sin seguimiento",$I12="Sí"),"INACTIVA EN CARGA",IF(COUNTIF('4. Territorios'!$A$6:$A$30,$F12)=0,"TERRITORIO NO VÁLIDO",IF(COUNTIF('4. Territorios'!$A$6:$A$30,$F12)&gt;1,"TERRITORIO DUPLICADO",IF(OR($K12&lt;1,$K12&gt;240,$L12&lt;0,$L12&gt;360),"REVISAR TIEMPOS","OK")))))))))))</f>
        <v>OK</v>
      </c>
      <c r="Q12" s="30" t="s">
        <v>197</v>
      </c>
      <c r="R12" s="9" t="str">
        <f>IF('4. Territorios'!A12="","",'4. Territorios'!A12)</f>
        <v/>
      </c>
      <c r="S12" s="1"/>
      <c r="T12" s="1"/>
      <c r="U12" s="1"/>
      <c r="V12" s="1"/>
      <c r="W12" s="1"/>
      <c r="X12" s="1"/>
      <c r="Y12" s="1"/>
      <c r="Z12" s="1"/>
    </row>
    <row r="13" spans="1:26" ht="17.55" customHeight="1">
      <c r="A13" s="30" t="s">
        <v>198</v>
      </c>
      <c r="B13" s="30" t="s">
        <v>199</v>
      </c>
      <c r="C13" s="30" t="s">
        <v>163</v>
      </c>
      <c r="D13" s="30" t="s">
        <v>164</v>
      </c>
      <c r="E13" s="30" t="s">
        <v>165</v>
      </c>
      <c r="F13" s="30" t="s">
        <v>166</v>
      </c>
      <c r="G13" s="30" t="s">
        <v>191</v>
      </c>
      <c r="H13" s="30" t="s">
        <v>192</v>
      </c>
      <c r="I13" s="30" t="s">
        <v>169</v>
      </c>
      <c r="J13" s="31">
        <f t="shared" si="0"/>
        <v>2</v>
      </c>
      <c r="K13" s="32">
        <v>40</v>
      </c>
      <c r="L13" s="32">
        <v>18</v>
      </c>
      <c r="M13" s="31">
        <f t="shared" si="1"/>
        <v>1.9</v>
      </c>
      <c r="N13" s="30" t="s">
        <v>170</v>
      </c>
      <c r="O13" s="30" t="s">
        <v>171</v>
      </c>
      <c r="P13" s="33" t="str">
        <f>IF(AND($A13="",COUNTA($B13:$I13,$K13:$L13,$N13:$O13,$Q13)&gt;0),"FALTA ID",IF($A13="","",IF(COUNTIF($A$6:$A$305,$A13)&gt;1,"ID DUPLICADO",IF($F13="","SIN TERRITORIO",IF($I13="","FALTA INCLUIR EN CARGA",IF(AND($I13="Sí",$G13=""),"FALTA POTENCIAL",IF(AND($I13="Sí",$H13=""),"FALTA FRECUENCIA",IF(AND($C13="Inactiva sin seguimiento",$I13="Sí"),"INACTIVA EN CARGA",IF(COUNTIF('4. Territorios'!$A$6:$A$30,$F13)=0,"TERRITORIO NO VÁLIDO",IF(COUNTIF('4. Territorios'!$A$6:$A$30,$F13)&gt;1,"TERRITORIO DUPLICADO",IF(OR($K13&lt;1,$K13&gt;240,$L13&lt;0,$L13&gt;360),"REVISAR TIEMPOS","OK")))))))))))</f>
        <v>OK</v>
      </c>
      <c r="Q13" s="30" t="s">
        <v>200</v>
      </c>
      <c r="R13" s="9" t="str">
        <f>IF('4. Territorios'!A13="","",'4. Territorios'!A13)</f>
        <v/>
      </c>
      <c r="S13" s="1"/>
      <c r="T13" s="1"/>
      <c r="U13" s="1"/>
      <c r="V13" s="1"/>
      <c r="W13" s="1"/>
      <c r="X13" s="1"/>
      <c r="Y13" s="1"/>
      <c r="Z13" s="1"/>
    </row>
    <row r="14" spans="1:26" ht="17.55" customHeight="1">
      <c r="A14" s="30" t="s">
        <v>201</v>
      </c>
      <c r="B14" s="30" t="s">
        <v>202</v>
      </c>
      <c r="C14" s="30" t="s">
        <v>163</v>
      </c>
      <c r="D14" s="30" t="s">
        <v>179</v>
      </c>
      <c r="E14" s="30" t="s">
        <v>165</v>
      </c>
      <c r="F14" s="30" t="s">
        <v>166</v>
      </c>
      <c r="G14" s="30" t="s">
        <v>191</v>
      </c>
      <c r="H14" s="30" t="s">
        <v>192</v>
      </c>
      <c r="I14" s="30" t="s">
        <v>169</v>
      </c>
      <c r="J14" s="31">
        <f t="shared" si="0"/>
        <v>2</v>
      </c>
      <c r="K14" s="32">
        <v>25</v>
      </c>
      <c r="L14" s="32">
        <v>12</v>
      </c>
      <c r="M14" s="31">
        <f t="shared" si="1"/>
        <v>1.2</v>
      </c>
      <c r="N14" s="30" t="s">
        <v>170</v>
      </c>
      <c r="O14" s="30" t="s">
        <v>171</v>
      </c>
      <c r="P14" s="33" t="str">
        <f>IF(AND($A14="",COUNTA($B14:$I14,$K14:$L14,$N14:$O14,$Q14)&gt;0),"FALTA ID",IF($A14="","",IF(COUNTIF($A$6:$A$305,$A14)&gt;1,"ID DUPLICADO",IF($F14="","SIN TERRITORIO",IF($I14="","FALTA INCLUIR EN CARGA",IF(AND($I14="Sí",$G14=""),"FALTA POTENCIAL",IF(AND($I14="Sí",$H14=""),"FALTA FRECUENCIA",IF(AND($C14="Inactiva sin seguimiento",$I14="Sí"),"INACTIVA EN CARGA",IF(COUNTIF('4. Territorios'!$A$6:$A$30,$F14)=0,"TERRITORIO NO VÁLIDO",IF(COUNTIF('4. Territorios'!$A$6:$A$30,$F14)&gt;1,"TERRITORIO DUPLICADO",IF(OR($K14&lt;1,$K14&gt;240,$L14&lt;0,$L14&gt;360),"REVISAR TIEMPOS","OK")))))))))))</f>
        <v>OK</v>
      </c>
      <c r="Q14" s="30" t="s">
        <v>203</v>
      </c>
      <c r="R14" s="9" t="str">
        <f>IF('4. Territorios'!A14="","",'4. Territorios'!A14)</f>
        <v/>
      </c>
      <c r="S14" s="1"/>
      <c r="T14" s="1"/>
      <c r="U14" s="1"/>
      <c r="V14" s="1"/>
      <c r="W14" s="1"/>
      <c r="X14" s="1"/>
      <c r="Y14" s="1"/>
      <c r="Z14" s="1"/>
    </row>
    <row r="15" spans="1:26" ht="17.55" customHeight="1">
      <c r="A15" s="30" t="s">
        <v>204</v>
      </c>
      <c r="B15" s="30" t="s">
        <v>205</v>
      </c>
      <c r="C15" s="30" t="s">
        <v>163</v>
      </c>
      <c r="D15" s="30" t="s">
        <v>186</v>
      </c>
      <c r="E15" s="30" t="s">
        <v>165</v>
      </c>
      <c r="F15" s="30" t="s">
        <v>166</v>
      </c>
      <c r="G15" s="30" t="s">
        <v>206</v>
      </c>
      <c r="H15" s="30" t="s">
        <v>207</v>
      </c>
      <c r="I15" s="30" t="s">
        <v>169</v>
      </c>
      <c r="J15" s="31">
        <f t="shared" si="0"/>
        <v>1</v>
      </c>
      <c r="K15" s="32">
        <v>20</v>
      </c>
      <c r="L15" s="32">
        <v>10</v>
      </c>
      <c r="M15" s="31">
        <f t="shared" si="1"/>
        <v>0.5</v>
      </c>
      <c r="N15" s="30" t="s">
        <v>170</v>
      </c>
      <c r="O15" s="30" t="s">
        <v>171</v>
      </c>
      <c r="P15" s="33" t="str">
        <f>IF(AND($A15="",COUNTA($B15:$I15,$K15:$L15,$N15:$O15,$Q15)&gt;0),"FALTA ID",IF($A15="","",IF(COUNTIF($A$6:$A$305,$A15)&gt;1,"ID DUPLICADO",IF($F15="","SIN TERRITORIO",IF($I15="","FALTA INCLUIR EN CARGA",IF(AND($I15="Sí",$G15=""),"FALTA POTENCIAL",IF(AND($I15="Sí",$H15=""),"FALTA FRECUENCIA",IF(AND($C15="Inactiva sin seguimiento",$I15="Sí"),"INACTIVA EN CARGA",IF(COUNTIF('4. Territorios'!$A$6:$A$30,$F15)=0,"TERRITORIO NO VÁLIDO",IF(COUNTIF('4. Territorios'!$A$6:$A$30,$F15)&gt;1,"TERRITORIO DUPLICADO",IF(OR($K15&lt;1,$K15&gt;240,$L15&lt;0,$L15&gt;360),"REVISAR TIEMPOS","OK")))))))))))</f>
        <v>OK</v>
      </c>
      <c r="Q15" s="30" t="s">
        <v>208</v>
      </c>
      <c r="R15" s="9" t="str">
        <f>IF('4. Territorios'!A15="","",'4. Territorios'!A15)</f>
        <v/>
      </c>
      <c r="S15" s="1"/>
      <c r="T15" s="1"/>
      <c r="U15" s="1"/>
      <c r="V15" s="1"/>
      <c r="W15" s="1"/>
      <c r="X15" s="1"/>
      <c r="Y15" s="1"/>
      <c r="Z15" s="1"/>
    </row>
    <row r="16" spans="1:26" ht="17.55" customHeight="1">
      <c r="A16" s="30" t="s">
        <v>209</v>
      </c>
      <c r="B16" s="30" t="s">
        <v>210</v>
      </c>
      <c r="C16" s="30" t="s">
        <v>196</v>
      </c>
      <c r="D16" s="30" t="s">
        <v>179</v>
      </c>
      <c r="E16" s="30" t="s">
        <v>165</v>
      </c>
      <c r="F16" s="30" t="s">
        <v>166</v>
      </c>
      <c r="G16" s="30" t="s">
        <v>206</v>
      </c>
      <c r="H16" s="30" t="s">
        <v>207</v>
      </c>
      <c r="I16" s="30" t="s">
        <v>169</v>
      </c>
      <c r="J16" s="31">
        <f t="shared" si="0"/>
        <v>1</v>
      </c>
      <c r="K16" s="32">
        <v>30</v>
      </c>
      <c r="L16" s="32">
        <v>15</v>
      </c>
      <c r="M16" s="31">
        <f t="shared" si="1"/>
        <v>0.8</v>
      </c>
      <c r="N16" s="30" t="s">
        <v>170</v>
      </c>
      <c r="O16" s="30" t="s">
        <v>171</v>
      </c>
      <c r="P16" s="33" t="str">
        <f>IF(AND($A16="",COUNTA($B16:$I16,$K16:$L16,$N16:$O16,$Q16)&gt;0),"FALTA ID",IF($A16="","",IF(COUNTIF($A$6:$A$305,$A16)&gt;1,"ID DUPLICADO",IF($F16="","SIN TERRITORIO",IF($I16="","FALTA INCLUIR EN CARGA",IF(AND($I16="Sí",$G16=""),"FALTA POTENCIAL",IF(AND($I16="Sí",$H16=""),"FALTA FRECUENCIA",IF(AND($C16="Inactiva sin seguimiento",$I16="Sí"),"INACTIVA EN CARGA",IF(COUNTIF('4. Territorios'!$A$6:$A$30,$F16)=0,"TERRITORIO NO VÁLIDO",IF(COUNTIF('4. Territorios'!$A$6:$A$30,$F16)&gt;1,"TERRITORIO DUPLICADO",IF(OR($K16&lt;1,$K16&gt;240,$L16&lt;0,$L16&gt;360),"REVISAR TIEMPOS","OK")))))))))))</f>
        <v>OK</v>
      </c>
      <c r="Q16" s="30" t="s">
        <v>211</v>
      </c>
      <c r="R16" s="9" t="str">
        <f>IF('4. Territorios'!A16="","",'4. Territorios'!A16)</f>
        <v/>
      </c>
      <c r="S16" s="1"/>
      <c r="T16" s="1"/>
      <c r="U16" s="1"/>
      <c r="V16" s="1"/>
      <c r="W16" s="1"/>
      <c r="X16" s="1"/>
      <c r="Y16" s="1"/>
      <c r="Z16" s="1"/>
    </row>
    <row r="17" spans="1:26" ht="17.55" customHeight="1">
      <c r="A17" s="30" t="s">
        <v>212</v>
      </c>
      <c r="B17" s="30" t="s">
        <v>213</v>
      </c>
      <c r="C17" s="30" t="s">
        <v>214</v>
      </c>
      <c r="D17" s="30" t="s">
        <v>215</v>
      </c>
      <c r="E17" s="30" t="s">
        <v>165</v>
      </c>
      <c r="F17" s="30" t="s">
        <v>166</v>
      </c>
      <c r="G17" s="30" t="s">
        <v>206</v>
      </c>
      <c r="H17" s="30" t="s">
        <v>216</v>
      </c>
      <c r="I17" s="30" t="s">
        <v>217</v>
      </c>
      <c r="J17" s="31">
        <f t="shared" si="0"/>
        <v>0</v>
      </c>
      <c r="K17" s="32">
        <v>45</v>
      </c>
      <c r="L17" s="32">
        <v>20</v>
      </c>
      <c r="M17" s="31">
        <f t="shared" si="1"/>
        <v>0</v>
      </c>
      <c r="N17" s="30" t="s">
        <v>170</v>
      </c>
      <c r="O17" s="30" t="s">
        <v>171</v>
      </c>
      <c r="P17" s="33" t="str">
        <f>IF(AND($A17="",COUNTA($B17:$I17,$K17:$L17,$N17:$O17,$Q17)&gt;0),"FALTA ID",IF($A17="","",IF(COUNTIF($A$6:$A$305,$A17)&gt;1,"ID DUPLICADO",IF($F17="","SIN TERRITORIO",IF($I17="","FALTA INCLUIR EN CARGA",IF(AND($I17="Sí",$G17=""),"FALTA POTENCIAL",IF(AND($I17="Sí",$H17=""),"FALTA FRECUENCIA",IF(AND($C17="Inactiva sin seguimiento",$I17="Sí"),"INACTIVA EN CARGA",IF(COUNTIF('4. Territorios'!$A$6:$A$30,$F17)=0,"TERRITORIO NO VÁLIDO",IF(COUNTIF('4. Territorios'!$A$6:$A$30,$F17)&gt;1,"TERRITORIO DUPLICADO",IF(OR($K17&lt;1,$K17&gt;240,$L17&lt;0,$L17&gt;360),"REVISAR TIEMPOS","OK")))))))))))</f>
        <v>OK</v>
      </c>
      <c r="Q17" s="30" t="s">
        <v>218</v>
      </c>
      <c r="R17" s="9" t="str">
        <f>IF('4. Territorios'!A17="","",'4. Territorios'!A17)</f>
        <v/>
      </c>
      <c r="S17" s="1"/>
      <c r="T17" s="1"/>
      <c r="U17" s="1"/>
      <c r="V17" s="1"/>
      <c r="W17" s="1"/>
      <c r="X17" s="1"/>
      <c r="Y17" s="1"/>
      <c r="Z17" s="1"/>
    </row>
    <row r="18" spans="1:26" ht="17.55" customHeight="1">
      <c r="A18" s="30" t="s">
        <v>219</v>
      </c>
      <c r="B18" s="30" t="s">
        <v>220</v>
      </c>
      <c r="C18" s="30" t="s">
        <v>163</v>
      </c>
      <c r="D18" s="30" t="s">
        <v>175</v>
      </c>
      <c r="E18" s="30" t="s">
        <v>221</v>
      </c>
      <c r="F18" s="30" t="s">
        <v>222</v>
      </c>
      <c r="G18" s="30" t="s">
        <v>167</v>
      </c>
      <c r="H18" s="30" t="s">
        <v>168</v>
      </c>
      <c r="I18" s="30" t="s">
        <v>169</v>
      </c>
      <c r="J18" s="31">
        <f t="shared" si="0"/>
        <v>4</v>
      </c>
      <c r="K18" s="32">
        <v>60</v>
      </c>
      <c r="L18" s="32">
        <v>30</v>
      </c>
      <c r="M18" s="31">
        <f t="shared" si="1"/>
        <v>6</v>
      </c>
      <c r="N18" s="30" t="s">
        <v>223</v>
      </c>
      <c r="O18" s="30" t="s">
        <v>171</v>
      </c>
      <c r="P18" s="33" t="str">
        <f>IF(AND($A18="",COUNTA($B18:$I18,$K18:$L18,$N18:$O18,$Q18)&gt;0),"FALTA ID",IF($A18="","",IF(COUNTIF($A$6:$A$305,$A18)&gt;1,"ID DUPLICADO",IF($F18="","SIN TERRITORIO",IF($I18="","FALTA INCLUIR EN CARGA",IF(AND($I18="Sí",$G18=""),"FALTA POTENCIAL",IF(AND($I18="Sí",$H18=""),"FALTA FRECUENCIA",IF(AND($C18="Inactiva sin seguimiento",$I18="Sí"),"INACTIVA EN CARGA",IF(COUNTIF('4. Territorios'!$A$6:$A$30,$F18)=0,"TERRITORIO NO VÁLIDO",IF(COUNTIF('4. Territorios'!$A$6:$A$30,$F18)&gt;1,"TERRITORIO DUPLICADO",IF(OR($K18&lt;1,$K18&gt;240,$L18&lt;0,$L18&gt;360),"REVISAR TIEMPOS","OK")))))))))))</f>
        <v>OK</v>
      </c>
      <c r="Q18" s="30" t="s">
        <v>224</v>
      </c>
      <c r="R18" s="9" t="str">
        <f>IF('4. Territorios'!A18="","",'4. Territorios'!A18)</f>
        <v/>
      </c>
      <c r="S18" s="1"/>
      <c r="T18" s="1"/>
      <c r="U18" s="1"/>
      <c r="V18" s="1"/>
      <c r="W18" s="1"/>
      <c r="X18" s="1"/>
      <c r="Y18" s="1"/>
      <c r="Z18" s="1"/>
    </row>
    <row r="19" spans="1:26" ht="17.55" customHeight="1">
      <c r="A19" s="30" t="s">
        <v>225</v>
      </c>
      <c r="B19" s="30" t="s">
        <v>226</v>
      </c>
      <c r="C19" s="30" t="s">
        <v>163</v>
      </c>
      <c r="D19" s="30" t="s">
        <v>175</v>
      </c>
      <c r="E19" s="30" t="s">
        <v>221</v>
      </c>
      <c r="F19" s="30" t="s">
        <v>222</v>
      </c>
      <c r="G19" s="30" t="s">
        <v>167</v>
      </c>
      <c r="H19" s="30" t="s">
        <v>168</v>
      </c>
      <c r="I19" s="30" t="s">
        <v>169</v>
      </c>
      <c r="J19" s="31">
        <f t="shared" si="0"/>
        <v>4</v>
      </c>
      <c r="K19" s="32">
        <v>55</v>
      </c>
      <c r="L19" s="32">
        <v>25</v>
      </c>
      <c r="M19" s="31">
        <f t="shared" si="1"/>
        <v>5.3</v>
      </c>
      <c r="N19" s="30" t="s">
        <v>223</v>
      </c>
      <c r="O19" s="30" t="s">
        <v>171</v>
      </c>
      <c r="P19" s="33" t="str">
        <f>IF(AND($A19="",COUNTA($B19:$I19,$K19:$L19,$N19:$O19,$Q19)&gt;0),"FALTA ID",IF($A19="","",IF(COUNTIF($A$6:$A$305,$A19)&gt;1,"ID DUPLICADO",IF($F19="","SIN TERRITORIO",IF($I19="","FALTA INCLUIR EN CARGA",IF(AND($I19="Sí",$G19=""),"FALTA POTENCIAL",IF(AND($I19="Sí",$H19=""),"FALTA FRECUENCIA",IF(AND($C19="Inactiva sin seguimiento",$I19="Sí"),"INACTIVA EN CARGA",IF(COUNTIF('4. Territorios'!$A$6:$A$30,$F19)=0,"TERRITORIO NO VÁLIDO",IF(COUNTIF('4. Territorios'!$A$6:$A$30,$F19)&gt;1,"TERRITORIO DUPLICADO",IF(OR($K19&lt;1,$K19&gt;240,$L19&lt;0,$L19&gt;360),"REVISAR TIEMPOS","OK")))))))))))</f>
        <v>OK</v>
      </c>
      <c r="Q19" s="30" t="s">
        <v>227</v>
      </c>
      <c r="R19" s="9" t="str">
        <f>IF('4. Territorios'!A19="","",'4. Territorios'!A19)</f>
        <v/>
      </c>
      <c r="S19" s="1"/>
      <c r="T19" s="1"/>
      <c r="U19" s="1"/>
      <c r="V19" s="1"/>
      <c r="W19" s="1"/>
      <c r="X19" s="1"/>
      <c r="Y19" s="1"/>
      <c r="Z19" s="1"/>
    </row>
    <row r="20" spans="1:26" ht="17.55" customHeight="1">
      <c r="A20" s="30" t="s">
        <v>228</v>
      </c>
      <c r="B20" s="30" t="s">
        <v>229</v>
      </c>
      <c r="C20" s="30" t="s">
        <v>163</v>
      </c>
      <c r="D20" s="30" t="s">
        <v>164</v>
      </c>
      <c r="E20" s="30" t="s">
        <v>221</v>
      </c>
      <c r="F20" s="30" t="s">
        <v>222</v>
      </c>
      <c r="G20" s="30" t="s">
        <v>167</v>
      </c>
      <c r="H20" s="30" t="s">
        <v>168</v>
      </c>
      <c r="I20" s="30" t="s">
        <v>169</v>
      </c>
      <c r="J20" s="31">
        <f t="shared" si="0"/>
        <v>4</v>
      </c>
      <c r="K20" s="32">
        <v>45</v>
      </c>
      <c r="L20" s="32">
        <v>25</v>
      </c>
      <c r="M20" s="31">
        <f t="shared" si="1"/>
        <v>4.7</v>
      </c>
      <c r="N20" s="30" t="s">
        <v>223</v>
      </c>
      <c r="O20" s="30" t="s">
        <v>171</v>
      </c>
      <c r="P20" s="33" t="str">
        <f>IF(AND($A20="",COUNTA($B20:$I20,$K20:$L20,$N20:$O20,$Q20)&gt;0),"FALTA ID",IF($A20="","",IF(COUNTIF($A$6:$A$305,$A20)&gt;1,"ID DUPLICADO",IF($F20="","SIN TERRITORIO",IF($I20="","FALTA INCLUIR EN CARGA",IF(AND($I20="Sí",$G20=""),"FALTA POTENCIAL",IF(AND($I20="Sí",$H20=""),"FALTA FRECUENCIA",IF(AND($C20="Inactiva sin seguimiento",$I20="Sí"),"INACTIVA EN CARGA",IF(COUNTIF('4. Territorios'!$A$6:$A$30,$F20)=0,"TERRITORIO NO VÁLIDO",IF(COUNTIF('4. Territorios'!$A$6:$A$30,$F20)&gt;1,"TERRITORIO DUPLICADO",IF(OR($K20&lt;1,$K20&gt;240,$L20&lt;0,$L20&gt;360),"REVISAR TIEMPOS","OK")))))))))))</f>
        <v>OK</v>
      </c>
      <c r="Q20" s="30" t="s">
        <v>230</v>
      </c>
      <c r="R20" s="9" t="str">
        <f>IF('4. Territorios'!A20="","",'4. Territorios'!A20)</f>
        <v/>
      </c>
      <c r="S20" s="1"/>
      <c r="T20" s="1"/>
      <c r="U20" s="1"/>
      <c r="V20" s="1"/>
      <c r="W20" s="1"/>
      <c r="X20" s="1"/>
      <c r="Y20" s="1"/>
      <c r="Z20" s="1"/>
    </row>
    <row r="21" spans="1:26" ht="17.55" customHeight="1">
      <c r="A21" s="30" t="s">
        <v>231</v>
      </c>
      <c r="B21" s="30" t="s">
        <v>232</v>
      </c>
      <c r="C21" s="30" t="s">
        <v>163</v>
      </c>
      <c r="D21" s="30" t="s">
        <v>233</v>
      </c>
      <c r="E21" s="30" t="s">
        <v>221</v>
      </c>
      <c r="F21" s="30" t="s">
        <v>222</v>
      </c>
      <c r="G21" s="30" t="s">
        <v>167</v>
      </c>
      <c r="H21" s="30" t="s">
        <v>168</v>
      </c>
      <c r="I21" s="30" t="s">
        <v>169</v>
      </c>
      <c r="J21" s="31">
        <f t="shared" si="0"/>
        <v>4</v>
      </c>
      <c r="K21" s="32">
        <v>60</v>
      </c>
      <c r="L21" s="32">
        <v>35</v>
      </c>
      <c r="M21" s="31">
        <f t="shared" si="1"/>
        <v>6.3</v>
      </c>
      <c r="N21" s="30" t="s">
        <v>223</v>
      </c>
      <c r="O21" s="30" t="s">
        <v>233</v>
      </c>
      <c r="P21" s="33" t="str">
        <f>IF(AND($A21="",COUNTA($B21:$I21,$K21:$L21,$N21:$O21,$Q21)&gt;0),"FALTA ID",IF($A21="","",IF(COUNTIF($A$6:$A$305,$A21)&gt;1,"ID DUPLICADO",IF($F21="","SIN TERRITORIO",IF($I21="","FALTA INCLUIR EN CARGA",IF(AND($I21="Sí",$G21=""),"FALTA POTENCIAL",IF(AND($I21="Sí",$H21=""),"FALTA FRECUENCIA",IF(AND($C21="Inactiva sin seguimiento",$I21="Sí"),"INACTIVA EN CARGA",IF(COUNTIF('4. Territorios'!$A$6:$A$30,$F21)=0,"TERRITORIO NO VÁLIDO",IF(COUNTIF('4. Territorios'!$A$6:$A$30,$F21)&gt;1,"TERRITORIO DUPLICADO",IF(OR($K21&lt;1,$K21&gt;240,$L21&lt;0,$L21&gt;360),"REVISAR TIEMPOS","OK")))))))))))</f>
        <v>OK</v>
      </c>
      <c r="Q21" s="30" t="s">
        <v>234</v>
      </c>
      <c r="R21" s="9" t="str">
        <f>IF('4. Territorios'!A21="","",'4. Territorios'!A21)</f>
        <v/>
      </c>
      <c r="S21" s="1"/>
      <c r="T21" s="1"/>
      <c r="U21" s="1"/>
      <c r="V21" s="1"/>
      <c r="W21" s="1"/>
      <c r="X21" s="1"/>
      <c r="Y21" s="1"/>
      <c r="Z21" s="1"/>
    </row>
    <row r="22" spans="1:26" ht="17.55" customHeight="1">
      <c r="A22" s="30" t="s">
        <v>235</v>
      </c>
      <c r="B22" s="30" t="s">
        <v>236</v>
      </c>
      <c r="C22" s="30" t="s">
        <v>163</v>
      </c>
      <c r="D22" s="30" t="s">
        <v>164</v>
      </c>
      <c r="E22" s="30" t="s">
        <v>221</v>
      </c>
      <c r="F22" s="30" t="s">
        <v>222</v>
      </c>
      <c r="G22" s="30" t="s">
        <v>191</v>
      </c>
      <c r="H22" s="30" t="s">
        <v>192</v>
      </c>
      <c r="I22" s="30" t="s">
        <v>169</v>
      </c>
      <c r="J22" s="31">
        <f t="shared" si="0"/>
        <v>2</v>
      </c>
      <c r="K22" s="32">
        <v>40</v>
      </c>
      <c r="L22" s="32">
        <v>20</v>
      </c>
      <c r="M22" s="31">
        <f t="shared" si="1"/>
        <v>2</v>
      </c>
      <c r="N22" s="30" t="s">
        <v>223</v>
      </c>
      <c r="O22" s="30" t="s">
        <v>171</v>
      </c>
      <c r="P22" s="33" t="str">
        <f>IF(AND($A22="",COUNTA($B22:$I22,$K22:$L22,$N22:$O22,$Q22)&gt;0),"FALTA ID",IF($A22="","",IF(COUNTIF($A$6:$A$305,$A22)&gt;1,"ID DUPLICADO",IF($F22="","SIN TERRITORIO",IF($I22="","FALTA INCLUIR EN CARGA",IF(AND($I22="Sí",$G22=""),"FALTA POTENCIAL",IF(AND($I22="Sí",$H22=""),"FALTA FRECUENCIA",IF(AND($C22="Inactiva sin seguimiento",$I22="Sí"),"INACTIVA EN CARGA",IF(COUNTIF('4. Territorios'!$A$6:$A$30,$F22)=0,"TERRITORIO NO VÁLIDO",IF(COUNTIF('4. Territorios'!$A$6:$A$30,$F22)&gt;1,"TERRITORIO DUPLICADO",IF(OR($K22&lt;1,$K22&gt;240,$L22&lt;0,$L22&gt;360),"REVISAR TIEMPOS","OK")))))))))))</f>
        <v>OK</v>
      </c>
      <c r="Q22" s="30" t="s">
        <v>237</v>
      </c>
      <c r="R22" s="9" t="str">
        <f>IF('4. Territorios'!A22="","",'4. Territorios'!A22)</f>
        <v/>
      </c>
      <c r="S22" s="1"/>
      <c r="T22" s="1"/>
      <c r="U22" s="1"/>
      <c r="V22" s="1"/>
      <c r="W22" s="1"/>
      <c r="X22" s="1"/>
      <c r="Y22" s="1"/>
      <c r="Z22" s="1"/>
    </row>
    <row r="23" spans="1:26" ht="17.55" customHeight="1">
      <c r="A23" s="30" t="s">
        <v>238</v>
      </c>
      <c r="B23" s="30" t="s">
        <v>239</v>
      </c>
      <c r="C23" s="30" t="s">
        <v>163</v>
      </c>
      <c r="D23" s="30" t="s">
        <v>190</v>
      </c>
      <c r="E23" s="30" t="s">
        <v>221</v>
      </c>
      <c r="F23" s="30" t="s">
        <v>222</v>
      </c>
      <c r="G23" s="30" t="s">
        <v>191</v>
      </c>
      <c r="H23" s="30" t="s">
        <v>192</v>
      </c>
      <c r="I23" s="30" t="s">
        <v>169</v>
      </c>
      <c r="J23" s="31">
        <f t="shared" si="0"/>
        <v>2</v>
      </c>
      <c r="K23" s="32">
        <v>30</v>
      </c>
      <c r="L23" s="32">
        <v>15</v>
      </c>
      <c r="M23" s="31">
        <f t="shared" si="1"/>
        <v>1.5</v>
      </c>
      <c r="N23" s="30" t="s">
        <v>223</v>
      </c>
      <c r="O23" s="30" t="s">
        <v>171</v>
      </c>
      <c r="P23" s="33" t="str">
        <f>IF(AND($A23="",COUNTA($B23:$I23,$K23:$L23,$N23:$O23,$Q23)&gt;0),"FALTA ID",IF($A23="","",IF(COUNTIF($A$6:$A$305,$A23)&gt;1,"ID DUPLICADO",IF($F23="","SIN TERRITORIO",IF($I23="","FALTA INCLUIR EN CARGA",IF(AND($I23="Sí",$G23=""),"FALTA POTENCIAL",IF(AND($I23="Sí",$H23=""),"FALTA FRECUENCIA",IF(AND($C23="Inactiva sin seguimiento",$I23="Sí"),"INACTIVA EN CARGA",IF(COUNTIF('4. Territorios'!$A$6:$A$30,$F23)=0,"TERRITORIO NO VÁLIDO",IF(COUNTIF('4. Territorios'!$A$6:$A$30,$F23)&gt;1,"TERRITORIO DUPLICADO",IF(OR($K23&lt;1,$K23&gt;240,$L23&lt;0,$L23&gt;360),"REVISAR TIEMPOS","OK")))))))))))</f>
        <v>OK</v>
      </c>
      <c r="Q23" s="30" t="s">
        <v>240</v>
      </c>
      <c r="R23" s="9" t="str">
        <f>IF('4. Territorios'!A23="","",'4. Territorios'!A23)</f>
        <v/>
      </c>
      <c r="S23" s="1"/>
      <c r="T23" s="1"/>
      <c r="U23" s="1"/>
      <c r="V23" s="1"/>
      <c r="W23" s="1"/>
      <c r="X23" s="1"/>
      <c r="Y23" s="1"/>
      <c r="Z23" s="1"/>
    </row>
    <row r="24" spans="1:26" ht="17.55" customHeight="1">
      <c r="A24" s="30" t="s">
        <v>241</v>
      </c>
      <c r="B24" s="30" t="s">
        <v>242</v>
      </c>
      <c r="C24" s="30" t="s">
        <v>163</v>
      </c>
      <c r="D24" s="30" t="s">
        <v>179</v>
      </c>
      <c r="E24" s="30" t="s">
        <v>221</v>
      </c>
      <c r="F24" s="30" t="s">
        <v>222</v>
      </c>
      <c r="G24" s="30" t="s">
        <v>191</v>
      </c>
      <c r="H24" s="30" t="s">
        <v>192</v>
      </c>
      <c r="I24" s="30" t="s">
        <v>169</v>
      </c>
      <c r="J24" s="31">
        <f t="shared" si="0"/>
        <v>2</v>
      </c>
      <c r="K24" s="32">
        <v>25</v>
      </c>
      <c r="L24" s="32">
        <v>12</v>
      </c>
      <c r="M24" s="31">
        <f t="shared" si="1"/>
        <v>1.2</v>
      </c>
      <c r="N24" s="30" t="s">
        <v>223</v>
      </c>
      <c r="O24" s="30" t="s">
        <v>171</v>
      </c>
      <c r="P24" s="33" t="str">
        <f>IF(AND($A24="",COUNTA($B24:$I24,$K24:$L24,$N24:$O24,$Q24)&gt;0),"FALTA ID",IF($A24="","",IF(COUNTIF($A$6:$A$305,$A24)&gt;1,"ID DUPLICADO",IF($F24="","SIN TERRITORIO",IF($I24="","FALTA INCLUIR EN CARGA",IF(AND($I24="Sí",$G24=""),"FALTA POTENCIAL",IF(AND($I24="Sí",$H24=""),"FALTA FRECUENCIA",IF(AND($C24="Inactiva sin seguimiento",$I24="Sí"),"INACTIVA EN CARGA",IF(COUNTIF('4. Territorios'!$A$6:$A$30,$F24)=0,"TERRITORIO NO VÁLIDO",IF(COUNTIF('4. Territorios'!$A$6:$A$30,$F24)&gt;1,"TERRITORIO DUPLICADO",IF(OR($K24&lt;1,$K24&gt;240,$L24&lt;0,$L24&gt;360),"REVISAR TIEMPOS","OK")))))))))))</f>
        <v>OK</v>
      </c>
      <c r="Q24" s="30" t="s">
        <v>243</v>
      </c>
      <c r="R24" s="9" t="str">
        <f>IF('4. Territorios'!A24="","",'4. Territorios'!A24)</f>
        <v/>
      </c>
      <c r="S24" s="1"/>
      <c r="T24" s="1"/>
      <c r="U24" s="1"/>
      <c r="V24" s="1"/>
      <c r="W24" s="1"/>
      <c r="X24" s="1"/>
      <c r="Y24" s="1"/>
      <c r="Z24" s="1"/>
    </row>
    <row r="25" spans="1:26" ht="17.55" customHeight="1">
      <c r="A25" s="30" t="s">
        <v>244</v>
      </c>
      <c r="B25" s="30" t="s">
        <v>245</v>
      </c>
      <c r="C25" s="30" t="s">
        <v>196</v>
      </c>
      <c r="D25" s="30" t="s">
        <v>215</v>
      </c>
      <c r="E25" s="30" t="s">
        <v>221</v>
      </c>
      <c r="F25" s="30" t="s">
        <v>222</v>
      </c>
      <c r="G25" s="30" t="s">
        <v>191</v>
      </c>
      <c r="H25" s="30" t="s">
        <v>192</v>
      </c>
      <c r="I25" s="30" t="s">
        <v>169</v>
      </c>
      <c r="J25" s="31">
        <f t="shared" si="0"/>
        <v>2</v>
      </c>
      <c r="K25" s="32">
        <v>50</v>
      </c>
      <c r="L25" s="32">
        <v>25</v>
      </c>
      <c r="M25" s="31">
        <f t="shared" si="1"/>
        <v>2.5</v>
      </c>
      <c r="N25" s="30" t="s">
        <v>223</v>
      </c>
      <c r="O25" s="30" t="s">
        <v>171</v>
      </c>
      <c r="P25" s="33" t="str">
        <f>IF(AND($A25="",COUNTA($B25:$I25,$K25:$L25,$N25:$O25,$Q25)&gt;0),"FALTA ID",IF($A25="","",IF(COUNTIF($A$6:$A$305,$A25)&gt;1,"ID DUPLICADO",IF($F25="","SIN TERRITORIO",IF($I25="","FALTA INCLUIR EN CARGA",IF(AND($I25="Sí",$G25=""),"FALTA POTENCIAL",IF(AND($I25="Sí",$H25=""),"FALTA FRECUENCIA",IF(AND($C25="Inactiva sin seguimiento",$I25="Sí"),"INACTIVA EN CARGA",IF(COUNTIF('4. Territorios'!$A$6:$A$30,$F25)=0,"TERRITORIO NO VÁLIDO",IF(COUNTIF('4. Territorios'!$A$6:$A$30,$F25)&gt;1,"TERRITORIO DUPLICADO",IF(OR($K25&lt;1,$K25&gt;240,$L25&lt;0,$L25&gt;360),"REVISAR TIEMPOS","OK")))))))))))</f>
        <v>OK</v>
      </c>
      <c r="Q25" s="30" t="s">
        <v>246</v>
      </c>
      <c r="R25" s="9" t="str">
        <f>IF('4. Territorios'!A25="","",'4. Territorios'!A25)</f>
        <v/>
      </c>
      <c r="S25" s="1"/>
      <c r="T25" s="1"/>
      <c r="U25" s="1"/>
      <c r="V25" s="1"/>
      <c r="W25" s="1"/>
      <c r="X25" s="1"/>
      <c r="Y25" s="1"/>
      <c r="Z25" s="1"/>
    </row>
    <row r="26" spans="1:26" ht="17.55" customHeight="1">
      <c r="A26" s="30" t="s">
        <v>247</v>
      </c>
      <c r="B26" s="30" t="s">
        <v>248</v>
      </c>
      <c r="C26" s="30" t="s">
        <v>163</v>
      </c>
      <c r="D26" s="30" t="s">
        <v>215</v>
      </c>
      <c r="E26" s="30" t="s">
        <v>221</v>
      </c>
      <c r="F26" s="30" t="s">
        <v>222</v>
      </c>
      <c r="G26" s="30" t="s">
        <v>191</v>
      </c>
      <c r="H26" s="30" t="s">
        <v>192</v>
      </c>
      <c r="I26" s="30" t="s">
        <v>169</v>
      </c>
      <c r="J26" s="31">
        <f t="shared" si="0"/>
        <v>2</v>
      </c>
      <c r="K26" s="32">
        <v>30</v>
      </c>
      <c r="L26" s="32">
        <v>15</v>
      </c>
      <c r="M26" s="31">
        <f t="shared" si="1"/>
        <v>1.5</v>
      </c>
      <c r="N26" s="30" t="s">
        <v>223</v>
      </c>
      <c r="O26" s="30" t="s">
        <v>171</v>
      </c>
      <c r="P26" s="33" t="str">
        <f>IF(AND($A26="",COUNTA($B26:$I26,$K26:$L26,$N26:$O26,$Q26)&gt;0),"FALTA ID",IF($A26="","",IF(COUNTIF($A$6:$A$305,$A26)&gt;1,"ID DUPLICADO",IF($F26="","SIN TERRITORIO",IF($I26="","FALTA INCLUIR EN CARGA",IF(AND($I26="Sí",$G26=""),"FALTA POTENCIAL",IF(AND($I26="Sí",$H26=""),"FALTA FRECUENCIA",IF(AND($C26="Inactiva sin seguimiento",$I26="Sí"),"INACTIVA EN CARGA",IF(COUNTIF('4. Territorios'!$A$6:$A$30,$F26)=0,"TERRITORIO NO VÁLIDO",IF(COUNTIF('4. Territorios'!$A$6:$A$30,$F26)&gt;1,"TERRITORIO DUPLICADO",IF(OR($K26&lt;1,$K26&gt;240,$L26&lt;0,$L26&gt;360),"REVISAR TIEMPOS","OK")))))))))))</f>
        <v>OK</v>
      </c>
      <c r="Q26" s="30" t="s">
        <v>249</v>
      </c>
      <c r="R26" s="9" t="str">
        <f>IF('4. Territorios'!A26="","",'4. Territorios'!A26)</f>
        <v/>
      </c>
      <c r="S26" s="1"/>
      <c r="T26" s="1"/>
      <c r="U26" s="1"/>
      <c r="V26" s="1"/>
      <c r="W26" s="1"/>
      <c r="X26" s="1"/>
      <c r="Y26" s="1"/>
      <c r="Z26" s="1"/>
    </row>
    <row r="27" spans="1:26" ht="17.55" customHeight="1">
      <c r="A27" s="30" t="s">
        <v>250</v>
      </c>
      <c r="B27" s="30" t="s">
        <v>251</v>
      </c>
      <c r="C27" s="30" t="s">
        <v>163</v>
      </c>
      <c r="D27" s="30" t="s">
        <v>175</v>
      </c>
      <c r="E27" s="30" t="s">
        <v>221</v>
      </c>
      <c r="F27" s="30" t="s">
        <v>222</v>
      </c>
      <c r="G27" s="30" t="s">
        <v>206</v>
      </c>
      <c r="H27" s="30" t="s">
        <v>207</v>
      </c>
      <c r="I27" s="30" t="s">
        <v>169</v>
      </c>
      <c r="J27" s="31">
        <f t="shared" si="0"/>
        <v>1</v>
      </c>
      <c r="K27" s="32">
        <v>45</v>
      </c>
      <c r="L27" s="32">
        <v>20</v>
      </c>
      <c r="M27" s="31">
        <f t="shared" si="1"/>
        <v>1.1000000000000001</v>
      </c>
      <c r="N27" s="30" t="s">
        <v>223</v>
      </c>
      <c r="O27" s="30" t="s">
        <v>171</v>
      </c>
      <c r="P27" s="33" t="str">
        <f>IF(AND($A27="",COUNTA($B27:$I27,$K27:$L27,$N27:$O27,$Q27)&gt;0),"FALTA ID",IF($A27="","",IF(COUNTIF($A$6:$A$305,$A27)&gt;1,"ID DUPLICADO",IF($F27="","SIN TERRITORIO",IF($I27="","FALTA INCLUIR EN CARGA",IF(AND($I27="Sí",$G27=""),"FALTA POTENCIAL",IF(AND($I27="Sí",$H27=""),"FALTA FRECUENCIA",IF(AND($C27="Inactiva sin seguimiento",$I27="Sí"),"INACTIVA EN CARGA",IF(COUNTIF('4. Territorios'!$A$6:$A$30,$F27)=0,"TERRITORIO NO VÁLIDO",IF(COUNTIF('4. Territorios'!$A$6:$A$30,$F27)&gt;1,"TERRITORIO DUPLICADO",IF(OR($K27&lt;1,$K27&gt;240,$L27&lt;0,$L27&gt;360),"REVISAR TIEMPOS","OK")))))))))))</f>
        <v>OK</v>
      </c>
      <c r="Q27" s="30" t="s">
        <v>252</v>
      </c>
      <c r="R27" s="9" t="str">
        <f>IF('4. Territorios'!A27="","",'4. Territorios'!A27)</f>
        <v/>
      </c>
      <c r="S27" s="1"/>
      <c r="T27" s="1"/>
      <c r="U27" s="1"/>
      <c r="V27" s="1"/>
      <c r="W27" s="1"/>
      <c r="X27" s="1"/>
      <c r="Y27" s="1"/>
      <c r="Z27" s="1"/>
    </row>
    <row r="28" spans="1:26" ht="17.55" customHeight="1">
      <c r="A28" s="30" t="s">
        <v>253</v>
      </c>
      <c r="B28" s="30" t="s">
        <v>254</v>
      </c>
      <c r="C28" s="30" t="s">
        <v>163</v>
      </c>
      <c r="D28" s="30" t="s">
        <v>233</v>
      </c>
      <c r="E28" s="30" t="s">
        <v>255</v>
      </c>
      <c r="F28" s="30" t="s">
        <v>256</v>
      </c>
      <c r="G28" s="30" t="s">
        <v>167</v>
      </c>
      <c r="H28" s="30" t="s">
        <v>168</v>
      </c>
      <c r="I28" s="30" t="s">
        <v>169</v>
      </c>
      <c r="J28" s="31">
        <f t="shared" si="0"/>
        <v>4</v>
      </c>
      <c r="K28" s="32">
        <v>65</v>
      </c>
      <c r="L28" s="32">
        <v>40</v>
      </c>
      <c r="M28" s="31">
        <f t="shared" si="1"/>
        <v>7</v>
      </c>
      <c r="N28" s="30" t="s">
        <v>257</v>
      </c>
      <c r="O28" s="30" t="s">
        <v>233</v>
      </c>
      <c r="P28" s="33" t="str">
        <f>IF(AND($A28="",COUNTA($B28:$I28,$K28:$L28,$N28:$O28,$Q28)&gt;0),"FALTA ID",IF($A28="","",IF(COUNTIF($A$6:$A$305,$A28)&gt;1,"ID DUPLICADO",IF($F28="","SIN TERRITORIO",IF($I28="","FALTA INCLUIR EN CARGA",IF(AND($I28="Sí",$G28=""),"FALTA POTENCIAL",IF(AND($I28="Sí",$H28=""),"FALTA FRECUENCIA",IF(AND($C28="Inactiva sin seguimiento",$I28="Sí"),"INACTIVA EN CARGA",IF(COUNTIF('4. Territorios'!$A$6:$A$30,$F28)=0,"TERRITORIO NO VÁLIDO",IF(COUNTIF('4. Territorios'!$A$6:$A$30,$F28)&gt;1,"TERRITORIO DUPLICADO",IF(OR($K28&lt;1,$K28&gt;240,$L28&lt;0,$L28&gt;360),"REVISAR TIEMPOS","OK")))))))))))</f>
        <v>OK</v>
      </c>
      <c r="Q28" s="30" t="s">
        <v>258</v>
      </c>
      <c r="R28" s="9" t="str">
        <f>IF('4. Territorios'!A28="","",'4. Territorios'!A28)</f>
        <v/>
      </c>
      <c r="S28" s="1"/>
      <c r="T28" s="1"/>
      <c r="U28" s="1"/>
      <c r="V28" s="1"/>
      <c r="W28" s="1"/>
      <c r="X28" s="1"/>
      <c r="Y28" s="1"/>
      <c r="Z28" s="1"/>
    </row>
    <row r="29" spans="1:26" ht="17.55" customHeight="1">
      <c r="A29" s="30" t="s">
        <v>259</v>
      </c>
      <c r="B29" s="30" t="s">
        <v>260</v>
      </c>
      <c r="C29" s="30" t="s">
        <v>163</v>
      </c>
      <c r="D29" s="30" t="s">
        <v>164</v>
      </c>
      <c r="E29" s="30" t="s">
        <v>255</v>
      </c>
      <c r="F29" s="30" t="s">
        <v>256</v>
      </c>
      <c r="G29" s="30" t="s">
        <v>167</v>
      </c>
      <c r="H29" s="30" t="s">
        <v>168</v>
      </c>
      <c r="I29" s="30" t="s">
        <v>169</v>
      </c>
      <c r="J29" s="31">
        <f t="shared" si="0"/>
        <v>4</v>
      </c>
      <c r="K29" s="32">
        <v>45</v>
      </c>
      <c r="L29" s="32">
        <v>30</v>
      </c>
      <c r="M29" s="31">
        <f t="shared" si="1"/>
        <v>5</v>
      </c>
      <c r="N29" s="30" t="s">
        <v>257</v>
      </c>
      <c r="O29" s="30" t="s">
        <v>171</v>
      </c>
      <c r="P29" s="33" t="str">
        <f>IF(AND($A29="",COUNTA($B29:$I29,$K29:$L29,$N29:$O29,$Q29)&gt;0),"FALTA ID",IF($A29="","",IF(COUNTIF($A$6:$A$305,$A29)&gt;1,"ID DUPLICADO",IF($F29="","SIN TERRITORIO",IF($I29="","FALTA INCLUIR EN CARGA",IF(AND($I29="Sí",$G29=""),"FALTA POTENCIAL",IF(AND($I29="Sí",$H29=""),"FALTA FRECUENCIA",IF(AND($C29="Inactiva sin seguimiento",$I29="Sí"),"INACTIVA EN CARGA",IF(COUNTIF('4. Territorios'!$A$6:$A$30,$F29)=0,"TERRITORIO NO VÁLIDO",IF(COUNTIF('4. Territorios'!$A$6:$A$30,$F29)&gt;1,"TERRITORIO DUPLICADO",IF(OR($K29&lt;1,$K29&gt;240,$L29&lt;0,$L29&gt;360),"REVISAR TIEMPOS","OK")))))))))))</f>
        <v>OK</v>
      </c>
      <c r="Q29" s="30" t="s">
        <v>261</v>
      </c>
      <c r="R29" s="9" t="str">
        <f>IF('4. Territorios'!A29="","",'4. Territorios'!A29)</f>
        <v/>
      </c>
      <c r="S29" s="1"/>
      <c r="T29" s="1"/>
      <c r="U29" s="1"/>
      <c r="V29" s="1"/>
      <c r="W29" s="1"/>
      <c r="X29" s="1"/>
      <c r="Y29" s="1"/>
      <c r="Z29" s="1"/>
    </row>
    <row r="30" spans="1:26" ht="17.55" customHeight="1">
      <c r="A30" s="30" t="s">
        <v>262</v>
      </c>
      <c r="B30" s="30" t="s">
        <v>263</v>
      </c>
      <c r="C30" s="30" t="s">
        <v>163</v>
      </c>
      <c r="D30" s="30" t="s">
        <v>179</v>
      </c>
      <c r="E30" s="30" t="s">
        <v>255</v>
      </c>
      <c r="F30" s="30" t="s">
        <v>256</v>
      </c>
      <c r="G30" s="30" t="s">
        <v>191</v>
      </c>
      <c r="H30" s="30" t="s">
        <v>192</v>
      </c>
      <c r="I30" s="30" t="s">
        <v>169</v>
      </c>
      <c r="J30" s="31">
        <f t="shared" si="0"/>
        <v>2</v>
      </c>
      <c r="K30" s="32">
        <v>30</v>
      </c>
      <c r="L30" s="32">
        <v>25</v>
      </c>
      <c r="M30" s="31">
        <f t="shared" si="1"/>
        <v>1.8</v>
      </c>
      <c r="N30" s="30" t="s">
        <v>257</v>
      </c>
      <c r="O30" s="30" t="s">
        <v>171</v>
      </c>
      <c r="P30" s="33" t="str">
        <f>IF(AND($A30="",COUNTA($B30:$I30,$K30:$L30,$N30:$O30,$Q30)&gt;0),"FALTA ID",IF($A30="","",IF(COUNTIF($A$6:$A$305,$A30)&gt;1,"ID DUPLICADO",IF($F30="","SIN TERRITORIO",IF($I30="","FALTA INCLUIR EN CARGA",IF(AND($I30="Sí",$G30=""),"FALTA POTENCIAL",IF(AND($I30="Sí",$H30=""),"FALTA FRECUENCIA",IF(AND($C30="Inactiva sin seguimiento",$I30="Sí"),"INACTIVA EN CARGA",IF(COUNTIF('4. Territorios'!$A$6:$A$30,$F30)=0,"TERRITORIO NO VÁLIDO",IF(COUNTIF('4. Territorios'!$A$6:$A$30,$F30)&gt;1,"TERRITORIO DUPLICADO",IF(OR($K30&lt;1,$K30&gt;240,$L30&lt;0,$L30&gt;360),"REVISAR TIEMPOS","OK")))))))))))</f>
        <v>OK</v>
      </c>
      <c r="Q30" s="30" t="s">
        <v>264</v>
      </c>
      <c r="R30" s="9" t="str">
        <f>IF('4. Territorios'!A30="","",'4. Territorios'!A30)</f>
        <v/>
      </c>
      <c r="S30" s="1"/>
      <c r="T30" s="1"/>
      <c r="U30" s="1"/>
      <c r="V30" s="1"/>
      <c r="W30" s="1"/>
      <c r="X30" s="1"/>
      <c r="Y30" s="1"/>
      <c r="Z30" s="1"/>
    </row>
    <row r="31" spans="1:26" ht="17.55" customHeight="1">
      <c r="A31" s="30" t="s">
        <v>265</v>
      </c>
      <c r="B31" s="30" t="s">
        <v>266</v>
      </c>
      <c r="C31" s="30" t="s">
        <v>163</v>
      </c>
      <c r="D31" s="30" t="s">
        <v>175</v>
      </c>
      <c r="E31" s="30" t="s">
        <v>255</v>
      </c>
      <c r="F31" s="30" t="s">
        <v>256</v>
      </c>
      <c r="G31" s="30" t="s">
        <v>191</v>
      </c>
      <c r="H31" s="30" t="s">
        <v>192</v>
      </c>
      <c r="I31" s="30" t="s">
        <v>169</v>
      </c>
      <c r="J31" s="31">
        <f t="shared" si="0"/>
        <v>2</v>
      </c>
      <c r="K31" s="32">
        <v>55</v>
      </c>
      <c r="L31" s="32">
        <v>35</v>
      </c>
      <c r="M31" s="31">
        <f t="shared" si="1"/>
        <v>3</v>
      </c>
      <c r="N31" s="30" t="s">
        <v>257</v>
      </c>
      <c r="O31" s="30" t="s">
        <v>171</v>
      </c>
      <c r="P31" s="33" t="str">
        <f>IF(AND($A31="",COUNTA($B31:$I31,$K31:$L31,$N31:$O31,$Q31)&gt;0),"FALTA ID",IF($A31="","",IF(COUNTIF($A$6:$A$305,$A31)&gt;1,"ID DUPLICADO",IF($F31="","SIN TERRITORIO",IF($I31="","FALTA INCLUIR EN CARGA",IF(AND($I31="Sí",$G31=""),"FALTA POTENCIAL",IF(AND($I31="Sí",$H31=""),"FALTA FRECUENCIA",IF(AND($C31="Inactiva sin seguimiento",$I31="Sí"),"INACTIVA EN CARGA",IF(COUNTIF('4. Territorios'!$A$6:$A$30,$F31)=0,"TERRITORIO NO VÁLIDO",IF(COUNTIF('4. Territorios'!$A$6:$A$30,$F31)&gt;1,"TERRITORIO DUPLICADO",IF(OR($K31&lt;1,$K31&gt;240,$L31&lt;0,$L31&gt;360),"REVISAR TIEMPOS","OK")))))))))))</f>
        <v>OK</v>
      </c>
      <c r="Q31" s="30" t="s">
        <v>267</v>
      </c>
      <c r="R31" s="9"/>
      <c r="S31" s="1"/>
      <c r="T31" s="1"/>
      <c r="U31" s="1"/>
      <c r="V31" s="1"/>
      <c r="W31" s="1"/>
      <c r="X31" s="1"/>
      <c r="Y31" s="1"/>
      <c r="Z31" s="1"/>
    </row>
    <row r="32" spans="1:26" ht="17.55" customHeight="1">
      <c r="A32" s="30" t="s">
        <v>268</v>
      </c>
      <c r="B32" s="30" t="s">
        <v>269</v>
      </c>
      <c r="C32" s="30" t="s">
        <v>163</v>
      </c>
      <c r="D32" s="30" t="s">
        <v>186</v>
      </c>
      <c r="E32" s="30" t="s">
        <v>255</v>
      </c>
      <c r="F32" s="30" t="s">
        <v>256</v>
      </c>
      <c r="G32" s="30" t="s">
        <v>191</v>
      </c>
      <c r="H32" s="30" t="s">
        <v>192</v>
      </c>
      <c r="I32" s="30" t="s">
        <v>169</v>
      </c>
      <c r="J32" s="31">
        <f t="shared" si="0"/>
        <v>2</v>
      </c>
      <c r="K32" s="32">
        <v>25</v>
      </c>
      <c r="L32" s="32">
        <v>20</v>
      </c>
      <c r="M32" s="31">
        <f t="shared" si="1"/>
        <v>1.5</v>
      </c>
      <c r="N32" s="30" t="s">
        <v>257</v>
      </c>
      <c r="O32" s="30" t="s">
        <v>171</v>
      </c>
      <c r="P32" s="33" t="str">
        <f>IF(AND($A32="",COUNTA($B32:$I32,$K32:$L32,$N32:$O32,$Q32)&gt;0),"FALTA ID",IF($A32="","",IF(COUNTIF($A$6:$A$305,$A32)&gt;1,"ID DUPLICADO",IF($F32="","SIN TERRITORIO",IF($I32="","FALTA INCLUIR EN CARGA",IF(AND($I32="Sí",$G32=""),"FALTA POTENCIAL",IF(AND($I32="Sí",$H32=""),"FALTA FRECUENCIA",IF(AND($C32="Inactiva sin seguimiento",$I32="Sí"),"INACTIVA EN CARGA",IF(COUNTIF('4. Territorios'!$A$6:$A$30,$F32)=0,"TERRITORIO NO VÁLIDO",IF(COUNTIF('4. Territorios'!$A$6:$A$30,$F32)&gt;1,"TERRITORIO DUPLICADO",IF(OR($K32&lt;1,$K32&gt;240,$L32&lt;0,$L32&gt;360),"REVISAR TIEMPOS","OK")))))))))))</f>
        <v>OK</v>
      </c>
      <c r="Q32" s="30" t="s">
        <v>270</v>
      </c>
      <c r="R32" s="9"/>
      <c r="S32" s="1"/>
      <c r="T32" s="1"/>
      <c r="U32" s="1"/>
      <c r="V32" s="1"/>
      <c r="W32" s="1"/>
      <c r="X32" s="1"/>
      <c r="Y32" s="1"/>
      <c r="Z32" s="1"/>
    </row>
    <row r="33" spans="1:26" ht="17.55" customHeight="1">
      <c r="A33" s="30" t="s">
        <v>271</v>
      </c>
      <c r="B33" s="30" t="s">
        <v>272</v>
      </c>
      <c r="C33" s="30" t="s">
        <v>163</v>
      </c>
      <c r="D33" s="30" t="s">
        <v>190</v>
      </c>
      <c r="E33" s="30" t="s">
        <v>255</v>
      </c>
      <c r="F33" s="30" t="s">
        <v>256</v>
      </c>
      <c r="G33" s="30" t="s">
        <v>206</v>
      </c>
      <c r="H33" s="30" t="s">
        <v>207</v>
      </c>
      <c r="I33" s="30" t="s">
        <v>169</v>
      </c>
      <c r="J33" s="31">
        <f t="shared" si="0"/>
        <v>1</v>
      </c>
      <c r="K33" s="32">
        <v>25</v>
      </c>
      <c r="L33" s="32">
        <v>20</v>
      </c>
      <c r="M33" s="31">
        <f t="shared" si="1"/>
        <v>0.8</v>
      </c>
      <c r="N33" s="30" t="s">
        <v>257</v>
      </c>
      <c r="O33" s="30" t="s">
        <v>171</v>
      </c>
      <c r="P33" s="33" t="str">
        <f>IF(AND($A33="",COUNTA($B33:$I33,$K33:$L33,$N33:$O33,$Q33)&gt;0),"FALTA ID",IF($A33="","",IF(COUNTIF($A$6:$A$305,$A33)&gt;1,"ID DUPLICADO",IF($F33="","SIN TERRITORIO",IF($I33="","FALTA INCLUIR EN CARGA",IF(AND($I33="Sí",$G33=""),"FALTA POTENCIAL",IF(AND($I33="Sí",$H33=""),"FALTA FRECUENCIA",IF(AND($C33="Inactiva sin seguimiento",$I33="Sí"),"INACTIVA EN CARGA",IF(COUNTIF('4. Territorios'!$A$6:$A$30,$F33)=0,"TERRITORIO NO VÁLIDO",IF(COUNTIF('4. Territorios'!$A$6:$A$30,$F33)&gt;1,"TERRITORIO DUPLICADO",IF(OR($K33&lt;1,$K33&gt;240,$L33&lt;0,$L33&gt;360),"REVISAR TIEMPOS","OK")))))))))))</f>
        <v>OK</v>
      </c>
      <c r="Q33" s="30" t="s">
        <v>273</v>
      </c>
      <c r="R33" s="9"/>
      <c r="S33" s="1"/>
      <c r="T33" s="1"/>
      <c r="U33" s="1"/>
      <c r="V33" s="1"/>
      <c r="W33" s="1"/>
      <c r="X33" s="1"/>
      <c r="Y33" s="1"/>
      <c r="Z33" s="1"/>
    </row>
    <row r="34" spans="1:26" ht="17.55" customHeight="1">
      <c r="A34" s="30" t="s">
        <v>274</v>
      </c>
      <c r="B34" s="30" t="s">
        <v>275</v>
      </c>
      <c r="C34" s="30" t="s">
        <v>163</v>
      </c>
      <c r="D34" s="30" t="s">
        <v>179</v>
      </c>
      <c r="E34" s="30" t="s">
        <v>255</v>
      </c>
      <c r="F34" s="30" t="s">
        <v>256</v>
      </c>
      <c r="G34" s="30" t="s">
        <v>206</v>
      </c>
      <c r="H34" s="30" t="s">
        <v>207</v>
      </c>
      <c r="I34" s="30" t="s">
        <v>169</v>
      </c>
      <c r="J34" s="31">
        <f t="shared" si="0"/>
        <v>1</v>
      </c>
      <c r="K34" s="32">
        <v>25</v>
      </c>
      <c r="L34" s="32">
        <v>20</v>
      </c>
      <c r="M34" s="31">
        <f t="shared" si="1"/>
        <v>0.8</v>
      </c>
      <c r="N34" s="30" t="s">
        <v>257</v>
      </c>
      <c r="O34" s="30" t="s">
        <v>171</v>
      </c>
      <c r="P34" s="33" t="str">
        <f>IF(AND($A34="",COUNTA($B34:$I34,$K34:$L34,$N34:$O34,$Q34)&gt;0),"FALTA ID",IF($A34="","",IF(COUNTIF($A$6:$A$305,$A34)&gt;1,"ID DUPLICADO",IF($F34="","SIN TERRITORIO",IF($I34="","FALTA INCLUIR EN CARGA",IF(AND($I34="Sí",$G34=""),"FALTA POTENCIAL",IF(AND($I34="Sí",$H34=""),"FALTA FRECUENCIA",IF(AND($C34="Inactiva sin seguimiento",$I34="Sí"),"INACTIVA EN CARGA",IF(COUNTIF('4. Territorios'!$A$6:$A$30,$F34)=0,"TERRITORIO NO VÁLIDO",IF(COUNTIF('4. Territorios'!$A$6:$A$30,$F34)&gt;1,"TERRITORIO DUPLICADO",IF(OR($K34&lt;1,$K34&gt;240,$L34&lt;0,$L34&gt;360),"REVISAR TIEMPOS","OK")))))))))))</f>
        <v>OK</v>
      </c>
      <c r="Q34" s="30" t="s">
        <v>276</v>
      </c>
      <c r="R34" s="9"/>
      <c r="S34" s="1"/>
      <c r="T34" s="1"/>
      <c r="U34" s="1"/>
      <c r="V34" s="1"/>
      <c r="W34" s="1"/>
      <c r="X34" s="1"/>
      <c r="Y34" s="1"/>
      <c r="Z34" s="1"/>
    </row>
    <row r="35" spans="1:26" ht="17.55" customHeight="1">
      <c r="A35" s="30" t="s">
        <v>277</v>
      </c>
      <c r="B35" s="30" t="s">
        <v>278</v>
      </c>
      <c r="C35" s="30" t="s">
        <v>196</v>
      </c>
      <c r="D35" s="30" t="s">
        <v>164</v>
      </c>
      <c r="E35" s="30" t="s">
        <v>255</v>
      </c>
      <c r="F35" s="30" t="s">
        <v>256</v>
      </c>
      <c r="G35" s="30" t="s">
        <v>206</v>
      </c>
      <c r="H35" s="30" t="s">
        <v>207</v>
      </c>
      <c r="I35" s="30" t="s">
        <v>169</v>
      </c>
      <c r="J35" s="31">
        <f t="shared" si="0"/>
        <v>1</v>
      </c>
      <c r="K35" s="32">
        <v>45</v>
      </c>
      <c r="L35" s="32">
        <v>30</v>
      </c>
      <c r="M35" s="31">
        <f t="shared" si="1"/>
        <v>1.3</v>
      </c>
      <c r="N35" s="30" t="s">
        <v>257</v>
      </c>
      <c r="O35" s="30" t="s">
        <v>171</v>
      </c>
      <c r="P35" s="33" t="str">
        <f>IF(AND($A35="",COUNTA($B35:$I35,$K35:$L35,$N35:$O35,$Q35)&gt;0),"FALTA ID",IF($A35="","",IF(COUNTIF($A$6:$A$305,$A35)&gt;1,"ID DUPLICADO",IF($F35="","SIN TERRITORIO",IF($I35="","FALTA INCLUIR EN CARGA",IF(AND($I35="Sí",$G35=""),"FALTA POTENCIAL",IF(AND($I35="Sí",$H35=""),"FALTA FRECUENCIA",IF(AND($C35="Inactiva sin seguimiento",$I35="Sí"),"INACTIVA EN CARGA",IF(COUNTIF('4. Territorios'!$A$6:$A$30,$F35)=0,"TERRITORIO NO VÁLIDO",IF(COUNTIF('4. Territorios'!$A$6:$A$30,$F35)&gt;1,"TERRITORIO DUPLICADO",IF(OR($K35&lt;1,$K35&gt;240,$L35&lt;0,$L35&gt;360),"REVISAR TIEMPOS","OK")))))))))))</f>
        <v>OK</v>
      </c>
      <c r="Q35" s="30" t="s">
        <v>279</v>
      </c>
      <c r="R35" s="9"/>
      <c r="S35" s="1"/>
      <c r="T35" s="1"/>
      <c r="U35" s="1"/>
      <c r="V35" s="1"/>
      <c r="W35" s="1"/>
      <c r="X35" s="1"/>
      <c r="Y35" s="1"/>
      <c r="Z35" s="1"/>
    </row>
    <row r="36" spans="1:26" ht="17.55" customHeight="1">
      <c r="A36" s="30"/>
      <c r="B36" s="30"/>
      <c r="C36" s="30"/>
      <c r="D36" s="30"/>
      <c r="E36" s="30"/>
      <c r="F36" s="30"/>
      <c r="G36" s="30"/>
      <c r="H36" s="30"/>
      <c r="I36" s="30"/>
      <c r="J36" s="31" t="str">
        <f t="shared" si="0"/>
        <v/>
      </c>
      <c r="K36" s="32"/>
      <c r="L36" s="32"/>
      <c r="M36" s="31" t="str">
        <f t="shared" si="1"/>
        <v/>
      </c>
      <c r="N36" s="30"/>
      <c r="O36" s="30"/>
      <c r="P36" s="33" t="str">
        <f>IF(AND($A36="",COUNTA($B36:$I36,$K36:$L36,$N36:$O36,$Q36)&gt;0),"FALTA ID",IF($A36="","",IF(COUNTIF($A$6:$A$305,$A36)&gt;1,"ID DUPLICADO",IF($F36="","SIN TERRITORIO",IF($I36="","FALTA INCLUIR EN CARGA",IF(AND($I36="Sí",$G36=""),"FALTA POTENCIAL",IF(AND($I36="Sí",$H36=""),"FALTA FRECUENCIA",IF(AND($C36="Inactiva sin seguimiento",$I36="Sí"),"INACTIVA EN CARGA",IF(COUNTIF('4. Territorios'!$A$6:$A$30,$F36)=0,"TERRITORIO NO VÁLIDO",IF(COUNTIF('4. Territorios'!$A$6:$A$30,$F36)&gt;1,"TERRITORIO DUPLICADO",IF(OR($K36&lt;1,$K36&gt;240,$L36&lt;0,$L36&gt;360),"REVISAR TIEMPOS","OK")))))))))))</f>
        <v/>
      </c>
      <c r="Q36" s="30"/>
      <c r="R36" s="9"/>
      <c r="S36" s="1"/>
      <c r="T36" s="1"/>
      <c r="U36" s="1"/>
      <c r="V36" s="1"/>
      <c r="W36" s="1"/>
      <c r="X36" s="1"/>
      <c r="Y36" s="1"/>
      <c r="Z36" s="1"/>
    </row>
    <row r="37" spans="1:26" ht="17.55" customHeight="1">
      <c r="A37" s="30"/>
      <c r="B37" s="30"/>
      <c r="C37" s="30"/>
      <c r="D37" s="30"/>
      <c r="E37" s="30"/>
      <c r="F37" s="30"/>
      <c r="G37" s="30"/>
      <c r="H37" s="30"/>
      <c r="I37" s="30"/>
      <c r="J37" s="31" t="str">
        <f t="shared" si="0"/>
        <v/>
      </c>
      <c r="K37" s="32"/>
      <c r="L37" s="32"/>
      <c r="M37" s="31" t="str">
        <f t="shared" si="1"/>
        <v/>
      </c>
      <c r="N37" s="30"/>
      <c r="O37" s="30"/>
      <c r="P37" s="33" t="str">
        <f>IF(AND($A37="",COUNTA($B37:$I37,$K37:$L37,$N37:$O37,$Q37)&gt;0),"FALTA ID",IF($A37="","",IF(COUNTIF($A$6:$A$305,$A37)&gt;1,"ID DUPLICADO",IF($F37="","SIN TERRITORIO",IF($I37="","FALTA INCLUIR EN CARGA",IF(AND($I37="Sí",$G37=""),"FALTA POTENCIAL",IF(AND($I37="Sí",$H37=""),"FALTA FRECUENCIA",IF(AND($C37="Inactiva sin seguimiento",$I37="Sí"),"INACTIVA EN CARGA",IF(COUNTIF('4. Territorios'!$A$6:$A$30,$F37)=0,"TERRITORIO NO VÁLIDO",IF(COUNTIF('4. Territorios'!$A$6:$A$30,$F37)&gt;1,"TERRITORIO DUPLICADO",IF(OR($K37&lt;1,$K37&gt;240,$L37&lt;0,$L37&gt;360),"REVISAR TIEMPOS","OK")))))))))))</f>
        <v/>
      </c>
      <c r="Q37" s="30"/>
      <c r="R37" s="9"/>
      <c r="S37" s="1"/>
      <c r="T37" s="1"/>
      <c r="U37" s="1"/>
      <c r="V37" s="1"/>
      <c r="W37" s="1"/>
      <c r="X37" s="1"/>
      <c r="Y37" s="1"/>
      <c r="Z37" s="1"/>
    </row>
    <row r="38" spans="1:26" ht="17.55" customHeight="1">
      <c r="A38" s="30"/>
      <c r="B38" s="30"/>
      <c r="C38" s="30"/>
      <c r="D38" s="30"/>
      <c r="E38" s="30"/>
      <c r="F38" s="30"/>
      <c r="G38" s="30"/>
      <c r="H38" s="30"/>
      <c r="I38" s="30"/>
      <c r="J38" s="31" t="str">
        <f t="shared" si="0"/>
        <v/>
      </c>
      <c r="K38" s="32"/>
      <c r="L38" s="32"/>
      <c r="M38" s="31" t="str">
        <f t="shared" si="1"/>
        <v/>
      </c>
      <c r="N38" s="30"/>
      <c r="O38" s="30"/>
      <c r="P38" s="33" t="str">
        <f>IF(AND($A38="",COUNTA($B38:$I38,$K38:$L38,$N38:$O38,$Q38)&gt;0),"FALTA ID",IF($A38="","",IF(COUNTIF($A$6:$A$305,$A38)&gt;1,"ID DUPLICADO",IF($F38="","SIN TERRITORIO",IF($I38="","FALTA INCLUIR EN CARGA",IF(AND($I38="Sí",$G38=""),"FALTA POTENCIAL",IF(AND($I38="Sí",$H38=""),"FALTA FRECUENCIA",IF(AND($C38="Inactiva sin seguimiento",$I38="Sí"),"INACTIVA EN CARGA",IF(COUNTIF('4. Territorios'!$A$6:$A$30,$F38)=0,"TERRITORIO NO VÁLIDO",IF(COUNTIF('4. Territorios'!$A$6:$A$30,$F38)&gt;1,"TERRITORIO DUPLICADO",IF(OR($K38&lt;1,$K38&gt;240,$L38&lt;0,$L38&gt;360),"REVISAR TIEMPOS","OK")))))))))))</f>
        <v/>
      </c>
      <c r="Q38" s="30"/>
      <c r="R38" s="9"/>
      <c r="S38" s="1"/>
      <c r="T38" s="1"/>
      <c r="U38" s="1"/>
      <c r="V38" s="1"/>
      <c r="W38" s="1"/>
      <c r="X38" s="1"/>
      <c r="Y38" s="1"/>
      <c r="Z38" s="1"/>
    </row>
    <row r="39" spans="1:26" ht="17.55" customHeight="1">
      <c r="A39" s="30"/>
      <c r="B39" s="30"/>
      <c r="C39" s="30"/>
      <c r="D39" s="30"/>
      <c r="E39" s="30"/>
      <c r="F39" s="30"/>
      <c r="G39" s="30"/>
      <c r="H39" s="30"/>
      <c r="I39" s="30"/>
      <c r="J39" s="31" t="str">
        <f t="shared" si="0"/>
        <v/>
      </c>
      <c r="K39" s="32"/>
      <c r="L39" s="32"/>
      <c r="M39" s="31" t="str">
        <f t="shared" si="1"/>
        <v/>
      </c>
      <c r="N39" s="30"/>
      <c r="O39" s="30"/>
      <c r="P39" s="33" t="str">
        <f>IF(AND($A39="",COUNTA($B39:$I39,$K39:$L39,$N39:$O39,$Q39)&gt;0),"FALTA ID",IF($A39="","",IF(COUNTIF($A$6:$A$305,$A39)&gt;1,"ID DUPLICADO",IF($F39="","SIN TERRITORIO",IF($I39="","FALTA INCLUIR EN CARGA",IF(AND($I39="Sí",$G39=""),"FALTA POTENCIAL",IF(AND($I39="Sí",$H39=""),"FALTA FRECUENCIA",IF(AND($C39="Inactiva sin seguimiento",$I39="Sí"),"INACTIVA EN CARGA",IF(COUNTIF('4. Territorios'!$A$6:$A$30,$F39)=0,"TERRITORIO NO VÁLIDO",IF(COUNTIF('4. Territorios'!$A$6:$A$30,$F39)&gt;1,"TERRITORIO DUPLICADO",IF(OR($K39&lt;1,$K39&gt;240,$L39&lt;0,$L39&gt;360),"REVISAR TIEMPOS","OK")))))))))))</f>
        <v/>
      </c>
      <c r="Q39" s="30"/>
      <c r="R39" s="9"/>
      <c r="S39" s="1"/>
      <c r="T39" s="1"/>
      <c r="U39" s="1"/>
      <c r="V39" s="1"/>
      <c r="W39" s="1"/>
      <c r="X39" s="1"/>
      <c r="Y39" s="1"/>
      <c r="Z39" s="1"/>
    </row>
    <row r="40" spans="1:26" ht="17.55" customHeight="1">
      <c r="A40" s="30"/>
      <c r="B40" s="30"/>
      <c r="C40" s="30"/>
      <c r="D40" s="30"/>
      <c r="E40" s="30"/>
      <c r="F40" s="30"/>
      <c r="G40" s="30"/>
      <c r="H40" s="30"/>
      <c r="I40" s="30"/>
      <c r="J40" s="31" t="str">
        <f t="shared" si="0"/>
        <v/>
      </c>
      <c r="K40" s="32"/>
      <c r="L40" s="32"/>
      <c r="M40" s="31" t="str">
        <f t="shared" si="1"/>
        <v/>
      </c>
      <c r="N40" s="30"/>
      <c r="O40" s="30"/>
      <c r="P40" s="33" t="str">
        <f>IF(AND($A40="",COUNTA($B40:$I40,$K40:$L40,$N40:$O40,$Q40)&gt;0),"FALTA ID",IF($A40="","",IF(COUNTIF($A$6:$A$305,$A40)&gt;1,"ID DUPLICADO",IF($F40="","SIN TERRITORIO",IF($I40="","FALTA INCLUIR EN CARGA",IF(AND($I40="Sí",$G40=""),"FALTA POTENCIAL",IF(AND($I40="Sí",$H40=""),"FALTA FRECUENCIA",IF(AND($C40="Inactiva sin seguimiento",$I40="Sí"),"INACTIVA EN CARGA",IF(COUNTIF('4. Territorios'!$A$6:$A$30,$F40)=0,"TERRITORIO NO VÁLIDO",IF(COUNTIF('4. Territorios'!$A$6:$A$30,$F40)&gt;1,"TERRITORIO DUPLICADO",IF(OR($K40&lt;1,$K40&gt;240,$L40&lt;0,$L40&gt;360),"REVISAR TIEMPOS","OK")))))))))))</f>
        <v/>
      </c>
      <c r="Q40" s="30"/>
      <c r="R40" s="9"/>
      <c r="S40" s="1"/>
      <c r="T40" s="1"/>
      <c r="U40" s="1"/>
      <c r="V40" s="1"/>
      <c r="W40" s="1"/>
      <c r="X40" s="1"/>
      <c r="Y40" s="1"/>
      <c r="Z40" s="1"/>
    </row>
    <row r="41" spans="1:26" ht="17.55" customHeight="1">
      <c r="A41" s="30"/>
      <c r="B41" s="30"/>
      <c r="C41" s="30"/>
      <c r="D41" s="30"/>
      <c r="E41" s="30"/>
      <c r="F41" s="30"/>
      <c r="G41" s="30"/>
      <c r="H41" s="30"/>
      <c r="I41" s="30"/>
      <c r="J41" s="31" t="str">
        <f t="shared" si="0"/>
        <v/>
      </c>
      <c r="K41" s="32"/>
      <c r="L41" s="32"/>
      <c r="M41" s="31" t="str">
        <f t="shared" si="1"/>
        <v/>
      </c>
      <c r="N41" s="30"/>
      <c r="O41" s="30"/>
      <c r="P41" s="33" t="str">
        <f>IF(AND($A41="",COUNTA($B41:$I41,$K41:$L41,$N41:$O41,$Q41)&gt;0),"FALTA ID",IF($A41="","",IF(COUNTIF($A$6:$A$305,$A41)&gt;1,"ID DUPLICADO",IF($F41="","SIN TERRITORIO",IF($I41="","FALTA INCLUIR EN CARGA",IF(AND($I41="Sí",$G41=""),"FALTA POTENCIAL",IF(AND($I41="Sí",$H41=""),"FALTA FRECUENCIA",IF(AND($C41="Inactiva sin seguimiento",$I41="Sí"),"INACTIVA EN CARGA",IF(COUNTIF('4. Territorios'!$A$6:$A$30,$F41)=0,"TERRITORIO NO VÁLIDO",IF(COUNTIF('4. Territorios'!$A$6:$A$30,$F41)&gt;1,"TERRITORIO DUPLICADO",IF(OR($K41&lt;1,$K41&gt;240,$L41&lt;0,$L41&gt;360),"REVISAR TIEMPOS","OK")))))))))))</f>
        <v/>
      </c>
      <c r="Q41" s="30"/>
      <c r="R41" s="9"/>
      <c r="S41" s="1"/>
      <c r="T41" s="1"/>
      <c r="U41" s="1"/>
      <c r="V41" s="1"/>
      <c r="W41" s="1"/>
      <c r="X41" s="1"/>
      <c r="Y41" s="1"/>
      <c r="Z41" s="1"/>
    </row>
    <row r="42" spans="1:26" ht="17.55" customHeight="1">
      <c r="A42" s="30"/>
      <c r="B42" s="30"/>
      <c r="C42" s="30"/>
      <c r="D42" s="30"/>
      <c r="E42" s="30"/>
      <c r="F42" s="30"/>
      <c r="G42" s="30"/>
      <c r="H42" s="30"/>
      <c r="I42" s="30"/>
      <c r="J42" s="31" t="str">
        <f t="shared" si="0"/>
        <v/>
      </c>
      <c r="K42" s="32"/>
      <c r="L42" s="32"/>
      <c r="M42" s="31" t="str">
        <f t="shared" si="1"/>
        <v/>
      </c>
      <c r="N42" s="30"/>
      <c r="O42" s="30"/>
      <c r="P42" s="33" t="str">
        <f>IF(AND($A42="",COUNTA($B42:$I42,$K42:$L42,$N42:$O42,$Q42)&gt;0),"FALTA ID",IF($A42="","",IF(COUNTIF($A$6:$A$305,$A42)&gt;1,"ID DUPLICADO",IF($F42="","SIN TERRITORIO",IF($I42="","FALTA INCLUIR EN CARGA",IF(AND($I42="Sí",$G42=""),"FALTA POTENCIAL",IF(AND($I42="Sí",$H42=""),"FALTA FRECUENCIA",IF(AND($C42="Inactiva sin seguimiento",$I42="Sí"),"INACTIVA EN CARGA",IF(COUNTIF('4. Territorios'!$A$6:$A$30,$F42)=0,"TERRITORIO NO VÁLIDO",IF(COUNTIF('4. Territorios'!$A$6:$A$30,$F42)&gt;1,"TERRITORIO DUPLICADO",IF(OR($K42&lt;1,$K42&gt;240,$L42&lt;0,$L42&gt;360),"REVISAR TIEMPOS","OK")))))))))))</f>
        <v/>
      </c>
      <c r="Q42" s="30"/>
      <c r="R42" s="9"/>
      <c r="S42" s="1"/>
      <c r="T42" s="1"/>
      <c r="U42" s="1"/>
      <c r="V42" s="1"/>
      <c r="W42" s="1"/>
      <c r="X42" s="1"/>
      <c r="Y42" s="1"/>
      <c r="Z42" s="1"/>
    </row>
    <row r="43" spans="1:26" ht="17.55" customHeight="1">
      <c r="A43" s="30"/>
      <c r="B43" s="30"/>
      <c r="C43" s="30"/>
      <c r="D43" s="30"/>
      <c r="E43" s="30"/>
      <c r="F43" s="30"/>
      <c r="G43" s="30"/>
      <c r="H43" s="30"/>
      <c r="I43" s="30"/>
      <c r="J43" s="31" t="str">
        <f t="shared" si="0"/>
        <v/>
      </c>
      <c r="K43" s="32"/>
      <c r="L43" s="32"/>
      <c r="M43" s="31" t="str">
        <f t="shared" si="1"/>
        <v/>
      </c>
      <c r="N43" s="30"/>
      <c r="O43" s="30"/>
      <c r="P43" s="33" t="str">
        <f>IF(AND($A43="",COUNTA($B43:$I43,$K43:$L43,$N43:$O43,$Q43)&gt;0),"FALTA ID",IF($A43="","",IF(COUNTIF($A$6:$A$305,$A43)&gt;1,"ID DUPLICADO",IF($F43="","SIN TERRITORIO",IF($I43="","FALTA INCLUIR EN CARGA",IF(AND($I43="Sí",$G43=""),"FALTA POTENCIAL",IF(AND($I43="Sí",$H43=""),"FALTA FRECUENCIA",IF(AND($C43="Inactiva sin seguimiento",$I43="Sí"),"INACTIVA EN CARGA",IF(COUNTIF('4. Territorios'!$A$6:$A$30,$F43)=0,"TERRITORIO NO VÁLIDO",IF(COUNTIF('4. Territorios'!$A$6:$A$30,$F43)&gt;1,"TERRITORIO DUPLICADO",IF(OR($K43&lt;1,$K43&gt;240,$L43&lt;0,$L43&gt;360),"REVISAR TIEMPOS","OK")))))))))))</f>
        <v/>
      </c>
      <c r="Q43" s="30"/>
      <c r="R43" s="9"/>
      <c r="S43" s="1"/>
      <c r="T43" s="1"/>
      <c r="U43" s="1"/>
      <c r="V43" s="1"/>
      <c r="W43" s="1"/>
      <c r="X43" s="1"/>
      <c r="Y43" s="1"/>
      <c r="Z43" s="1"/>
    </row>
    <row r="44" spans="1:26" ht="17.55" customHeight="1">
      <c r="A44" s="30"/>
      <c r="B44" s="30"/>
      <c r="C44" s="30"/>
      <c r="D44" s="30"/>
      <c r="E44" s="30"/>
      <c r="F44" s="30"/>
      <c r="G44" s="30"/>
      <c r="H44" s="30"/>
      <c r="I44" s="30"/>
      <c r="J44" s="31" t="str">
        <f t="shared" si="0"/>
        <v/>
      </c>
      <c r="K44" s="32"/>
      <c r="L44" s="32"/>
      <c r="M44" s="31" t="str">
        <f t="shared" si="1"/>
        <v/>
      </c>
      <c r="N44" s="30"/>
      <c r="O44" s="30"/>
      <c r="P44" s="33" t="str">
        <f>IF(AND($A44="",COUNTA($B44:$I44,$K44:$L44,$N44:$O44,$Q44)&gt;0),"FALTA ID",IF($A44="","",IF(COUNTIF($A$6:$A$305,$A44)&gt;1,"ID DUPLICADO",IF($F44="","SIN TERRITORIO",IF($I44="","FALTA INCLUIR EN CARGA",IF(AND($I44="Sí",$G44=""),"FALTA POTENCIAL",IF(AND($I44="Sí",$H44=""),"FALTA FRECUENCIA",IF(AND($C44="Inactiva sin seguimiento",$I44="Sí"),"INACTIVA EN CARGA",IF(COUNTIF('4. Territorios'!$A$6:$A$30,$F44)=0,"TERRITORIO NO VÁLIDO",IF(COUNTIF('4. Territorios'!$A$6:$A$30,$F44)&gt;1,"TERRITORIO DUPLICADO",IF(OR($K44&lt;1,$K44&gt;240,$L44&lt;0,$L44&gt;360),"REVISAR TIEMPOS","OK")))))))))))</f>
        <v/>
      </c>
      <c r="Q44" s="30"/>
      <c r="R44" s="9"/>
      <c r="S44" s="1"/>
      <c r="T44" s="1"/>
      <c r="U44" s="1"/>
      <c r="V44" s="1"/>
      <c r="W44" s="1"/>
      <c r="X44" s="1"/>
      <c r="Y44" s="1"/>
      <c r="Z44" s="1"/>
    </row>
    <row r="45" spans="1:26" ht="17.55" customHeight="1">
      <c r="A45" s="30"/>
      <c r="B45" s="30"/>
      <c r="C45" s="30"/>
      <c r="D45" s="30"/>
      <c r="E45" s="30"/>
      <c r="F45" s="30"/>
      <c r="G45" s="30"/>
      <c r="H45" s="30"/>
      <c r="I45" s="30"/>
      <c r="J45" s="31" t="str">
        <f t="shared" si="0"/>
        <v/>
      </c>
      <c r="K45" s="32"/>
      <c r="L45" s="32"/>
      <c r="M45" s="31" t="str">
        <f t="shared" si="1"/>
        <v/>
      </c>
      <c r="N45" s="30"/>
      <c r="O45" s="30"/>
      <c r="P45" s="33" t="str">
        <f>IF(AND($A45="",COUNTA($B45:$I45,$K45:$L45,$N45:$O45,$Q45)&gt;0),"FALTA ID",IF($A45="","",IF(COUNTIF($A$6:$A$305,$A45)&gt;1,"ID DUPLICADO",IF($F45="","SIN TERRITORIO",IF($I45="","FALTA INCLUIR EN CARGA",IF(AND($I45="Sí",$G45=""),"FALTA POTENCIAL",IF(AND($I45="Sí",$H45=""),"FALTA FRECUENCIA",IF(AND($C45="Inactiva sin seguimiento",$I45="Sí"),"INACTIVA EN CARGA",IF(COUNTIF('4. Territorios'!$A$6:$A$30,$F45)=0,"TERRITORIO NO VÁLIDO",IF(COUNTIF('4. Territorios'!$A$6:$A$30,$F45)&gt;1,"TERRITORIO DUPLICADO",IF(OR($K45&lt;1,$K45&gt;240,$L45&lt;0,$L45&gt;360),"REVISAR TIEMPOS","OK")))))))))))</f>
        <v/>
      </c>
      <c r="Q45" s="30"/>
      <c r="R45" s="9"/>
      <c r="S45" s="1"/>
      <c r="T45" s="1"/>
      <c r="U45" s="1"/>
      <c r="V45" s="1"/>
      <c r="W45" s="1"/>
      <c r="X45" s="1"/>
      <c r="Y45" s="1"/>
      <c r="Z45" s="1"/>
    </row>
    <row r="46" spans="1:26" ht="17.55" customHeight="1">
      <c r="A46" s="30"/>
      <c r="B46" s="30"/>
      <c r="C46" s="30"/>
      <c r="D46" s="30"/>
      <c r="E46" s="30"/>
      <c r="F46" s="30"/>
      <c r="G46" s="30"/>
      <c r="H46" s="30"/>
      <c r="I46" s="30"/>
      <c r="J46" s="31" t="str">
        <f t="shared" si="0"/>
        <v/>
      </c>
      <c r="K46" s="32"/>
      <c r="L46" s="32"/>
      <c r="M46" s="31" t="str">
        <f t="shared" si="1"/>
        <v/>
      </c>
      <c r="N46" s="30"/>
      <c r="O46" s="30"/>
      <c r="P46" s="33" t="str">
        <f>IF(AND($A46="",COUNTA($B46:$I46,$K46:$L46,$N46:$O46,$Q46)&gt;0),"FALTA ID",IF($A46="","",IF(COUNTIF($A$6:$A$305,$A46)&gt;1,"ID DUPLICADO",IF($F46="","SIN TERRITORIO",IF($I46="","FALTA INCLUIR EN CARGA",IF(AND($I46="Sí",$G46=""),"FALTA POTENCIAL",IF(AND($I46="Sí",$H46=""),"FALTA FRECUENCIA",IF(AND($C46="Inactiva sin seguimiento",$I46="Sí"),"INACTIVA EN CARGA",IF(COUNTIF('4. Territorios'!$A$6:$A$30,$F46)=0,"TERRITORIO NO VÁLIDO",IF(COUNTIF('4. Territorios'!$A$6:$A$30,$F46)&gt;1,"TERRITORIO DUPLICADO",IF(OR($K46&lt;1,$K46&gt;240,$L46&lt;0,$L46&gt;360),"REVISAR TIEMPOS","OK")))))))))))</f>
        <v/>
      </c>
      <c r="Q46" s="30"/>
      <c r="R46" s="9"/>
      <c r="S46" s="1"/>
      <c r="T46" s="1"/>
      <c r="U46" s="1"/>
      <c r="V46" s="1"/>
      <c r="W46" s="1"/>
      <c r="X46" s="1"/>
      <c r="Y46" s="1"/>
      <c r="Z46" s="1"/>
    </row>
    <row r="47" spans="1:26" ht="17.55" customHeight="1">
      <c r="A47" s="30"/>
      <c r="B47" s="30"/>
      <c r="C47" s="30"/>
      <c r="D47" s="30"/>
      <c r="E47" s="30"/>
      <c r="F47" s="30"/>
      <c r="G47" s="30"/>
      <c r="H47" s="30"/>
      <c r="I47" s="30"/>
      <c r="J47" s="31" t="str">
        <f t="shared" si="0"/>
        <v/>
      </c>
      <c r="K47" s="32"/>
      <c r="L47" s="32"/>
      <c r="M47" s="31" t="str">
        <f t="shared" si="1"/>
        <v/>
      </c>
      <c r="N47" s="30"/>
      <c r="O47" s="30"/>
      <c r="P47" s="33" t="str">
        <f>IF(AND($A47="",COUNTA($B47:$I47,$K47:$L47,$N47:$O47,$Q47)&gt;0),"FALTA ID",IF($A47="","",IF(COUNTIF($A$6:$A$305,$A47)&gt;1,"ID DUPLICADO",IF($F47="","SIN TERRITORIO",IF($I47="","FALTA INCLUIR EN CARGA",IF(AND($I47="Sí",$G47=""),"FALTA POTENCIAL",IF(AND($I47="Sí",$H47=""),"FALTA FRECUENCIA",IF(AND($C47="Inactiva sin seguimiento",$I47="Sí"),"INACTIVA EN CARGA",IF(COUNTIF('4. Territorios'!$A$6:$A$30,$F47)=0,"TERRITORIO NO VÁLIDO",IF(COUNTIF('4. Territorios'!$A$6:$A$30,$F47)&gt;1,"TERRITORIO DUPLICADO",IF(OR($K47&lt;1,$K47&gt;240,$L47&lt;0,$L47&gt;360),"REVISAR TIEMPOS","OK")))))))))))</f>
        <v/>
      </c>
      <c r="Q47" s="30"/>
      <c r="R47" s="9"/>
      <c r="S47" s="1"/>
      <c r="T47" s="1"/>
      <c r="U47" s="1"/>
      <c r="V47" s="1"/>
      <c r="W47" s="1"/>
      <c r="X47" s="1"/>
      <c r="Y47" s="1"/>
      <c r="Z47" s="1"/>
    </row>
    <row r="48" spans="1:26" ht="17.55" customHeight="1">
      <c r="A48" s="30"/>
      <c r="B48" s="30"/>
      <c r="C48" s="30"/>
      <c r="D48" s="30"/>
      <c r="E48" s="30"/>
      <c r="F48" s="30"/>
      <c r="G48" s="30"/>
      <c r="H48" s="30"/>
      <c r="I48" s="30"/>
      <c r="J48" s="31" t="str">
        <f t="shared" si="0"/>
        <v/>
      </c>
      <c r="K48" s="32"/>
      <c r="L48" s="32"/>
      <c r="M48" s="31" t="str">
        <f t="shared" si="1"/>
        <v/>
      </c>
      <c r="N48" s="30"/>
      <c r="O48" s="30"/>
      <c r="P48" s="33" t="str">
        <f>IF(AND($A48="",COUNTA($B48:$I48,$K48:$L48,$N48:$O48,$Q48)&gt;0),"FALTA ID",IF($A48="","",IF(COUNTIF($A$6:$A$305,$A48)&gt;1,"ID DUPLICADO",IF($F48="","SIN TERRITORIO",IF($I48="","FALTA INCLUIR EN CARGA",IF(AND($I48="Sí",$G48=""),"FALTA POTENCIAL",IF(AND($I48="Sí",$H48=""),"FALTA FRECUENCIA",IF(AND($C48="Inactiva sin seguimiento",$I48="Sí"),"INACTIVA EN CARGA",IF(COUNTIF('4. Territorios'!$A$6:$A$30,$F48)=0,"TERRITORIO NO VÁLIDO",IF(COUNTIF('4. Territorios'!$A$6:$A$30,$F48)&gt;1,"TERRITORIO DUPLICADO",IF(OR($K48&lt;1,$K48&gt;240,$L48&lt;0,$L48&gt;360),"REVISAR TIEMPOS","OK")))))))))))</f>
        <v/>
      </c>
      <c r="Q48" s="30"/>
      <c r="R48" s="9"/>
      <c r="S48" s="1"/>
      <c r="T48" s="1"/>
      <c r="U48" s="1"/>
      <c r="V48" s="1"/>
      <c r="W48" s="1"/>
      <c r="X48" s="1"/>
      <c r="Y48" s="1"/>
      <c r="Z48" s="1"/>
    </row>
    <row r="49" spans="1:26" ht="17.55" customHeight="1">
      <c r="A49" s="30"/>
      <c r="B49" s="30"/>
      <c r="C49" s="30"/>
      <c r="D49" s="30"/>
      <c r="E49" s="30"/>
      <c r="F49" s="30"/>
      <c r="G49" s="30"/>
      <c r="H49" s="30"/>
      <c r="I49" s="30"/>
      <c r="J49" s="31" t="str">
        <f t="shared" si="0"/>
        <v/>
      </c>
      <c r="K49" s="32"/>
      <c r="L49" s="32"/>
      <c r="M49" s="31" t="str">
        <f t="shared" si="1"/>
        <v/>
      </c>
      <c r="N49" s="30"/>
      <c r="O49" s="30"/>
      <c r="P49" s="33" t="str">
        <f>IF(AND($A49="",COUNTA($B49:$I49,$K49:$L49,$N49:$O49,$Q49)&gt;0),"FALTA ID",IF($A49="","",IF(COUNTIF($A$6:$A$305,$A49)&gt;1,"ID DUPLICADO",IF($F49="","SIN TERRITORIO",IF($I49="","FALTA INCLUIR EN CARGA",IF(AND($I49="Sí",$G49=""),"FALTA POTENCIAL",IF(AND($I49="Sí",$H49=""),"FALTA FRECUENCIA",IF(AND($C49="Inactiva sin seguimiento",$I49="Sí"),"INACTIVA EN CARGA",IF(COUNTIF('4. Territorios'!$A$6:$A$30,$F49)=0,"TERRITORIO NO VÁLIDO",IF(COUNTIF('4. Territorios'!$A$6:$A$30,$F49)&gt;1,"TERRITORIO DUPLICADO",IF(OR($K49&lt;1,$K49&gt;240,$L49&lt;0,$L49&gt;360),"REVISAR TIEMPOS","OK")))))))))))</f>
        <v/>
      </c>
      <c r="Q49" s="30"/>
      <c r="R49" s="9"/>
      <c r="S49" s="1"/>
      <c r="T49" s="1"/>
      <c r="U49" s="1"/>
      <c r="V49" s="1"/>
      <c r="W49" s="1"/>
      <c r="X49" s="1"/>
      <c r="Y49" s="1"/>
      <c r="Z49" s="1"/>
    </row>
    <row r="50" spans="1:26" ht="17.55" customHeight="1">
      <c r="A50" s="30"/>
      <c r="B50" s="30"/>
      <c r="C50" s="30"/>
      <c r="D50" s="30"/>
      <c r="E50" s="30"/>
      <c r="F50" s="30"/>
      <c r="G50" s="30"/>
      <c r="H50" s="30"/>
      <c r="I50" s="30"/>
      <c r="J50" s="31" t="str">
        <f t="shared" si="0"/>
        <v/>
      </c>
      <c r="K50" s="32"/>
      <c r="L50" s="32"/>
      <c r="M50" s="31" t="str">
        <f t="shared" si="1"/>
        <v/>
      </c>
      <c r="N50" s="30"/>
      <c r="O50" s="30"/>
      <c r="P50" s="33" t="str">
        <f>IF(AND($A50="",COUNTA($B50:$I50,$K50:$L50,$N50:$O50,$Q50)&gt;0),"FALTA ID",IF($A50="","",IF(COUNTIF($A$6:$A$305,$A50)&gt;1,"ID DUPLICADO",IF($F50="","SIN TERRITORIO",IF($I50="","FALTA INCLUIR EN CARGA",IF(AND($I50="Sí",$G50=""),"FALTA POTENCIAL",IF(AND($I50="Sí",$H50=""),"FALTA FRECUENCIA",IF(AND($C50="Inactiva sin seguimiento",$I50="Sí"),"INACTIVA EN CARGA",IF(COUNTIF('4. Territorios'!$A$6:$A$30,$F50)=0,"TERRITORIO NO VÁLIDO",IF(COUNTIF('4. Territorios'!$A$6:$A$30,$F50)&gt;1,"TERRITORIO DUPLICADO",IF(OR($K50&lt;1,$K50&gt;240,$L50&lt;0,$L50&gt;360),"REVISAR TIEMPOS","OK")))))))))))</f>
        <v/>
      </c>
      <c r="Q50" s="30"/>
      <c r="R50" s="9"/>
      <c r="S50" s="1"/>
      <c r="T50" s="1"/>
      <c r="U50" s="1"/>
      <c r="V50" s="1"/>
      <c r="W50" s="1"/>
      <c r="X50" s="1"/>
      <c r="Y50" s="1"/>
      <c r="Z50" s="1"/>
    </row>
    <row r="51" spans="1:26" ht="17.55" customHeight="1">
      <c r="A51" s="30"/>
      <c r="B51" s="30"/>
      <c r="C51" s="30"/>
      <c r="D51" s="30"/>
      <c r="E51" s="30"/>
      <c r="F51" s="30"/>
      <c r="G51" s="30"/>
      <c r="H51" s="30"/>
      <c r="I51" s="30"/>
      <c r="J51" s="31" t="str">
        <f t="shared" si="0"/>
        <v/>
      </c>
      <c r="K51" s="32"/>
      <c r="L51" s="32"/>
      <c r="M51" s="31" t="str">
        <f t="shared" si="1"/>
        <v/>
      </c>
      <c r="N51" s="30"/>
      <c r="O51" s="30"/>
      <c r="P51" s="33" t="str">
        <f>IF(AND($A51="",COUNTA($B51:$I51,$K51:$L51,$N51:$O51,$Q51)&gt;0),"FALTA ID",IF($A51="","",IF(COUNTIF($A$6:$A$305,$A51)&gt;1,"ID DUPLICADO",IF($F51="","SIN TERRITORIO",IF($I51="","FALTA INCLUIR EN CARGA",IF(AND($I51="Sí",$G51=""),"FALTA POTENCIAL",IF(AND($I51="Sí",$H51=""),"FALTA FRECUENCIA",IF(AND($C51="Inactiva sin seguimiento",$I51="Sí"),"INACTIVA EN CARGA",IF(COUNTIF('4. Territorios'!$A$6:$A$30,$F51)=0,"TERRITORIO NO VÁLIDO",IF(COUNTIF('4. Territorios'!$A$6:$A$30,$F51)&gt;1,"TERRITORIO DUPLICADO",IF(OR($K51&lt;1,$K51&gt;240,$L51&lt;0,$L51&gt;360),"REVISAR TIEMPOS","OK")))))))))))</f>
        <v/>
      </c>
      <c r="Q51" s="30"/>
      <c r="R51" s="9"/>
      <c r="S51" s="1"/>
      <c r="T51" s="1"/>
      <c r="U51" s="1"/>
      <c r="V51" s="1"/>
      <c r="W51" s="1"/>
      <c r="X51" s="1"/>
      <c r="Y51" s="1"/>
      <c r="Z51" s="1"/>
    </row>
    <row r="52" spans="1:26" ht="17.55" customHeight="1">
      <c r="A52" s="30"/>
      <c r="B52" s="30"/>
      <c r="C52" s="30"/>
      <c r="D52" s="30"/>
      <c r="E52" s="30"/>
      <c r="F52" s="30"/>
      <c r="G52" s="30"/>
      <c r="H52" s="30"/>
      <c r="I52" s="30"/>
      <c r="J52" s="31" t="str">
        <f t="shared" si="0"/>
        <v/>
      </c>
      <c r="K52" s="32"/>
      <c r="L52" s="32"/>
      <c r="M52" s="31" t="str">
        <f t="shared" si="1"/>
        <v/>
      </c>
      <c r="N52" s="30"/>
      <c r="O52" s="30"/>
      <c r="P52" s="33" t="str">
        <f>IF(AND($A52="",COUNTA($B52:$I52,$K52:$L52,$N52:$O52,$Q52)&gt;0),"FALTA ID",IF($A52="","",IF(COUNTIF($A$6:$A$305,$A52)&gt;1,"ID DUPLICADO",IF($F52="","SIN TERRITORIO",IF($I52="","FALTA INCLUIR EN CARGA",IF(AND($I52="Sí",$G52=""),"FALTA POTENCIAL",IF(AND($I52="Sí",$H52=""),"FALTA FRECUENCIA",IF(AND($C52="Inactiva sin seguimiento",$I52="Sí"),"INACTIVA EN CARGA",IF(COUNTIF('4. Territorios'!$A$6:$A$30,$F52)=0,"TERRITORIO NO VÁLIDO",IF(COUNTIF('4. Territorios'!$A$6:$A$30,$F52)&gt;1,"TERRITORIO DUPLICADO",IF(OR($K52&lt;1,$K52&gt;240,$L52&lt;0,$L52&gt;360),"REVISAR TIEMPOS","OK")))))))))))</f>
        <v/>
      </c>
      <c r="Q52" s="30"/>
      <c r="R52" s="9"/>
      <c r="S52" s="1"/>
      <c r="T52" s="1"/>
      <c r="U52" s="1"/>
      <c r="V52" s="1"/>
      <c r="W52" s="1"/>
      <c r="X52" s="1"/>
      <c r="Y52" s="1"/>
      <c r="Z52" s="1"/>
    </row>
    <row r="53" spans="1:26" ht="17.55" customHeight="1">
      <c r="A53" s="30"/>
      <c r="B53" s="30"/>
      <c r="C53" s="30"/>
      <c r="D53" s="30"/>
      <c r="E53" s="30"/>
      <c r="F53" s="30"/>
      <c r="G53" s="30"/>
      <c r="H53" s="30"/>
      <c r="I53" s="30"/>
      <c r="J53" s="31" t="str">
        <f t="shared" si="0"/>
        <v/>
      </c>
      <c r="K53" s="32"/>
      <c r="L53" s="32"/>
      <c r="M53" s="31" t="str">
        <f t="shared" si="1"/>
        <v/>
      </c>
      <c r="N53" s="30"/>
      <c r="O53" s="30"/>
      <c r="P53" s="33" t="str">
        <f>IF(AND($A53="",COUNTA($B53:$I53,$K53:$L53,$N53:$O53,$Q53)&gt;0),"FALTA ID",IF($A53="","",IF(COUNTIF($A$6:$A$305,$A53)&gt;1,"ID DUPLICADO",IF($F53="","SIN TERRITORIO",IF($I53="","FALTA INCLUIR EN CARGA",IF(AND($I53="Sí",$G53=""),"FALTA POTENCIAL",IF(AND($I53="Sí",$H53=""),"FALTA FRECUENCIA",IF(AND($C53="Inactiva sin seguimiento",$I53="Sí"),"INACTIVA EN CARGA",IF(COUNTIF('4. Territorios'!$A$6:$A$30,$F53)=0,"TERRITORIO NO VÁLIDO",IF(COUNTIF('4. Territorios'!$A$6:$A$30,$F53)&gt;1,"TERRITORIO DUPLICADO",IF(OR($K53&lt;1,$K53&gt;240,$L53&lt;0,$L53&gt;360),"REVISAR TIEMPOS","OK")))))))))))</f>
        <v/>
      </c>
      <c r="Q53" s="30"/>
      <c r="R53" s="9"/>
      <c r="S53" s="1"/>
      <c r="T53" s="1"/>
      <c r="U53" s="1"/>
      <c r="V53" s="1"/>
      <c r="W53" s="1"/>
      <c r="X53" s="1"/>
      <c r="Y53" s="1"/>
      <c r="Z53" s="1"/>
    </row>
    <row r="54" spans="1:26" ht="17.55" customHeight="1">
      <c r="A54" s="30"/>
      <c r="B54" s="30"/>
      <c r="C54" s="30"/>
      <c r="D54" s="30"/>
      <c r="E54" s="30"/>
      <c r="F54" s="30"/>
      <c r="G54" s="30"/>
      <c r="H54" s="30"/>
      <c r="I54" s="30"/>
      <c r="J54" s="31" t="str">
        <f t="shared" si="0"/>
        <v/>
      </c>
      <c r="K54" s="32"/>
      <c r="L54" s="32"/>
      <c r="M54" s="31" t="str">
        <f t="shared" si="1"/>
        <v/>
      </c>
      <c r="N54" s="30"/>
      <c r="O54" s="30"/>
      <c r="P54" s="33" t="str">
        <f>IF(AND($A54="",COUNTA($B54:$I54,$K54:$L54,$N54:$O54,$Q54)&gt;0),"FALTA ID",IF($A54="","",IF(COUNTIF($A$6:$A$305,$A54)&gt;1,"ID DUPLICADO",IF($F54="","SIN TERRITORIO",IF($I54="","FALTA INCLUIR EN CARGA",IF(AND($I54="Sí",$G54=""),"FALTA POTENCIAL",IF(AND($I54="Sí",$H54=""),"FALTA FRECUENCIA",IF(AND($C54="Inactiva sin seguimiento",$I54="Sí"),"INACTIVA EN CARGA",IF(COUNTIF('4. Territorios'!$A$6:$A$30,$F54)=0,"TERRITORIO NO VÁLIDO",IF(COUNTIF('4. Territorios'!$A$6:$A$30,$F54)&gt;1,"TERRITORIO DUPLICADO",IF(OR($K54&lt;1,$K54&gt;240,$L54&lt;0,$L54&gt;360),"REVISAR TIEMPOS","OK")))))))))))</f>
        <v/>
      </c>
      <c r="Q54" s="30"/>
      <c r="R54" s="9"/>
      <c r="S54" s="1"/>
      <c r="T54" s="1"/>
      <c r="U54" s="1"/>
      <c r="V54" s="1"/>
      <c r="W54" s="1"/>
      <c r="X54" s="1"/>
      <c r="Y54" s="1"/>
      <c r="Z54" s="1"/>
    </row>
    <row r="55" spans="1:26" ht="17.55" customHeight="1">
      <c r="A55" s="30"/>
      <c r="B55" s="30"/>
      <c r="C55" s="30"/>
      <c r="D55" s="30"/>
      <c r="E55" s="30"/>
      <c r="F55" s="30"/>
      <c r="G55" s="30"/>
      <c r="H55" s="30"/>
      <c r="I55" s="30"/>
      <c r="J55" s="31" t="str">
        <f t="shared" si="0"/>
        <v/>
      </c>
      <c r="K55" s="32"/>
      <c r="L55" s="32"/>
      <c r="M55" s="31" t="str">
        <f t="shared" si="1"/>
        <v/>
      </c>
      <c r="N55" s="30"/>
      <c r="O55" s="30"/>
      <c r="P55" s="33" t="str">
        <f>IF(AND($A55="",COUNTA($B55:$I55,$K55:$L55,$N55:$O55,$Q55)&gt;0),"FALTA ID",IF($A55="","",IF(COUNTIF($A$6:$A$305,$A55)&gt;1,"ID DUPLICADO",IF($F55="","SIN TERRITORIO",IF($I55="","FALTA INCLUIR EN CARGA",IF(AND($I55="Sí",$G55=""),"FALTA POTENCIAL",IF(AND($I55="Sí",$H55=""),"FALTA FRECUENCIA",IF(AND($C55="Inactiva sin seguimiento",$I55="Sí"),"INACTIVA EN CARGA",IF(COUNTIF('4. Territorios'!$A$6:$A$30,$F55)=0,"TERRITORIO NO VÁLIDO",IF(COUNTIF('4. Territorios'!$A$6:$A$30,$F55)&gt;1,"TERRITORIO DUPLICADO",IF(OR($K55&lt;1,$K55&gt;240,$L55&lt;0,$L55&gt;360),"REVISAR TIEMPOS","OK")))))))))))</f>
        <v/>
      </c>
      <c r="Q55" s="30"/>
      <c r="R55" s="9"/>
      <c r="S55" s="1"/>
      <c r="T55" s="1"/>
      <c r="U55" s="1"/>
      <c r="V55" s="1"/>
      <c r="W55" s="1"/>
      <c r="X55" s="1"/>
      <c r="Y55" s="1"/>
      <c r="Z55" s="1"/>
    </row>
    <row r="56" spans="1:26" ht="17.55" customHeight="1">
      <c r="A56" s="30"/>
      <c r="B56" s="30"/>
      <c r="C56" s="30"/>
      <c r="D56" s="30"/>
      <c r="E56" s="30"/>
      <c r="F56" s="30"/>
      <c r="G56" s="30"/>
      <c r="H56" s="30"/>
      <c r="I56" s="30"/>
      <c r="J56" s="31" t="str">
        <f t="shared" si="0"/>
        <v/>
      </c>
      <c r="K56" s="32"/>
      <c r="L56" s="32"/>
      <c r="M56" s="31" t="str">
        <f t="shared" si="1"/>
        <v/>
      </c>
      <c r="N56" s="30"/>
      <c r="O56" s="30"/>
      <c r="P56" s="33" t="str">
        <f>IF(AND($A56="",COUNTA($B56:$I56,$K56:$L56,$N56:$O56,$Q56)&gt;0),"FALTA ID",IF($A56="","",IF(COUNTIF($A$6:$A$305,$A56)&gt;1,"ID DUPLICADO",IF($F56="","SIN TERRITORIO",IF($I56="","FALTA INCLUIR EN CARGA",IF(AND($I56="Sí",$G56=""),"FALTA POTENCIAL",IF(AND($I56="Sí",$H56=""),"FALTA FRECUENCIA",IF(AND($C56="Inactiva sin seguimiento",$I56="Sí"),"INACTIVA EN CARGA",IF(COUNTIF('4. Territorios'!$A$6:$A$30,$F56)=0,"TERRITORIO NO VÁLIDO",IF(COUNTIF('4. Territorios'!$A$6:$A$30,$F56)&gt;1,"TERRITORIO DUPLICADO",IF(OR($K56&lt;1,$K56&gt;240,$L56&lt;0,$L56&gt;360),"REVISAR TIEMPOS","OK")))))))))))</f>
        <v/>
      </c>
      <c r="Q56" s="30"/>
      <c r="R56" s="9"/>
      <c r="S56" s="1"/>
      <c r="T56" s="1"/>
      <c r="U56" s="1"/>
      <c r="V56" s="1"/>
      <c r="W56" s="1"/>
      <c r="X56" s="1"/>
      <c r="Y56" s="1"/>
      <c r="Z56" s="1"/>
    </row>
    <row r="57" spans="1:26" ht="17.55" customHeight="1">
      <c r="A57" s="30"/>
      <c r="B57" s="30"/>
      <c r="C57" s="30"/>
      <c r="D57" s="30"/>
      <c r="E57" s="30"/>
      <c r="F57" s="30"/>
      <c r="G57" s="30"/>
      <c r="H57" s="30"/>
      <c r="I57" s="30"/>
      <c r="J57" s="31" t="str">
        <f t="shared" si="0"/>
        <v/>
      </c>
      <c r="K57" s="32"/>
      <c r="L57" s="32"/>
      <c r="M57" s="31" t="str">
        <f t="shared" si="1"/>
        <v/>
      </c>
      <c r="N57" s="30"/>
      <c r="O57" s="30"/>
      <c r="P57" s="33" t="str">
        <f>IF(AND($A57="",COUNTA($B57:$I57,$K57:$L57,$N57:$O57,$Q57)&gt;0),"FALTA ID",IF($A57="","",IF(COUNTIF($A$6:$A$305,$A57)&gt;1,"ID DUPLICADO",IF($F57="","SIN TERRITORIO",IF($I57="","FALTA INCLUIR EN CARGA",IF(AND($I57="Sí",$G57=""),"FALTA POTENCIAL",IF(AND($I57="Sí",$H57=""),"FALTA FRECUENCIA",IF(AND($C57="Inactiva sin seguimiento",$I57="Sí"),"INACTIVA EN CARGA",IF(COUNTIF('4. Territorios'!$A$6:$A$30,$F57)=0,"TERRITORIO NO VÁLIDO",IF(COUNTIF('4. Territorios'!$A$6:$A$30,$F57)&gt;1,"TERRITORIO DUPLICADO",IF(OR($K57&lt;1,$K57&gt;240,$L57&lt;0,$L57&gt;360),"REVISAR TIEMPOS","OK")))))))))))</f>
        <v/>
      </c>
      <c r="Q57" s="30"/>
      <c r="R57" s="9"/>
      <c r="S57" s="1"/>
      <c r="T57" s="1"/>
      <c r="U57" s="1"/>
      <c r="V57" s="1"/>
      <c r="W57" s="1"/>
      <c r="X57" s="1"/>
      <c r="Y57" s="1"/>
      <c r="Z57" s="1"/>
    </row>
    <row r="58" spans="1:26" ht="17.55" customHeight="1">
      <c r="A58" s="30"/>
      <c r="B58" s="30"/>
      <c r="C58" s="30"/>
      <c r="D58" s="30"/>
      <c r="E58" s="30"/>
      <c r="F58" s="30"/>
      <c r="G58" s="30"/>
      <c r="H58" s="30"/>
      <c r="I58" s="30"/>
      <c r="J58" s="31" t="str">
        <f t="shared" si="0"/>
        <v/>
      </c>
      <c r="K58" s="32"/>
      <c r="L58" s="32"/>
      <c r="M58" s="31" t="str">
        <f t="shared" si="1"/>
        <v/>
      </c>
      <c r="N58" s="30"/>
      <c r="O58" s="30"/>
      <c r="P58" s="33" t="str">
        <f>IF(AND($A58="",COUNTA($B58:$I58,$K58:$L58,$N58:$O58,$Q58)&gt;0),"FALTA ID",IF($A58="","",IF(COUNTIF($A$6:$A$305,$A58)&gt;1,"ID DUPLICADO",IF($F58="","SIN TERRITORIO",IF($I58="","FALTA INCLUIR EN CARGA",IF(AND($I58="Sí",$G58=""),"FALTA POTENCIAL",IF(AND($I58="Sí",$H58=""),"FALTA FRECUENCIA",IF(AND($C58="Inactiva sin seguimiento",$I58="Sí"),"INACTIVA EN CARGA",IF(COUNTIF('4. Territorios'!$A$6:$A$30,$F58)=0,"TERRITORIO NO VÁLIDO",IF(COUNTIF('4. Territorios'!$A$6:$A$30,$F58)&gt;1,"TERRITORIO DUPLICADO",IF(OR($K58&lt;1,$K58&gt;240,$L58&lt;0,$L58&gt;360),"REVISAR TIEMPOS","OK")))))))))))</f>
        <v/>
      </c>
      <c r="Q58" s="30"/>
      <c r="R58" s="9"/>
      <c r="S58" s="1"/>
      <c r="T58" s="1"/>
      <c r="U58" s="1"/>
      <c r="V58" s="1"/>
      <c r="W58" s="1"/>
      <c r="X58" s="1"/>
      <c r="Y58" s="1"/>
      <c r="Z58" s="1"/>
    </row>
    <row r="59" spans="1:26" ht="17.55" customHeight="1">
      <c r="A59" s="30"/>
      <c r="B59" s="30"/>
      <c r="C59" s="30"/>
      <c r="D59" s="30"/>
      <c r="E59" s="30"/>
      <c r="F59" s="30"/>
      <c r="G59" s="30"/>
      <c r="H59" s="30"/>
      <c r="I59" s="30"/>
      <c r="J59" s="31" t="str">
        <f t="shared" si="0"/>
        <v/>
      </c>
      <c r="K59" s="32"/>
      <c r="L59" s="32"/>
      <c r="M59" s="31" t="str">
        <f t="shared" si="1"/>
        <v/>
      </c>
      <c r="N59" s="30"/>
      <c r="O59" s="30"/>
      <c r="P59" s="33" t="str">
        <f>IF(AND($A59="",COUNTA($B59:$I59,$K59:$L59,$N59:$O59,$Q59)&gt;0),"FALTA ID",IF($A59="","",IF(COUNTIF($A$6:$A$305,$A59)&gt;1,"ID DUPLICADO",IF($F59="","SIN TERRITORIO",IF($I59="","FALTA INCLUIR EN CARGA",IF(AND($I59="Sí",$G59=""),"FALTA POTENCIAL",IF(AND($I59="Sí",$H59=""),"FALTA FRECUENCIA",IF(AND($C59="Inactiva sin seguimiento",$I59="Sí"),"INACTIVA EN CARGA",IF(COUNTIF('4. Territorios'!$A$6:$A$30,$F59)=0,"TERRITORIO NO VÁLIDO",IF(COUNTIF('4. Territorios'!$A$6:$A$30,$F59)&gt;1,"TERRITORIO DUPLICADO",IF(OR($K59&lt;1,$K59&gt;240,$L59&lt;0,$L59&gt;360),"REVISAR TIEMPOS","OK")))))))))))</f>
        <v/>
      </c>
      <c r="Q59" s="30"/>
      <c r="R59" s="9"/>
      <c r="S59" s="1"/>
      <c r="T59" s="1"/>
      <c r="U59" s="1"/>
      <c r="V59" s="1"/>
      <c r="W59" s="1"/>
      <c r="X59" s="1"/>
      <c r="Y59" s="1"/>
      <c r="Z59" s="1"/>
    </row>
    <row r="60" spans="1:26" ht="17.55" customHeight="1">
      <c r="A60" s="30"/>
      <c r="B60" s="30"/>
      <c r="C60" s="30"/>
      <c r="D60" s="30"/>
      <c r="E60" s="30"/>
      <c r="F60" s="30"/>
      <c r="G60" s="30"/>
      <c r="H60" s="30"/>
      <c r="I60" s="30"/>
      <c r="J60" s="31" t="str">
        <f t="shared" si="0"/>
        <v/>
      </c>
      <c r="K60" s="32"/>
      <c r="L60" s="32"/>
      <c r="M60" s="31" t="str">
        <f t="shared" si="1"/>
        <v/>
      </c>
      <c r="N60" s="30"/>
      <c r="O60" s="30"/>
      <c r="P60" s="33" t="str">
        <f>IF(AND($A60="",COUNTA($B60:$I60,$K60:$L60,$N60:$O60,$Q60)&gt;0),"FALTA ID",IF($A60="","",IF(COUNTIF($A$6:$A$305,$A60)&gt;1,"ID DUPLICADO",IF($F60="","SIN TERRITORIO",IF($I60="","FALTA INCLUIR EN CARGA",IF(AND($I60="Sí",$G60=""),"FALTA POTENCIAL",IF(AND($I60="Sí",$H60=""),"FALTA FRECUENCIA",IF(AND($C60="Inactiva sin seguimiento",$I60="Sí"),"INACTIVA EN CARGA",IF(COUNTIF('4. Territorios'!$A$6:$A$30,$F60)=0,"TERRITORIO NO VÁLIDO",IF(COUNTIF('4. Territorios'!$A$6:$A$30,$F60)&gt;1,"TERRITORIO DUPLICADO",IF(OR($K60&lt;1,$K60&gt;240,$L60&lt;0,$L60&gt;360),"REVISAR TIEMPOS","OK")))))))))))</f>
        <v/>
      </c>
      <c r="Q60" s="30"/>
      <c r="R60" s="9"/>
      <c r="S60" s="1"/>
      <c r="T60" s="1"/>
      <c r="U60" s="1"/>
      <c r="V60" s="1"/>
      <c r="W60" s="1"/>
      <c r="X60" s="1"/>
      <c r="Y60" s="1"/>
      <c r="Z60" s="1"/>
    </row>
    <row r="61" spans="1:26" ht="17.55" customHeight="1">
      <c r="A61" s="30"/>
      <c r="B61" s="30"/>
      <c r="C61" s="30"/>
      <c r="D61" s="30"/>
      <c r="E61" s="30"/>
      <c r="F61" s="30"/>
      <c r="G61" s="30"/>
      <c r="H61" s="30"/>
      <c r="I61" s="30"/>
      <c r="J61" s="31" t="str">
        <f t="shared" si="0"/>
        <v/>
      </c>
      <c r="K61" s="32"/>
      <c r="L61" s="32"/>
      <c r="M61" s="31" t="str">
        <f t="shared" si="1"/>
        <v/>
      </c>
      <c r="N61" s="30"/>
      <c r="O61" s="30"/>
      <c r="P61" s="33" t="str">
        <f>IF(AND($A61="",COUNTA($B61:$I61,$K61:$L61,$N61:$O61,$Q61)&gt;0),"FALTA ID",IF($A61="","",IF(COUNTIF($A$6:$A$305,$A61)&gt;1,"ID DUPLICADO",IF($F61="","SIN TERRITORIO",IF($I61="","FALTA INCLUIR EN CARGA",IF(AND($I61="Sí",$G61=""),"FALTA POTENCIAL",IF(AND($I61="Sí",$H61=""),"FALTA FRECUENCIA",IF(AND($C61="Inactiva sin seguimiento",$I61="Sí"),"INACTIVA EN CARGA",IF(COUNTIF('4. Territorios'!$A$6:$A$30,$F61)=0,"TERRITORIO NO VÁLIDO",IF(COUNTIF('4. Territorios'!$A$6:$A$30,$F61)&gt;1,"TERRITORIO DUPLICADO",IF(OR($K61&lt;1,$K61&gt;240,$L61&lt;0,$L61&gt;360),"REVISAR TIEMPOS","OK")))))))))))</f>
        <v/>
      </c>
      <c r="Q61" s="30"/>
      <c r="R61" s="9"/>
      <c r="S61" s="1"/>
      <c r="T61" s="1"/>
      <c r="U61" s="1"/>
      <c r="V61" s="1"/>
      <c r="W61" s="1"/>
      <c r="X61" s="1"/>
      <c r="Y61" s="1"/>
      <c r="Z61" s="1"/>
    </row>
    <row r="62" spans="1:26" ht="17.55" customHeight="1">
      <c r="A62" s="30"/>
      <c r="B62" s="30"/>
      <c r="C62" s="30"/>
      <c r="D62" s="30"/>
      <c r="E62" s="30"/>
      <c r="F62" s="30"/>
      <c r="G62" s="30"/>
      <c r="H62" s="30"/>
      <c r="I62" s="30"/>
      <c r="J62" s="31" t="str">
        <f t="shared" si="0"/>
        <v/>
      </c>
      <c r="K62" s="32"/>
      <c r="L62" s="32"/>
      <c r="M62" s="31" t="str">
        <f t="shared" si="1"/>
        <v/>
      </c>
      <c r="N62" s="30"/>
      <c r="O62" s="30"/>
      <c r="P62" s="33" t="str">
        <f>IF(AND($A62="",COUNTA($B62:$I62,$K62:$L62,$N62:$O62,$Q62)&gt;0),"FALTA ID",IF($A62="","",IF(COUNTIF($A$6:$A$305,$A62)&gt;1,"ID DUPLICADO",IF($F62="","SIN TERRITORIO",IF($I62="","FALTA INCLUIR EN CARGA",IF(AND($I62="Sí",$G62=""),"FALTA POTENCIAL",IF(AND($I62="Sí",$H62=""),"FALTA FRECUENCIA",IF(AND($C62="Inactiva sin seguimiento",$I62="Sí"),"INACTIVA EN CARGA",IF(COUNTIF('4. Territorios'!$A$6:$A$30,$F62)=0,"TERRITORIO NO VÁLIDO",IF(COUNTIF('4. Territorios'!$A$6:$A$30,$F62)&gt;1,"TERRITORIO DUPLICADO",IF(OR($K62&lt;1,$K62&gt;240,$L62&lt;0,$L62&gt;360),"REVISAR TIEMPOS","OK")))))))))))</f>
        <v/>
      </c>
      <c r="Q62" s="30"/>
      <c r="R62" s="9"/>
      <c r="S62" s="1"/>
      <c r="T62" s="1"/>
      <c r="U62" s="1"/>
      <c r="V62" s="1"/>
      <c r="W62" s="1"/>
      <c r="X62" s="1"/>
      <c r="Y62" s="1"/>
      <c r="Z62" s="1"/>
    </row>
    <row r="63" spans="1:26" ht="17.55" customHeight="1">
      <c r="A63" s="30"/>
      <c r="B63" s="30"/>
      <c r="C63" s="30"/>
      <c r="D63" s="30"/>
      <c r="E63" s="30"/>
      <c r="F63" s="30"/>
      <c r="G63" s="30"/>
      <c r="H63" s="30"/>
      <c r="I63" s="30"/>
      <c r="J63" s="31" t="str">
        <f t="shared" si="0"/>
        <v/>
      </c>
      <c r="K63" s="32"/>
      <c r="L63" s="32"/>
      <c r="M63" s="31" t="str">
        <f t="shared" si="1"/>
        <v/>
      </c>
      <c r="N63" s="30"/>
      <c r="O63" s="30"/>
      <c r="P63" s="33" t="str">
        <f>IF(AND($A63="",COUNTA($B63:$I63,$K63:$L63,$N63:$O63,$Q63)&gt;0),"FALTA ID",IF($A63="","",IF(COUNTIF($A$6:$A$305,$A63)&gt;1,"ID DUPLICADO",IF($F63="","SIN TERRITORIO",IF($I63="","FALTA INCLUIR EN CARGA",IF(AND($I63="Sí",$G63=""),"FALTA POTENCIAL",IF(AND($I63="Sí",$H63=""),"FALTA FRECUENCIA",IF(AND($C63="Inactiva sin seguimiento",$I63="Sí"),"INACTIVA EN CARGA",IF(COUNTIF('4. Territorios'!$A$6:$A$30,$F63)=0,"TERRITORIO NO VÁLIDO",IF(COUNTIF('4. Territorios'!$A$6:$A$30,$F63)&gt;1,"TERRITORIO DUPLICADO",IF(OR($K63&lt;1,$K63&gt;240,$L63&lt;0,$L63&gt;360),"REVISAR TIEMPOS","OK")))))))))))</f>
        <v/>
      </c>
      <c r="Q63" s="30"/>
      <c r="R63" s="9"/>
      <c r="S63" s="1"/>
      <c r="T63" s="1"/>
      <c r="U63" s="1"/>
      <c r="V63" s="1"/>
      <c r="W63" s="1"/>
      <c r="X63" s="1"/>
      <c r="Y63" s="1"/>
      <c r="Z63" s="1"/>
    </row>
    <row r="64" spans="1:26" ht="17.55" customHeight="1">
      <c r="A64" s="30"/>
      <c r="B64" s="30"/>
      <c r="C64" s="30"/>
      <c r="D64" s="30"/>
      <c r="E64" s="30"/>
      <c r="F64" s="30"/>
      <c r="G64" s="30"/>
      <c r="H64" s="30"/>
      <c r="I64" s="30"/>
      <c r="J64" s="31" t="str">
        <f t="shared" si="0"/>
        <v/>
      </c>
      <c r="K64" s="32"/>
      <c r="L64" s="32"/>
      <c r="M64" s="31" t="str">
        <f t="shared" si="1"/>
        <v/>
      </c>
      <c r="N64" s="30"/>
      <c r="O64" s="30"/>
      <c r="P64" s="33" t="str">
        <f>IF(AND($A64="",COUNTA($B64:$I64,$K64:$L64,$N64:$O64,$Q64)&gt;0),"FALTA ID",IF($A64="","",IF(COUNTIF($A$6:$A$305,$A64)&gt;1,"ID DUPLICADO",IF($F64="","SIN TERRITORIO",IF($I64="","FALTA INCLUIR EN CARGA",IF(AND($I64="Sí",$G64=""),"FALTA POTENCIAL",IF(AND($I64="Sí",$H64=""),"FALTA FRECUENCIA",IF(AND($C64="Inactiva sin seguimiento",$I64="Sí"),"INACTIVA EN CARGA",IF(COUNTIF('4. Territorios'!$A$6:$A$30,$F64)=0,"TERRITORIO NO VÁLIDO",IF(COUNTIF('4. Territorios'!$A$6:$A$30,$F64)&gt;1,"TERRITORIO DUPLICADO",IF(OR($K64&lt;1,$K64&gt;240,$L64&lt;0,$L64&gt;360),"REVISAR TIEMPOS","OK")))))))))))</f>
        <v/>
      </c>
      <c r="Q64" s="30"/>
      <c r="R64" s="9"/>
      <c r="S64" s="1"/>
      <c r="T64" s="1"/>
      <c r="U64" s="1"/>
      <c r="V64" s="1"/>
      <c r="W64" s="1"/>
      <c r="X64" s="1"/>
      <c r="Y64" s="1"/>
      <c r="Z64" s="1"/>
    </row>
    <row r="65" spans="1:26" ht="17.55" customHeight="1">
      <c r="A65" s="30"/>
      <c r="B65" s="30"/>
      <c r="C65" s="30"/>
      <c r="D65" s="30"/>
      <c r="E65" s="30"/>
      <c r="F65" s="30"/>
      <c r="G65" s="30"/>
      <c r="H65" s="30"/>
      <c r="I65" s="30"/>
      <c r="J65" s="31" t="str">
        <f t="shared" si="0"/>
        <v/>
      </c>
      <c r="K65" s="32"/>
      <c r="L65" s="32"/>
      <c r="M65" s="31" t="str">
        <f t="shared" si="1"/>
        <v/>
      </c>
      <c r="N65" s="30"/>
      <c r="O65" s="30"/>
      <c r="P65" s="33" t="str">
        <f>IF(AND($A65="",COUNTA($B65:$I65,$K65:$L65,$N65:$O65,$Q65)&gt;0),"FALTA ID",IF($A65="","",IF(COUNTIF($A$6:$A$305,$A65)&gt;1,"ID DUPLICADO",IF($F65="","SIN TERRITORIO",IF($I65="","FALTA INCLUIR EN CARGA",IF(AND($I65="Sí",$G65=""),"FALTA POTENCIAL",IF(AND($I65="Sí",$H65=""),"FALTA FRECUENCIA",IF(AND($C65="Inactiva sin seguimiento",$I65="Sí"),"INACTIVA EN CARGA",IF(COUNTIF('4. Territorios'!$A$6:$A$30,$F65)=0,"TERRITORIO NO VÁLIDO",IF(COUNTIF('4. Territorios'!$A$6:$A$30,$F65)&gt;1,"TERRITORIO DUPLICADO",IF(OR($K65&lt;1,$K65&gt;240,$L65&lt;0,$L65&gt;360),"REVISAR TIEMPOS","OK")))))))))))</f>
        <v/>
      </c>
      <c r="Q65" s="30"/>
      <c r="R65" s="9"/>
      <c r="S65" s="1"/>
      <c r="T65" s="1"/>
      <c r="U65" s="1"/>
      <c r="V65" s="1"/>
      <c r="W65" s="1"/>
      <c r="X65" s="1"/>
      <c r="Y65" s="1"/>
      <c r="Z65" s="1"/>
    </row>
    <row r="66" spans="1:26" ht="17.55" customHeight="1">
      <c r="A66" s="30"/>
      <c r="B66" s="30"/>
      <c r="C66" s="30"/>
      <c r="D66" s="30"/>
      <c r="E66" s="30"/>
      <c r="F66" s="30"/>
      <c r="G66" s="30"/>
      <c r="H66" s="30"/>
      <c r="I66" s="30"/>
      <c r="J66" s="31" t="str">
        <f t="shared" si="0"/>
        <v/>
      </c>
      <c r="K66" s="32"/>
      <c r="L66" s="32"/>
      <c r="M66" s="31" t="str">
        <f t="shared" si="1"/>
        <v/>
      </c>
      <c r="N66" s="30"/>
      <c r="O66" s="30"/>
      <c r="P66" s="33" t="str">
        <f>IF(AND($A66="",COUNTA($B66:$I66,$K66:$L66,$N66:$O66,$Q66)&gt;0),"FALTA ID",IF($A66="","",IF(COUNTIF($A$6:$A$305,$A66)&gt;1,"ID DUPLICADO",IF($F66="","SIN TERRITORIO",IF($I66="","FALTA INCLUIR EN CARGA",IF(AND($I66="Sí",$G66=""),"FALTA POTENCIAL",IF(AND($I66="Sí",$H66=""),"FALTA FRECUENCIA",IF(AND($C66="Inactiva sin seguimiento",$I66="Sí"),"INACTIVA EN CARGA",IF(COUNTIF('4. Territorios'!$A$6:$A$30,$F66)=0,"TERRITORIO NO VÁLIDO",IF(COUNTIF('4. Territorios'!$A$6:$A$30,$F66)&gt;1,"TERRITORIO DUPLICADO",IF(OR($K66&lt;1,$K66&gt;240,$L66&lt;0,$L66&gt;360),"REVISAR TIEMPOS","OK")))))))))))</f>
        <v/>
      </c>
      <c r="Q66" s="30"/>
      <c r="R66" s="9"/>
      <c r="S66" s="1"/>
      <c r="T66" s="1"/>
      <c r="U66" s="1"/>
      <c r="V66" s="1"/>
      <c r="W66" s="1"/>
      <c r="X66" s="1"/>
      <c r="Y66" s="1"/>
      <c r="Z66" s="1"/>
    </row>
    <row r="67" spans="1:26" ht="17.55" customHeight="1">
      <c r="A67" s="30"/>
      <c r="B67" s="30"/>
      <c r="C67" s="30"/>
      <c r="D67" s="30"/>
      <c r="E67" s="30"/>
      <c r="F67" s="30"/>
      <c r="G67" s="30"/>
      <c r="H67" s="30"/>
      <c r="I67" s="30"/>
      <c r="J67" s="31" t="str">
        <f t="shared" si="0"/>
        <v/>
      </c>
      <c r="K67" s="32"/>
      <c r="L67" s="32"/>
      <c r="M67" s="31" t="str">
        <f t="shared" si="1"/>
        <v/>
      </c>
      <c r="N67" s="30"/>
      <c r="O67" s="30"/>
      <c r="P67" s="33" t="str">
        <f>IF(AND($A67="",COUNTA($B67:$I67,$K67:$L67,$N67:$O67,$Q67)&gt;0),"FALTA ID",IF($A67="","",IF(COUNTIF($A$6:$A$305,$A67)&gt;1,"ID DUPLICADO",IF($F67="","SIN TERRITORIO",IF($I67="","FALTA INCLUIR EN CARGA",IF(AND($I67="Sí",$G67=""),"FALTA POTENCIAL",IF(AND($I67="Sí",$H67=""),"FALTA FRECUENCIA",IF(AND($C67="Inactiva sin seguimiento",$I67="Sí"),"INACTIVA EN CARGA",IF(COUNTIF('4. Territorios'!$A$6:$A$30,$F67)=0,"TERRITORIO NO VÁLIDO",IF(COUNTIF('4. Territorios'!$A$6:$A$30,$F67)&gt;1,"TERRITORIO DUPLICADO",IF(OR($K67&lt;1,$K67&gt;240,$L67&lt;0,$L67&gt;360),"REVISAR TIEMPOS","OK")))))))))))</f>
        <v/>
      </c>
      <c r="Q67" s="30"/>
      <c r="R67" s="9"/>
      <c r="S67" s="1"/>
      <c r="T67" s="1"/>
      <c r="U67" s="1"/>
      <c r="V67" s="1"/>
      <c r="W67" s="1"/>
      <c r="X67" s="1"/>
      <c r="Y67" s="1"/>
      <c r="Z67" s="1"/>
    </row>
    <row r="68" spans="1:26" ht="17.55" customHeight="1">
      <c r="A68" s="30"/>
      <c r="B68" s="30"/>
      <c r="C68" s="30"/>
      <c r="D68" s="30"/>
      <c r="E68" s="30"/>
      <c r="F68" s="30"/>
      <c r="G68" s="30"/>
      <c r="H68" s="30"/>
      <c r="I68" s="30"/>
      <c r="J68" s="31" t="str">
        <f t="shared" si="0"/>
        <v/>
      </c>
      <c r="K68" s="32"/>
      <c r="L68" s="32"/>
      <c r="M68" s="31" t="str">
        <f t="shared" si="1"/>
        <v/>
      </c>
      <c r="N68" s="30"/>
      <c r="O68" s="30"/>
      <c r="P68" s="33" t="str">
        <f>IF(AND($A68="",COUNTA($B68:$I68,$K68:$L68,$N68:$O68,$Q68)&gt;0),"FALTA ID",IF($A68="","",IF(COUNTIF($A$6:$A$305,$A68)&gt;1,"ID DUPLICADO",IF($F68="","SIN TERRITORIO",IF($I68="","FALTA INCLUIR EN CARGA",IF(AND($I68="Sí",$G68=""),"FALTA POTENCIAL",IF(AND($I68="Sí",$H68=""),"FALTA FRECUENCIA",IF(AND($C68="Inactiva sin seguimiento",$I68="Sí"),"INACTIVA EN CARGA",IF(COUNTIF('4. Territorios'!$A$6:$A$30,$F68)=0,"TERRITORIO NO VÁLIDO",IF(COUNTIF('4. Territorios'!$A$6:$A$30,$F68)&gt;1,"TERRITORIO DUPLICADO",IF(OR($K68&lt;1,$K68&gt;240,$L68&lt;0,$L68&gt;360),"REVISAR TIEMPOS","OK")))))))))))</f>
        <v/>
      </c>
      <c r="Q68" s="30"/>
      <c r="R68" s="9"/>
      <c r="S68" s="1"/>
      <c r="T68" s="1"/>
      <c r="U68" s="1"/>
      <c r="V68" s="1"/>
      <c r="W68" s="1"/>
      <c r="X68" s="1"/>
      <c r="Y68" s="1"/>
      <c r="Z68" s="1"/>
    </row>
    <row r="69" spans="1:26" ht="17.55" customHeight="1">
      <c r="A69" s="30"/>
      <c r="B69" s="30"/>
      <c r="C69" s="30"/>
      <c r="D69" s="30"/>
      <c r="E69" s="30"/>
      <c r="F69" s="30"/>
      <c r="G69" s="30"/>
      <c r="H69" s="30"/>
      <c r="I69" s="30"/>
      <c r="J69" s="31" t="str">
        <f t="shared" si="0"/>
        <v/>
      </c>
      <c r="K69" s="32"/>
      <c r="L69" s="32"/>
      <c r="M69" s="31" t="str">
        <f t="shared" si="1"/>
        <v/>
      </c>
      <c r="N69" s="30"/>
      <c r="O69" s="30"/>
      <c r="P69" s="33" t="str">
        <f>IF(AND($A69="",COUNTA($B69:$I69,$K69:$L69,$N69:$O69,$Q69)&gt;0),"FALTA ID",IF($A69="","",IF(COUNTIF($A$6:$A$305,$A69)&gt;1,"ID DUPLICADO",IF($F69="","SIN TERRITORIO",IF($I69="","FALTA INCLUIR EN CARGA",IF(AND($I69="Sí",$G69=""),"FALTA POTENCIAL",IF(AND($I69="Sí",$H69=""),"FALTA FRECUENCIA",IF(AND($C69="Inactiva sin seguimiento",$I69="Sí"),"INACTIVA EN CARGA",IF(COUNTIF('4. Territorios'!$A$6:$A$30,$F69)=0,"TERRITORIO NO VÁLIDO",IF(COUNTIF('4. Territorios'!$A$6:$A$30,$F69)&gt;1,"TERRITORIO DUPLICADO",IF(OR($K69&lt;1,$K69&gt;240,$L69&lt;0,$L69&gt;360),"REVISAR TIEMPOS","OK")))))))))))</f>
        <v/>
      </c>
      <c r="Q69" s="30"/>
      <c r="R69" s="9"/>
      <c r="S69" s="1"/>
      <c r="T69" s="1"/>
      <c r="U69" s="1"/>
      <c r="V69" s="1"/>
      <c r="W69" s="1"/>
      <c r="X69" s="1"/>
      <c r="Y69" s="1"/>
      <c r="Z69" s="1"/>
    </row>
    <row r="70" spans="1:26" ht="17.55" customHeight="1">
      <c r="A70" s="30"/>
      <c r="B70" s="30"/>
      <c r="C70" s="30"/>
      <c r="D70" s="30"/>
      <c r="E70" s="30"/>
      <c r="F70" s="30"/>
      <c r="G70" s="30"/>
      <c r="H70" s="30"/>
      <c r="I70" s="30"/>
      <c r="J70" s="31" t="str">
        <f t="shared" ref="J70:J133" si="2">IF($A70="","",IF($I70&lt;&gt;"Sí",0,IF($H70="Semanal",4,IF($H70="Quincenal",2,IF($H70="Mensual",1,IF($H70="Bimestral",0.5,0))))))</f>
        <v/>
      </c>
      <c r="K70" s="32"/>
      <c r="L70" s="32"/>
      <c r="M70" s="31" t="str">
        <f t="shared" ref="M70:M133" si="3">IF($A70="","",IF($I70&lt;&gt;"Sí",0,ROUND($J70*($K70+$L70)/60,1)))</f>
        <v/>
      </c>
      <c r="N70" s="30"/>
      <c r="O70" s="30"/>
      <c r="P70" s="33" t="str">
        <f>IF(AND($A70="",COUNTA($B70:$I70,$K70:$L70,$N70:$O70,$Q70)&gt;0),"FALTA ID",IF($A70="","",IF(COUNTIF($A$6:$A$305,$A70)&gt;1,"ID DUPLICADO",IF($F70="","SIN TERRITORIO",IF($I70="","FALTA INCLUIR EN CARGA",IF(AND($I70="Sí",$G70=""),"FALTA POTENCIAL",IF(AND($I70="Sí",$H70=""),"FALTA FRECUENCIA",IF(AND($C70="Inactiva sin seguimiento",$I70="Sí"),"INACTIVA EN CARGA",IF(COUNTIF('4. Territorios'!$A$6:$A$30,$F70)=0,"TERRITORIO NO VÁLIDO",IF(COUNTIF('4. Territorios'!$A$6:$A$30,$F70)&gt;1,"TERRITORIO DUPLICADO",IF(OR($K70&lt;1,$K70&gt;240,$L70&lt;0,$L70&gt;360),"REVISAR TIEMPOS","OK")))))))))))</f>
        <v/>
      </c>
      <c r="Q70" s="30"/>
      <c r="R70" s="9"/>
      <c r="S70" s="1"/>
      <c r="T70" s="1"/>
      <c r="U70" s="1"/>
      <c r="V70" s="1"/>
      <c r="W70" s="1"/>
      <c r="X70" s="1"/>
      <c r="Y70" s="1"/>
      <c r="Z70" s="1"/>
    </row>
    <row r="71" spans="1:26" ht="17.55" customHeight="1">
      <c r="A71" s="30"/>
      <c r="B71" s="30"/>
      <c r="C71" s="30"/>
      <c r="D71" s="30"/>
      <c r="E71" s="30"/>
      <c r="F71" s="30"/>
      <c r="G71" s="30"/>
      <c r="H71" s="30"/>
      <c r="I71" s="30"/>
      <c r="J71" s="31" t="str">
        <f t="shared" si="2"/>
        <v/>
      </c>
      <c r="K71" s="32"/>
      <c r="L71" s="32"/>
      <c r="M71" s="31" t="str">
        <f t="shared" si="3"/>
        <v/>
      </c>
      <c r="N71" s="30"/>
      <c r="O71" s="30"/>
      <c r="P71" s="33" t="str">
        <f>IF(AND($A71="",COUNTA($B71:$I71,$K71:$L71,$N71:$O71,$Q71)&gt;0),"FALTA ID",IF($A71="","",IF(COUNTIF($A$6:$A$305,$A71)&gt;1,"ID DUPLICADO",IF($F71="","SIN TERRITORIO",IF($I71="","FALTA INCLUIR EN CARGA",IF(AND($I71="Sí",$G71=""),"FALTA POTENCIAL",IF(AND($I71="Sí",$H71=""),"FALTA FRECUENCIA",IF(AND($C71="Inactiva sin seguimiento",$I71="Sí"),"INACTIVA EN CARGA",IF(COUNTIF('4. Territorios'!$A$6:$A$30,$F71)=0,"TERRITORIO NO VÁLIDO",IF(COUNTIF('4. Territorios'!$A$6:$A$30,$F71)&gt;1,"TERRITORIO DUPLICADO",IF(OR($K71&lt;1,$K71&gt;240,$L71&lt;0,$L71&gt;360),"REVISAR TIEMPOS","OK")))))))))))</f>
        <v/>
      </c>
      <c r="Q71" s="30"/>
      <c r="R71" s="9"/>
      <c r="S71" s="1"/>
      <c r="T71" s="1"/>
      <c r="U71" s="1"/>
      <c r="V71" s="1"/>
      <c r="W71" s="1"/>
      <c r="X71" s="1"/>
      <c r="Y71" s="1"/>
      <c r="Z71" s="1"/>
    </row>
    <row r="72" spans="1:26" ht="17.55" customHeight="1">
      <c r="A72" s="30"/>
      <c r="B72" s="30"/>
      <c r="C72" s="30"/>
      <c r="D72" s="30"/>
      <c r="E72" s="30"/>
      <c r="F72" s="30"/>
      <c r="G72" s="30"/>
      <c r="H72" s="30"/>
      <c r="I72" s="30"/>
      <c r="J72" s="31" t="str">
        <f t="shared" si="2"/>
        <v/>
      </c>
      <c r="K72" s="32"/>
      <c r="L72" s="32"/>
      <c r="M72" s="31" t="str">
        <f t="shared" si="3"/>
        <v/>
      </c>
      <c r="N72" s="30"/>
      <c r="O72" s="30"/>
      <c r="P72" s="33" t="str">
        <f>IF(AND($A72="",COUNTA($B72:$I72,$K72:$L72,$N72:$O72,$Q72)&gt;0),"FALTA ID",IF($A72="","",IF(COUNTIF($A$6:$A$305,$A72)&gt;1,"ID DUPLICADO",IF($F72="","SIN TERRITORIO",IF($I72="","FALTA INCLUIR EN CARGA",IF(AND($I72="Sí",$G72=""),"FALTA POTENCIAL",IF(AND($I72="Sí",$H72=""),"FALTA FRECUENCIA",IF(AND($C72="Inactiva sin seguimiento",$I72="Sí"),"INACTIVA EN CARGA",IF(COUNTIF('4. Territorios'!$A$6:$A$30,$F72)=0,"TERRITORIO NO VÁLIDO",IF(COUNTIF('4. Territorios'!$A$6:$A$30,$F72)&gt;1,"TERRITORIO DUPLICADO",IF(OR($K72&lt;1,$K72&gt;240,$L72&lt;0,$L72&gt;360),"REVISAR TIEMPOS","OK")))))))))))</f>
        <v/>
      </c>
      <c r="Q72" s="30"/>
      <c r="R72" s="9"/>
      <c r="S72" s="1"/>
      <c r="T72" s="1"/>
      <c r="U72" s="1"/>
      <c r="V72" s="1"/>
      <c r="W72" s="1"/>
      <c r="X72" s="1"/>
      <c r="Y72" s="1"/>
      <c r="Z72" s="1"/>
    </row>
    <row r="73" spans="1:26" ht="17.55" customHeight="1">
      <c r="A73" s="30"/>
      <c r="B73" s="30"/>
      <c r="C73" s="30"/>
      <c r="D73" s="30"/>
      <c r="E73" s="30"/>
      <c r="F73" s="30"/>
      <c r="G73" s="30"/>
      <c r="H73" s="30"/>
      <c r="I73" s="30"/>
      <c r="J73" s="31" t="str">
        <f t="shared" si="2"/>
        <v/>
      </c>
      <c r="K73" s="32"/>
      <c r="L73" s="32"/>
      <c r="M73" s="31" t="str">
        <f t="shared" si="3"/>
        <v/>
      </c>
      <c r="N73" s="30"/>
      <c r="O73" s="30"/>
      <c r="P73" s="33" t="str">
        <f>IF(AND($A73="",COUNTA($B73:$I73,$K73:$L73,$N73:$O73,$Q73)&gt;0),"FALTA ID",IF($A73="","",IF(COUNTIF($A$6:$A$305,$A73)&gt;1,"ID DUPLICADO",IF($F73="","SIN TERRITORIO",IF($I73="","FALTA INCLUIR EN CARGA",IF(AND($I73="Sí",$G73=""),"FALTA POTENCIAL",IF(AND($I73="Sí",$H73=""),"FALTA FRECUENCIA",IF(AND($C73="Inactiva sin seguimiento",$I73="Sí"),"INACTIVA EN CARGA",IF(COUNTIF('4. Territorios'!$A$6:$A$30,$F73)=0,"TERRITORIO NO VÁLIDO",IF(COUNTIF('4. Territorios'!$A$6:$A$30,$F73)&gt;1,"TERRITORIO DUPLICADO",IF(OR($K73&lt;1,$K73&gt;240,$L73&lt;0,$L73&gt;360),"REVISAR TIEMPOS","OK")))))))))))</f>
        <v/>
      </c>
      <c r="Q73" s="30"/>
      <c r="R73" s="9"/>
      <c r="S73" s="1"/>
      <c r="T73" s="1"/>
      <c r="U73" s="1"/>
      <c r="V73" s="1"/>
      <c r="W73" s="1"/>
      <c r="X73" s="1"/>
      <c r="Y73" s="1"/>
      <c r="Z73" s="1"/>
    </row>
    <row r="74" spans="1:26" ht="17.55" customHeight="1">
      <c r="A74" s="30"/>
      <c r="B74" s="30"/>
      <c r="C74" s="30"/>
      <c r="D74" s="30"/>
      <c r="E74" s="30"/>
      <c r="F74" s="30"/>
      <c r="G74" s="30"/>
      <c r="H74" s="30"/>
      <c r="I74" s="30"/>
      <c r="J74" s="31" t="str">
        <f t="shared" si="2"/>
        <v/>
      </c>
      <c r="K74" s="32"/>
      <c r="L74" s="32"/>
      <c r="M74" s="31" t="str">
        <f t="shared" si="3"/>
        <v/>
      </c>
      <c r="N74" s="30"/>
      <c r="O74" s="30"/>
      <c r="P74" s="33" t="str">
        <f>IF(AND($A74="",COUNTA($B74:$I74,$K74:$L74,$N74:$O74,$Q74)&gt;0),"FALTA ID",IF($A74="","",IF(COUNTIF($A$6:$A$305,$A74)&gt;1,"ID DUPLICADO",IF($F74="","SIN TERRITORIO",IF($I74="","FALTA INCLUIR EN CARGA",IF(AND($I74="Sí",$G74=""),"FALTA POTENCIAL",IF(AND($I74="Sí",$H74=""),"FALTA FRECUENCIA",IF(AND($C74="Inactiva sin seguimiento",$I74="Sí"),"INACTIVA EN CARGA",IF(COUNTIF('4. Territorios'!$A$6:$A$30,$F74)=0,"TERRITORIO NO VÁLIDO",IF(COUNTIF('4. Territorios'!$A$6:$A$30,$F74)&gt;1,"TERRITORIO DUPLICADO",IF(OR($K74&lt;1,$K74&gt;240,$L74&lt;0,$L74&gt;360),"REVISAR TIEMPOS","OK")))))))))))</f>
        <v/>
      </c>
      <c r="Q74" s="30"/>
      <c r="R74" s="9"/>
      <c r="S74" s="1"/>
      <c r="T74" s="1"/>
      <c r="U74" s="1"/>
      <c r="V74" s="1"/>
      <c r="W74" s="1"/>
      <c r="X74" s="1"/>
      <c r="Y74" s="1"/>
      <c r="Z74" s="1"/>
    </row>
    <row r="75" spans="1:26" ht="17.55" customHeight="1">
      <c r="A75" s="30"/>
      <c r="B75" s="30"/>
      <c r="C75" s="30"/>
      <c r="D75" s="30"/>
      <c r="E75" s="30"/>
      <c r="F75" s="30"/>
      <c r="G75" s="30"/>
      <c r="H75" s="30"/>
      <c r="I75" s="30"/>
      <c r="J75" s="31" t="str">
        <f t="shared" si="2"/>
        <v/>
      </c>
      <c r="K75" s="32"/>
      <c r="L75" s="32"/>
      <c r="M75" s="31" t="str">
        <f t="shared" si="3"/>
        <v/>
      </c>
      <c r="N75" s="30"/>
      <c r="O75" s="30"/>
      <c r="P75" s="33" t="str">
        <f>IF(AND($A75="",COUNTA($B75:$I75,$K75:$L75,$N75:$O75,$Q75)&gt;0),"FALTA ID",IF($A75="","",IF(COUNTIF($A$6:$A$305,$A75)&gt;1,"ID DUPLICADO",IF($F75="","SIN TERRITORIO",IF($I75="","FALTA INCLUIR EN CARGA",IF(AND($I75="Sí",$G75=""),"FALTA POTENCIAL",IF(AND($I75="Sí",$H75=""),"FALTA FRECUENCIA",IF(AND($C75="Inactiva sin seguimiento",$I75="Sí"),"INACTIVA EN CARGA",IF(COUNTIF('4. Territorios'!$A$6:$A$30,$F75)=0,"TERRITORIO NO VÁLIDO",IF(COUNTIF('4. Territorios'!$A$6:$A$30,$F75)&gt;1,"TERRITORIO DUPLICADO",IF(OR($K75&lt;1,$K75&gt;240,$L75&lt;0,$L75&gt;360),"REVISAR TIEMPOS","OK")))))))))))</f>
        <v/>
      </c>
      <c r="Q75" s="30"/>
      <c r="R75" s="9"/>
      <c r="S75" s="1"/>
      <c r="T75" s="1"/>
      <c r="U75" s="1"/>
      <c r="V75" s="1"/>
      <c r="W75" s="1"/>
      <c r="X75" s="1"/>
      <c r="Y75" s="1"/>
      <c r="Z75" s="1"/>
    </row>
    <row r="76" spans="1:26" ht="17.55" customHeight="1">
      <c r="A76" s="30"/>
      <c r="B76" s="30"/>
      <c r="C76" s="30"/>
      <c r="D76" s="30"/>
      <c r="E76" s="30"/>
      <c r="F76" s="30"/>
      <c r="G76" s="30"/>
      <c r="H76" s="30"/>
      <c r="I76" s="30"/>
      <c r="J76" s="31" t="str">
        <f t="shared" si="2"/>
        <v/>
      </c>
      <c r="K76" s="32"/>
      <c r="L76" s="32"/>
      <c r="M76" s="31" t="str">
        <f t="shared" si="3"/>
        <v/>
      </c>
      <c r="N76" s="30"/>
      <c r="O76" s="30"/>
      <c r="P76" s="33" t="str">
        <f>IF(AND($A76="",COUNTA($B76:$I76,$K76:$L76,$N76:$O76,$Q76)&gt;0),"FALTA ID",IF($A76="","",IF(COUNTIF($A$6:$A$305,$A76)&gt;1,"ID DUPLICADO",IF($F76="","SIN TERRITORIO",IF($I76="","FALTA INCLUIR EN CARGA",IF(AND($I76="Sí",$G76=""),"FALTA POTENCIAL",IF(AND($I76="Sí",$H76=""),"FALTA FRECUENCIA",IF(AND($C76="Inactiva sin seguimiento",$I76="Sí"),"INACTIVA EN CARGA",IF(COUNTIF('4. Territorios'!$A$6:$A$30,$F76)=0,"TERRITORIO NO VÁLIDO",IF(COUNTIF('4. Territorios'!$A$6:$A$30,$F76)&gt;1,"TERRITORIO DUPLICADO",IF(OR($K76&lt;1,$K76&gt;240,$L76&lt;0,$L76&gt;360),"REVISAR TIEMPOS","OK")))))))))))</f>
        <v/>
      </c>
      <c r="Q76" s="30"/>
      <c r="R76" s="9"/>
      <c r="S76" s="1"/>
      <c r="T76" s="1"/>
      <c r="U76" s="1"/>
      <c r="V76" s="1"/>
      <c r="W76" s="1"/>
      <c r="X76" s="1"/>
      <c r="Y76" s="1"/>
      <c r="Z76" s="1"/>
    </row>
    <row r="77" spans="1:26" ht="17.55" customHeight="1">
      <c r="A77" s="30"/>
      <c r="B77" s="30"/>
      <c r="C77" s="30"/>
      <c r="D77" s="30"/>
      <c r="E77" s="30"/>
      <c r="F77" s="30"/>
      <c r="G77" s="30"/>
      <c r="H77" s="30"/>
      <c r="I77" s="30"/>
      <c r="J77" s="31" t="str">
        <f t="shared" si="2"/>
        <v/>
      </c>
      <c r="K77" s="32"/>
      <c r="L77" s="32"/>
      <c r="M77" s="31" t="str">
        <f t="shared" si="3"/>
        <v/>
      </c>
      <c r="N77" s="30"/>
      <c r="O77" s="30"/>
      <c r="P77" s="33" t="str">
        <f>IF(AND($A77="",COUNTA($B77:$I77,$K77:$L77,$N77:$O77,$Q77)&gt;0),"FALTA ID",IF($A77="","",IF(COUNTIF($A$6:$A$305,$A77)&gt;1,"ID DUPLICADO",IF($F77="","SIN TERRITORIO",IF($I77="","FALTA INCLUIR EN CARGA",IF(AND($I77="Sí",$G77=""),"FALTA POTENCIAL",IF(AND($I77="Sí",$H77=""),"FALTA FRECUENCIA",IF(AND($C77="Inactiva sin seguimiento",$I77="Sí"),"INACTIVA EN CARGA",IF(COUNTIF('4. Territorios'!$A$6:$A$30,$F77)=0,"TERRITORIO NO VÁLIDO",IF(COUNTIF('4. Territorios'!$A$6:$A$30,$F77)&gt;1,"TERRITORIO DUPLICADO",IF(OR($K77&lt;1,$K77&gt;240,$L77&lt;0,$L77&gt;360),"REVISAR TIEMPOS","OK")))))))))))</f>
        <v/>
      </c>
      <c r="Q77" s="30"/>
      <c r="R77" s="9"/>
      <c r="S77" s="1"/>
      <c r="T77" s="1"/>
      <c r="U77" s="1"/>
      <c r="V77" s="1"/>
      <c r="W77" s="1"/>
      <c r="X77" s="1"/>
      <c r="Y77" s="1"/>
      <c r="Z77" s="1"/>
    </row>
    <row r="78" spans="1:26" ht="17.55" customHeight="1">
      <c r="A78" s="30"/>
      <c r="B78" s="30"/>
      <c r="C78" s="30"/>
      <c r="D78" s="30"/>
      <c r="E78" s="30"/>
      <c r="F78" s="30"/>
      <c r="G78" s="30"/>
      <c r="H78" s="30"/>
      <c r="I78" s="30"/>
      <c r="J78" s="31" t="str">
        <f t="shared" si="2"/>
        <v/>
      </c>
      <c r="K78" s="32"/>
      <c r="L78" s="32"/>
      <c r="M78" s="31" t="str">
        <f t="shared" si="3"/>
        <v/>
      </c>
      <c r="N78" s="30"/>
      <c r="O78" s="30"/>
      <c r="P78" s="33" t="str">
        <f>IF(AND($A78="",COUNTA($B78:$I78,$K78:$L78,$N78:$O78,$Q78)&gt;0),"FALTA ID",IF($A78="","",IF(COUNTIF($A$6:$A$305,$A78)&gt;1,"ID DUPLICADO",IF($F78="","SIN TERRITORIO",IF($I78="","FALTA INCLUIR EN CARGA",IF(AND($I78="Sí",$G78=""),"FALTA POTENCIAL",IF(AND($I78="Sí",$H78=""),"FALTA FRECUENCIA",IF(AND($C78="Inactiva sin seguimiento",$I78="Sí"),"INACTIVA EN CARGA",IF(COUNTIF('4. Territorios'!$A$6:$A$30,$F78)=0,"TERRITORIO NO VÁLIDO",IF(COUNTIF('4. Territorios'!$A$6:$A$30,$F78)&gt;1,"TERRITORIO DUPLICADO",IF(OR($K78&lt;1,$K78&gt;240,$L78&lt;0,$L78&gt;360),"REVISAR TIEMPOS","OK")))))))))))</f>
        <v/>
      </c>
      <c r="Q78" s="30"/>
      <c r="R78" s="9"/>
      <c r="S78" s="1"/>
      <c r="T78" s="1"/>
      <c r="U78" s="1"/>
      <c r="V78" s="1"/>
      <c r="W78" s="1"/>
      <c r="X78" s="1"/>
      <c r="Y78" s="1"/>
      <c r="Z78" s="1"/>
    </row>
    <row r="79" spans="1:26" ht="17.55" customHeight="1">
      <c r="A79" s="30"/>
      <c r="B79" s="30"/>
      <c r="C79" s="30"/>
      <c r="D79" s="30"/>
      <c r="E79" s="30"/>
      <c r="F79" s="30"/>
      <c r="G79" s="30"/>
      <c r="H79" s="30"/>
      <c r="I79" s="30"/>
      <c r="J79" s="31" t="str">
        <f t="shared" si="2"/>
        <v/>
      </c>
      <c r="K79" s="32"/>
      <c r="L79" s="32"/>
      <c r="M79" s="31" t="str">
        <f t="shared" si="3"/>
        <v/>
      </c>
      <c r="N79" s="30"/>
      <c r="O79" s="30"/>
      <c r="P79" s="33" t="str">
        <f>IF(AND($A79="",COUNTA($B79:$I79,$K79:$L79,$N79:$O79,$Q79)&gt;0),"FALTA ID",IF($A79="","",IF(COUNTIF($A$6:$A$305,$A79)&gt;1,"ID DUPLICADO",IF($F79="","SIN TERRITORIO",IF($I79="","FALTA INCLUIR EN CARGA",IF(AND($I79="Sí",$G79=""),"FALTA POTENCIAL",IF(AND($I79="Sí",$H79=""),"FALTA FRECUENCIA",IF(AND($C79="Inactiva sin seguimiento",$I79="Sí"),"INACTIVA EN CARGA",IF(COUNTIF('4. Territorios'!$A$6:$A$30,$F79)=0,"TERRITORIO NO VÁLIDO",IF(COUNTIF('4. Territorios'!$A$6:$A$30,$F79)&gt;1,"TERRITORIO DUPLICADO",IF(OR($K79&lt;1,$K79&gt;240,$L79&lt;0,$L79&gt;360),"REVISAR TIEMPOS","OK")))))))))))</f>
        <v/>
      </c>
      <c r="Q79" s="30"/>
      <c r="R79" s="9"/>
      <c r="S79" s="1"/>
      <c r="T79" s="1"/>
      <c r="U79" s="1"/>
      <c r="V79" s="1"/>
      <c r="W79" s="1"/>
      <c r="X79" s="1"/>
      <c r="Y79" s="1"/>
      <c r="Z79" s="1"/>
    </row>
    <row r="80" spans="1:26" ht="17.55" customHeight="1">
      <c r="A80" s="30"/>
      <c r="B80" s="30"/>
      <c r="C80" s="30"/>
      <c r="D80" s="30"/>
      <c r="E80" s="30"/>
      <c r="F80" s="30"/>
      <c r="G80" s="30"/>
      <c r="H80" s="30"/>
      <c r="I80" s="30"/>
      <c r="J80" s="31" t="str">
        <f t="shared" si="2"/>
        <v/>
      </c>
      <c r="K80" s="32"/>
      <c r="L80" s="32"/>
      <c r="M80" s="31" t="str">
        <f t="shared" si="3"/>
        <v/>
      </c>
      <c r="N80" s="30"/>
      <c r="O80" s="30"/>
      <c r="P80" s="33" t="str">
        <f>IF(AND($A80="",COUNTA($B80:$I80,$K80:$L80,$N80:$O80,$Q80)&gt;0),"FALTA ID",IF($A80="","",IF(COUNTIF($A$6:$A$305,$A80)&gt;1,"ID DUPLICADO",IF($F80="","SIN TERRITORIO",IF($I80="","FALTA INCLUIR EN CARGA",IF(AND($I80="Sí",$G80=""),"FALTA POTENCIAL",IF(AND($I80="Sí",$H80=""),"FALTA FRECUENCIA",IF(AND($C80="Inactiva sin seguimiento",$I80="Sí"),"INACTIVA EN CARGA",IF(COUNTIF('4. Territorios'!$A$6:$A$30,$F80)=0,"TERRITORIO NO VÁLIDO",IF(COUNTIF('4. Territorios'!$A$6:$A$30,$F80)&gt;1,"TERRITORIO DUPLICADO",IF(OR($K80&lt;1,$K80&gt;240,$L80&lt;0,$L80&gt;360),"REVISAR TIEMPOS","OK")))))))))))</f>
        <v/>
      </c>
      <c r="Q80" s="30"/>
      <c r="R80" s="9"/>
      <c r="S80" s="1"/>
      <c r="T80" s="1"/>
      <c r="U80" s="1"/>
      <c r="V80" s="1"/>
      <c r="W80" s="1"/>
      <c r="X80" s="1"/>
      <c r="Y80" s="1"/>
      <c r="Z80" s="1"/>
    </row>
    <row r="81" spans="1:26" ht="17.55" customHeight="1">
      <c r="A81" s="30"/>
      <c r="B81" s="30"/>
      <c r="C81" s="30"/>
      <c r="D81" s="30"/>
      <c r="E81" s="30"/>
      <c r="F81" s="30"/>
      <c r="G81" s="30"/>
      <c r="H81" s="30"/>
      <c r="I81" s="30"/>
      <c r="J81" s="31" t="str">
        <f t="shared" si="2"/>
        <v/>
      </c>
      <c r="K81" s="32"/>
      <c r="L81" s="32"/>
      <c r="M81" s="31" t="str">
        <f t="shared" si="3"/>
        <v/>
      </c>
      <c r="N81" s="30"/>
      <c r="O81" s="30"/>
      <c r="P81" s="33" t="str">
        <f>IF(AND($A81="",COUNTA($B81:$I81,$K81:$L81,$N81:$O81,$Q81)&gt;0),"FALTA ID",IF($A81="","",IF(COUNTIF($A$6:$A$305,$A81)&gt;1,"ID DUPLICADO",IF($F81="","SIN TERRITORIO",IF($I81="","FALTA INCLUIR EN CARGA",IF(AND($I81="Sí",$G81=""),"FALTA POTENCIAL",IF(AND($I81="Sí",$H81=""),"FALTA FRECUENCIA",IF(AND($C81="Inactiva sin seguimiento",$I81="Sí"),"INACTIVA EN CARGA",IF(COUNTIF('4. Territorios'!$A$6:$A$30,$F81)=0,"TERRITORIO NO VÁLIDO",IF(COUNTIF('4. Territorios'!$A$6:$A$30,$F81)&gt;1,"TERRITORIO DUPLICADO",IF(OR($K81&lt;1,$K81&gt;240,$L81&lt;0,$L81&gt;360),"REVISAR TIEMPOS","OK")))))))))))</f>
        <v/>
      </c>
      <c r="Q81" s="30"/>
      <c r="R81" s="9"/>
      <c r="S81" s="1"/>
      <c r="T81" s="1"/>
      <c r="U81" s="1"/>
      <c r="V81" s="1"/>
      <c r="W81" s="1"/>
      <c r="X81" s="1"/>
      <c r="Y81" s="1"/>
      <c r="Z81" s="1"/>
    </row>
    <row r="82" spans="1:26" ht="17.55" customHeight="1">
      <c r="A82" s="30"/>
      <c r="B82" s="30"/>
      <c r="C82" s="30"/>
      <c r="D82" s="30"/>
      <c r="E82" s="30"/>
      <c r="F82" s="30"/>
      <c r="G82" s="30"/>
      <c r="H82" s="30"/>
      <c r="I82" s="30"/>
      <c r="J82" s="31" t="str">
        <f t="shared" si="2"/>
        <v/>
      </c>
      <c r="K82" s="32"/>
      <c r="L82" s="32"/>
      <c r="M82" s="31" t="str">
        <f t="shared" si="3"/>
        <v/>
      </c>
      <c r="N82" s="30"/>
      <c r="O82" s="30"/>
      <c r="P82" s="33" t="str">
        <f>IF(AND($A82="",COUNTA($B82:$I82,$K82:$L82,$N82:$O82,$Q82)&gt;0),"FALTA ID",IF($A82="","",IF(COUNTIF($A$6:$A$305,$A82)&gt;1,"ID DUPLICADO",IF($F82="","SIN TERRITORIO",IF($I82="","FALTA INCLUIR EN CARGA",IF(AND($I82="Sí",$G82=""),"FALTA POTENCIAL",IF(AND($I82="Sí",$H82=""),"FALTA FRECUENCIA",IF(AND($C82="Inactiva sin seguimiento",$I82="Sí"),"INACTIVA EN CARGA",IF(COUNTIF('4. Territorios'!$A$6:$A$30,$F82)=0,"TERRITORIO NO VÁLIDO",IF(COUNTIF('4. Territorios'!$A$6:$A$30,$F82)&gt;1,"TERRITORIO DUPLICADO",IF(OR($K82&lt;1,$K82&gt;240,$L82&lt;0,$L82&gt;360),"REVISAR TIEMPOS","OK")))))))))))</f>
        <v/>
      </c>
      <c r="Q82" s="30"/>
      <c r="R82" s="9"/>
      <c r="S82" s="1"/>
      <c r="T82" s="1"/>
      <c r="U82" s="1"/>
      <c r="V82" s="1"/>
      <c r="W82" s="1"/>
      <c r="X82" s="1"/>
      <c r="Y82" s="1"/>
      <c r="Z82" s="1"/>
    </row>
    <row r="83" spans="1:26" ht="17.55" customHeight="1">
      <c r="A83" s="30"/>
      <c r="B83" s="30"/>
      <c r="C83" s="30"/>
      <c r="D83" s="30"/>
      <c r="E83" s="30"/>
      <c r="F83" s="30"/>
      <c r="G83" s="30"/>
      <c r="H83" s="30"/>
      <c r="I83" s="30"/>
      <c r="J83" s="31" t="str">
        <f t="shared" si="2"/>
        <v/>
      </c>
      <c r="K83" s="32"/>
      <c r="L83" s="32"/>
      <c r="M83" s="31" t="str">
        <f t="shared" si="3"/>
        <v/>
      </c>
      <c r="N83" s="30"/>
      <c r="O83" s="30"/>
      <c r="P83" s="33" t="str">
        <f>IF(AND($A83="",COUNTA($B83:$I83,$K83:$L83,$N83:$O83,$Q83)&gt;0),"FALTA ID",IF($A83="","",IF(COUNTIF($A$6:$A$305,$A83)&gt;1,"ID DUPLICADO",IF($F83="","SIN TERRITORIO",IF($I83="","FALTA INCLUIR EN CARGA",IF(AND($I83="Sí",$G83=""),"FALTA POTENCIAL",IF(AND($I83="Sí",$H83=""),"FALTA FRECUENCIA",IF(AND($C83="Inactiva sin seguimiento",$I83="Sí"),"INACTIVA EN CARGA",IF(COUNTIF('4. Territorios'!$A$6:$A$30,$F83)=0,"TERRITORIO NO VÁLIDO",IF(COUNTIF('4. Territorios'!$A$6:$A$30,$F83)&gt;1,"TERRITORIO DUPLICADO",IF(OR($K83&lt;1,$K83&gt;240,$L83&lt;0,$L83&gt;360),"REVISAR TIEMPOS","OK")))))))))))</f>
        <v/>
      </c>
      <c r="Q83" s="30"/>
      <c r="R83" s="9"/>
      <c r="S83" s="1"/>
      <c r="T83" s="1"/>
      <c r="U83" s="1"/>
      <c r="V83" s="1"/>
      <c r="W83" s="1"/>
      <c r="X83" s="1"/>
      <c r="Y83" s="1"/>
      <c r="Z83" s="1"/>
    </row>
    <row r="84" spans="1:26" ht="17.55" customHeight="1">
      <c r="A84" s="30"/>
      <c r="B84" s="30"/>
      <c r="C84" s="30"/>
      <c r="D84" s="30"/>
      <c r="E84" s="30"/>
      <c r="F84" s="30"/>
      <c r="G84" s="30"/>
      <c r="H84" s="30"/>
      <c r="I84" s="30"/>
      <c r="J84" s="31" t="str">
        <f t="shared" si="2"/>
        <v/>
      </c>
      <c r="K84" s="32"/>
      <c r="L84" s="32"/>
      <c r="M84" s="31" t="str">
        <f t="shared" si="3"/>
        <v/>
      </c>
      <c r="N84" s="30"/>
      <c r="O84" s="30"/>
      <c r="P84" s="33" t="str">
        <f>IF(AND($A84="",COUNTA($B84:$I84,$K84:$L84,$N84:$O84,$Q84)&gt;0),"FALTA ID",IF($A84="","",IF(COUNTIF($A$6:$A$305,$A84)&gt;1,"ID DUPLICADO",IF($F84="","SIN TERRITORIO",IF($I84="","FALTA INCLUIR EN CARGA",IF(AND($I84="Sí",$G84=""),"FALTA POTENCIAL",IF(AND($I84="Sí",$H84=""),"FALTA FRECUENCIA",IF(AND($C84="Inactiva sin seguimiento",$I84="Sí"),"INACTIVA EN CARGA",IF(COUNTIF('4. Territorios'!$A$6:$A$30,$F84)=0,"TERRITORIO NO VÁLIDO",IF(COUNTIF('4. Territorios'!$A$6:$A$30,$F84)&gt;1,"TERRITORIO DUPLICADO",IF(OR($K84&lt;1,$K84&gt;240,$L84&lt;0,$L84&gt;360),"REVISAR TIEMPOS","OK")))))))))))</f>
        <v/>
      </c>
      <c r="Q84" s="30"/>
      <c r="R84" s="9"/>
      <c r="S84" s="1"/>
      <c r="T84" s="1"/>
      <c r="U84" s="1"/>
      <c r="V84" s="1"/>
      <c r="W84" s="1"/>
      <c r="X84" s="1"/>
      <c r="Y84" s="1"/>
      <c r="Z84" s="1"/>
    </row>
    <row r="85" spans="1:26" ht="17.55" customHeight="1">
      <c r="A85" s="30"/>
      <c r="B85" s="30"/>
      <c r="C85" s="30"/>
      <c r="D85" s="30"/>
      <c r="E85" s="30"/>
      <c r="F85" s="30"/>
      <c r="G85" s="30"/>
      <c r="H85" s="30"/>
      <c r="I85" s="30"/>
      <c r="J85" s="31" t="str">
        <f t="shared" si="2"/>
        <v/>
      </c>
      <c r="K85" s="32"/>
      <c r="L85" s="32"/>
      <c r="M85" s="31" t="str">
        <f t="shared" si="3"/>
        <v/>
      </c>
      <c r="N85" s="30"/>
      <c r="O85" s="30"/>
      <c r="P85" s="33" t="str">
        <f>IF(AND($A85="",COUNTA($B85:$I85,$K85:$L85,$N85:$O85,$Q85)&gt;0),"FALTA ID",IF($A85="","",IF(COUNTIF($A$6:$A$305,$A85)&gt;1,"ID DUPLICADO",IF($F85="","SIN TERRITORIO",IF($I85="","FALTA INCLUIR EN CARGA",IF(AND($I85="Sí",$G85=""),"FALTA POTENCIAL",IF(AND($I85="Sí",$H85=""),"FALTA FRECUENCIA",IF(AND($C85="Inactiva sin seguimiento",$I85="Sí"),"INACTIVA EN CARGA",IF(COUNTIF('4. Territorios'!$A$6:$A$30,$F85)=0,"TERRITORIO NO VÁLIDO",IF(COUNTIF('4. Territorios'!$A$6:$A$30,$F85)&gt;1,"TERRITORIO DUPLICADO",IF(OR($K85&lt;1,$K85&gt;240,$L85&lt;0,$L85&gt;360),"REVISAR TIEMPOS","OK")))))))))))</f>
        <v/>
      </c>
      <c r="Q85" s="30"/>
      <c r="R85" s="9"/>
      <c r="S85" s="1"/>
      <c r="T85" s="1"/>
      <c r="U85" s="1"/>
      <c r="V85" s="1"/>
      <c r="W85" s="1"/>
      <c r="X85" s="1"/>
      <c r="Y85" s="1"/>
      <c r="Z85" s="1"/>
    </row>
    <row r="86" spans="1:26" ht="17.55" customHeight="1">
      <c r="A86" s="30"/>
      <c r="B86" s="30"/>
      <c r="C86" s="30"/>
      <c r="D86" s="30"/>
      <c r="E86" s="30"/>
      <c r="F86" s="30"/>
      <c r="G86" s="30"/>
      <c r="H86" s="30"/>
      <c r="I86" s="30"/>
      <c r="J86" s="31" t="str">
        <f t="shared" si="2"/>
        <v/>
      </c>
      <c r="K86" s="32"/>
      <c r="L86" s="32"/>
      <c r="M86" s="31" t="str">
        <f t="shared" si="3"/>
        <v/>
      </c>
      <c r="N86" s="30"/>
      <c r="O86" s="30"/>
      <c r="P86" s="33" t="str">
        <f>IF(AND($A86="",COUNTA($B86:$I86,$K86:$L86,$N86:$O86,$Q86)&gt;0),"FALTA ID",IF($A86="","",IF(COUNTIF($A$6:$A$305,$A86)&gt;1,"ID DUPLICADO",IF($F86="","SIN TERRITORIO",IF($I86="","FALTA INCLUIR EN CARGA",IF(AND($I86="Sí",$G86=""),"FALTA POTENCIAL",IF(AND($I86="Sí",$H86=""),"FALTA FRECUENCIA",IF(AND($C86="Inactiva sin seguimiento",$I86="Sí"),"INACTIVA EN CARGA",IF(COUNTIF('4. Territorios'!$A$6:$A$30,$F86)=0,"TERRITORIO NO VÁLIDO",IF(COUNTIF('4. Territorios'!$A$6:$A$30,$F86)&gt;1,"TERRITORIO DUPLICADO",IF(OR($K86&lt;1,$K86&gt;240,$L86&lt;0,$L86&gt;360),"REVISAR TIEMPOS","OK")))))))))))</f>
        <v/>
      </c>
      <c r="Q86" s="30"/>
      <c r="R86" s="9"/>
      <c r="S86" s="1"/>
      <c r="T86" s="1"/>
      <c r="U86" s="1"/>
      <c r="V86" s="1"/>
      <c r="W86" s="1"/>
      <c r="X86" s="1"/>
      <c r="Y86" s="1"/>
      <c r="Z86" s="1"/>
    </row>
    <row r="87" spans="1:26" ht="17.55" customHeight="1">
      <c r="A87" s="30"/>
      <c r="B87" s="30"/>
      <c r="C87" s="30"/>
      <c r="D87" s="30"/>
      <c r="E87" s="30"/>
      <c r="F87" s="30"/>
      <c r="G87" s="30"/>
      <c r="H87" s="30"/>
      <c r="I87" s="30"/>
      <c r="J87" s="31" t="str">
        <f t="shared" si="2"/>
        <v/>
      </c>
      <c r="K87" s="32"/>
      <c r="L87" s="32"/>
      <c r="M87" s="31" t="str">
        <f t="shared" si="3"/>
        <v/>
      </c>
      <c r="N87" s="30"/>
      <c r="O87" s="30"/>
      <c r="P87" s="33" t="str">
        <f>IF(AND($A87="",COUNTA($B87:$I87,$K87:$L87,$N87:$O87,$Q87)&gt;0),"FALTA ID",IF($A87="","",IF(COUNTIF($A$6:$A$305,$A87)&gt;1,"ID DUPLICADO",IF($F87="","SIN TERRITORIO",IF($I87="","FALTA INCLUIR EN CARGA",IF(AND($I87="Sí",$G87=""),"FALTA POTENCIAL",IF(AND($I87="Sí",$H87=""),"FALTA FRECUENCIA",IF(AND($C87="Inactiva sin seguimiento",$I87="Sí"),"INACTIVA EN CARGA",IF(COUNTIF('4. Territorios'!$A$6:$A$30,$F87)=0,"TERRITORIO NO VÁLIDO",IF(COUNTIF('4. Territorios'!$A$6:$A$30,$F87)&gt;1,"TERRITORIO DUPLICADO",IF(OR($K87&lt;1,$K87&gt;240,$L87&lt;0,$L87&gt;360),"REVISAR TIEMPOS","OK")))))))))))</f>
        <v/>
      </c>
      <c r="Q87" s="30"/>
      <c r="R87" s="9"/>
      <c r="S87" s="1"/>
      <c r="T87" s="1"/>
      <c r="U87" s="1"/>
      <c r="V87" s="1"/>
      <c r="W87" s="1"/>
      <c r="X87" s="1"/>
      <c r="Y87" s="1"/>
      <c r="Z87" s="1"/>
    </row>
    <row r="88" spans="1:26" ht="17.55" customHeight="1">
      <c r="A88" s="30"/>
      <c r="B88" s="30"/>
      <c r="C88" s="30"/>
      <c r="D88" s="30"/>
      <c r="E88" s="30"/>
      <c r="F88" s="30"/>
      <c r="G88" s="30"/>
      <c r="H88" s="30"/>
      <c r="I88" s="30"/>
      <c r="J88" s="31" t="str">
        <f t="shared" si="2"/>
        <v/>
      </c>
      <c r="K88" s="32"/>
      <c r="L88" s="32"/>
      <c r="M88" s="31" t="str">
        <f t="shared" si="3"/>
        <v/>
      </c>
      <c r="N88" s="30"/>
      <c r="O88" s="30"/>
      <c r="P88" s="33" t="str">
        <f>IF(AND($A88="",COUNTA($B88:$I88,$K88:$L88,$N88:$O88,$Q88)&gt;0),"FALTA ID",IF($A88="","",IF(COUNTIF($A$6:$A$305,$A88)&gt;1,"ID DUPLICADO",IF($F88="","SIN TERRITORIO",IF($I88="","FALTA INCLUIR EN CARGA",IF(AND($I88="Sí",$G88=""),"FALTA POTENCIAL",IF(AND($I88="Sí",$H88=""),"FALTA FRECUENCIA",IF(AND($C88="Inactiva sin seguimiento",$I88="Sí"),"INACTIVA EN CARGA",IF(COUNTIF('4. Territorios'!$A$6:$A$30,$F88)=0,"TERRITORIO NO VÁLIDO",IF(COUNTIF('4. Territorios'!$A$6:$A$30,$F88)&gt;1,"TERRITORIO DUPLICADO",IF(OR($K88&lt;1,$K88&gt;240,$L88&lt;0,$L88&gt;360),"REVISAR TIEMPOS","OK")))))))))))</f>
        <v/>
      </c>
      <c r="Q88" s="30"/>
      <c r="R88" s="9"/>
      <c r="S88" s="1"/>
      <c r="T88" s="1"/>
      <c r="U88" s="1"/>
      <c r="V88" s="1"/>
      <c r="W88" s="1"/>
      <c r="X88" s="1"/>
      <c r="Y88" s="1"/>
      <c r="Z88" s="1"/>
    </row>
    <row r="89" spans="1:26" ht="17.55" customHeight="1">
      <c r="A89" s="30"/>
      <c r="B89" s="30"/>
      <c r="C89" s="30"/>
      <c r="D89" s="30"/>
      <c r="E89" s="30"/>
      <c r="F89" s="30"/>
      <c r="G89" s="30"/>
      <c r="H89" s="30"/>
      <c r="I89" s="30"/>
      <c r="J89" s="31" t="str">
        <f t="shared" si="2"/>
        <v/>
      </c>
      <c r="K89" s="32"/>
      <c r="L89" s="32"/>
      <c r="M89" s="31" t="str">
        <f t="shared" si="3"/>
        <v/>
      </c>
      <c r="N89" s="30"/>
      <c r="O89" s="30"/>
      <c r="P89" s="33" t="str">
        <f>IF(AND($A89="",COUNTA($B89:$I89,$K89:$L89,$N89:$O89,$Q89)&gt;0),"FALTA ID",IF($A89="","",IF(COUNTIF($A$6:$A$305,$A89)&gt;1,"ID DUPLICADO",IF($F89="","SIN TERRITORIO",IF($I89="","FALTA INCLUIR EN CARGA",IF(AND($I89="Sí",$G89=""),"FALTA POTENCIAL",IF(AND($I89="Sí",$H89=""),"FALTA FRECUENCIA",IF(AND($C89="Inactiva sin seguimiento",$I89="Sí"),"INACTIVA EN CARGA",IF(COUNTIF('4. Territorios'!$A$6:$A$30,$F89)=0,"TERRITORIO NO VÁLIDO",IF(COUNTIF('4. Territorios'!$A$6:$A$30,$F89)&gt;1,"TERRITORIO DUPLICADO",IF(OR($K89&lt;1,$K89&gt;240,$L89&lt;0,$L89&gt;360),"REVISAR TIEMPOS","OK")))))))))))</f>
        <v/>
      </c>
      <c r="Q89" s="30"/>
      <c r="R89" s="9"/>
      <c r="S89" s="1"/>
      <c r="T89" s="1"/>
      <c r="U89" s="1"/>
      <c r="V89" s="1"/>
      <c r="W89" s="1"/>
      <c r="X89" s="1"/>
      <c r="Y89" s="1"/>
      <c r="Z89" s="1"/>
    </row>
    <row r="90" spans="1:26" ht="17.55" customHeight="1">
      <c r="A90" s="30"/>
      <c r="B90" s="30"/>
      <c r="C90" s="30"/>
      <c r="D90" s="30"/>
      <c r="E90" s="30"/>
      <c r="F90" s="30"/>
      <c r="G90" s="30"/>
      <c r="H90" s="30"/>
      <c r="I90" s="30"/>
      <c r="J90" s="31" t="str">
        <f t="shared" si="2"/>
        <v/>
      </c>
      <c r="K90" s="32"/>
      <c r="L90" s="32"/>
      <c r="M90" s="31" t="str">
        <f t="shared" si="3"/>
        <v/>
      </c>
      <c r="N90" s="30"/>
      <c r="O90" s="30"/>
      <c r="P90" s="33" t="str">
        <f>IF(AND($A90="",COUNTA($B90:$I90,$K90:$L90,$N90:$O90,$Q90)&gt;0),"FALTA ID",IF($A90="","",IF(COUNTIF($A$6:$A$305,$A90)&gt;1,"ID DUPLICADO",IF($F90="","SIN TERRITORIO",IF($I90="","FALTA INCLUIR EN CARGA",IF(AND($I90="Sí",$G90=""),"FALTA POTENCIAL",IF(AND($I90="Sí",$H90=""),"FALTA FRECUENCIA",IF(AND($C90="Inactiva sin seguimiento",$I90="Sí"),"INACTIVA EN CARGA",IF(COUNTIF('4. Territorios'!$A$6:$A$30,$F90)=0,"TERRITORIO NO VÁLIDO",IF(COUNTIF('4. Territorios'!$A$6:$A$30,$F90)&gt;1,"TERRITORIO DUPLICADO",IF(OR($K90&lt;1,$K90&gt;240,$L90&lt;0,$L90&gt;360),"REVISAR TIEMPOS","OK")))))))))))</f>
        <v/>
      </c>
      <c r="Q90" s="30"/>
      <c r="R90" s="9"/>
      <c r="S90" s="1"/>
      <c r="T90" s="1"/>
      <c r="U90" s="1"/>
      <c r="V90" s="1"/>
      <c r="W90" s="1"/>
      <c r="X90" s="1"/>
      <c r="Y90" s="1"/>
      <c r="Z90" s="1"/>
    </row>
    <row r="91" spans="1:26" ht="17.55" customHeight="1">
      <c r="A91" s="30"/>
      <c r="B91" s="30"/>
      <c r="C91" s="30"/>
      <c r="D91" s="30"/>
      <c r="E91" s="30"/>
      <c r="F91" s="30"/>
      <c r="G91" s="30"/>
      <c r="H91" s="30"/>
      <c r="I91" s="30"/>
      <c r="J91" s="31" t="str">
        <f t="shared" si="2"/>
        <v/>
      </c>
      <c r="K91" s="32"/>
      <c r="L91" s="32"/>
      <c r="M91" s="31" t="str">
        <f t="shared" si="3"/>
        <v/>
      </c>
      <c r="N91" s="30"/>
      <c r="O91" s="30"/>
      <c r="P91" s="33" t="str">
        <f>IF(AND($A91="",COUNTA($B91:$I91,$K91:$L91,$N91:$O91,$Q91)&gt;0),"FALTA ID",IF($A91="","",IF(COUNTIF($A$6:$A$305,$A91)&gt;1,"ID DUPLICADO",IF($F91="","SIN TERRITORIO",IF($I91="","FALTA INCLUIR EN CARGA",IF(AND($I91="Sí",$G91=""),"FALTA POTENCIAL",IF(AND($I91="Sí",$H91=""),"FALTA FRECUENCIA",IF(AND($C91="Inactiva sin seguimiento",$I91="Sí"),"INACTIVA EN CARGA",IF(COUNTIF('4. Territorios'!$A$6:$A$30,$F91)=0,"TERRITORIO NO VÁLIDO",IF(COUNTIF('4. Territorios'!$A$6:$A$30,$F91)&gt;1,"TERRITORIO DUPLICADO",IF(OR($K91&lt;1,$K91&gt;240,$L91&lt;0,$L91&gt;360),"REVISAR TIEMPOS","OK")))))))))))</f>
        <v/>
      </c>
      <c r="Q91" s="30"/>
      <c r="R91" s="9"/>
      <c r="S91" s="1"/>
      <c r="T91" s="1"/>
      <c r="U91" s="1"/>
      <c r="V91" s="1"/>
      <c r="W91" s="1"/>
      <c r="X91" s="1"/>
      <c r="Y91" s="1"/>
      <c r="Z91" s="1"/>
    </row>
    <row r="92" spans="1:26" ht="17.55" customHeight="1">
      <c r="A92" s="30"/>
      <c r="B92" s="30"/>
      <c r="C92" s="30"/>
      <c r="D92" s="30"/>
      <c r="E92" s="30"/>
      <c r="F92" s="30"/>
      <c r="G92" s="30"/>
      <c r="H92" s="30"/>
      <c r="I92" s="30"/>
      <c r="J92" s="31" t="str">
        <f t="shared" si="2"/>
        <v/>
      </c>
      <c r="K92" s="32"/>
      <c r="L92" s="32"/>
      <c r="M92" s="31" t="str">
        <f t="shared" si="3"/>
        <v/>
      </c>
      <c r="N92" s="30"/>
      <c r="O92" s="30"/>
      <c r="P92" s="33" t="str">
        <f>IF(AND($A92="",COUNTA($B92:$I92,$K92:$L92,$N92:$O92,$Q92)&gt;0),"FALTA ID",IF($A92="","",IF(COUNTIF($A$6:$A$305,$A92)&gt;1,"ID DUPLICADO",IF($F92="","SIN TERRITORIO",IF($I92="","FALTA INCLUIR EN CARGA",IF(AND($I92="Sí",$G92=""),"FALTA POTENCIAL",IF(AND($I92="Sí",$H92=""),"FALTA FRECUENCIA",IF(AND($C92="Inactiva sin seguimiento",$I92="Sí"),"INACTIVA EN CARGA",IF(COUNTIF('4. Territorios'!$A$6:$A$30,$F92)=0,"TERRITORIO NO VÁLIDO",IF(COUNTIF('4. Territorios'!$A$6:$A$30,$F92)&gt;1,"TERRITORIO DUPLICADO",IF(OR($K92&lt;1,$K92&gt;240,$L92&lt;0,$L92&gt;360),"REVISAR TIEMPOS","OK")))))))))))</f>
        <v/>
      </c>
      <c r="Q92" s="30"/>
      <c r="R92" s="9"/>
      <c r="S92" s="1"/>
      <c r="T92" s="1"/>
      <c r="U92" s="1"/>
      <c r="V92" s="1"/>
      <c r="W92" s="1"/>
      <c r="X92" s="1"/>
      <c r="Y92" s="1"/>
      <c r="Z92" s="1"/>
    </row>
    <row r="93" spans="1:26" ht="17.55" customHeight="1">
      <c r="A93" s="30"/>
      <c r="B93" s="30"/>
      <c r="C93" s="30"/>
      <c r="D93" s="30"/>
      <c r="E93" s="30"/>
      <c r="F93" s="30"/>
      <c r="G93" s="30"/>
      <c r="H93" s="30"/>
      <c r="I93" s="30"/>
      <c r="J93" s="31" t="str">
        <f t="shared" si="2"/>
        <v/>
      </c>
      <c r="K93" s="32"/>
      <c r="L93" s="32"/>
      <c r="M93" s="31" t="str">
        <f t="shared" si="3"/>
        <v/>
      </c>
      <c r="N93" s="30"/>
      <c r="O93" s="30"/>
      <c r="P93" s="33" t="str">
        <f>IF(AND($A93="",COUNTA($B93:$I93,$K93:$L93,$N93:$O93,$Q93)&gt;0),"FALTA ID",IF($A93="","",IF(COUNTIF($A$6:$A$305,$A93)&gt;1,"ID DUPLICADO",IF($F93="","SIN TERRITORIO",IF($I93="","FALTA INCLUIR EN CARGA",IF(AND($I93="Sí",$G93=""),"FALTA POTENCIAL",IF(AND($I93="Sí",$H93=""),"FALTA FRECUENCIA",IF(AND($C93="Inactiva sin seguimiento",$I93="Sí"),"INACTIVA EN CARGA",IF(COUNTIF('4. Territorios'!$A$6:$A$30,$F93)=0,"TERRITORIO NO VÁLIDO",IF(COUNTIF('4. Territorios'!$A$6:$A$30,$F93)&gt;1,"TERRITORIO DUPLICADO",IF(OR($K93&lt;1,$K93&gt;240,$L93&lt;0,$L93&gt;360),"REVISAR TIEMPOS","OK")))))))))))</f>
        <v/>
      </c>
      <c r="Q93" s="30"/>
      <c r="R93" s="9"/>
      <c r="S93" s="1"/>
      <c r="T93" s="1"/>
      <c r="U93" s="1"/>
      <c r="V93" s="1"/>
      <c r="W93" s="1"/>
      <c r="X93" s="1"/>
      <c r="Y93" s="1"/>
      <c r="Z93" s="1"/>
    </row>
    <row r="94" spans="1:26" ht="17.55" customHeight="1">
      <c r="A94" s="30"/>
      <c r="B94" s="30"/>
      <c r="C94" s="30"/>
      <c r="D94" s="30"/>
      <c r="E94" s="30"/>
      <c r="F94" s="30"/>
      <c r="G94" s="30"/>
      <c r="H94" s="30"/>
      <c r="I94" s="30"/>
      <c r="J94" s="31" t="str">
        <f t="shared" si="2"/>
        <v/>
      </c>
      <c r="K94" s="32"/>
      <c r="L94" s="32"/>
      <c r="M94" s="31" t="str">
        <f t="shared" si="3"/>
        <v/>
      </c>
      <c r="N94" s="30"/>
      <c r="O94" s="30"/>
      <c r="P94" s="33" t="str">
        <f>IF(AND($A94="",COUNTA($B94:$I94,$K94:$L94,$N94:$O94,$Q94)&gt;0),"FALTA ID",IF($A94="","",IF(COUNTIF($A$6:$A$305,$A94)&gt;1,"ID DUPLICADO",IF($F94="","SIN TERRITORIO",IF($I94="","FALTA INCLUIR EN CARGA",IF(AND($I94="Sí",$G94=""),"FALTA POTENCIAL",IF(AND($I94="Sí",$H94=""),"FALTA FRECUENCIA",IF(AND($C94="Inactiva sin seguimiento",$I94="Sí"),"INACTIVA EN CARGA",IF(COUNTIF('4. Territorios'!$A$6:$A$30,$F94)=0,"TERRITORIO NO VÁLIDO",IF(COUNTIF('4. Territorios'!$A$6:$A$30,$F94)&gt;1,"TERRITORIO DUPLICADO",IF(OR($K94&lt;1,$K94&gt;240,$L94&lt;0,$L94&gt;360),"REVISAR TIEMPOS","OK")))))))))))</f>
        <v/>
      </c>
      <c r="Q94" s="30"/>
      <c r="R94" s="9"/>
      <c r="S94" s="1"/>
      <c r="T94" s="1"/>
      <c r="U94" s="1"/>
      <c r="V94" s="1"/>
      <c r="W94" s="1"/>
      <c r="X94" s="1"/>
      <c r="Y94" s="1"/>
      <c r="Z94" s="1"/>
    </row>
    <row r="95" spans="1:26" ht="17.55" customHeight="1">
      <c r="A95" s="30"/>
      <c r="B95" s="30"/>
      <c r="C95" s="30"/>
      <c r="D95" s="30"/>
      <c r="E95" s="30"/>
      <c r="F95" s="30"/>
      <c r="G95" s="30"/>
      <c r="H95" s="30"/>
      <c r="I95" s="30"/>
      <c r="J95" s="31" t="str">
        <f t="shared" si="2"/>
        <v/>
      </c>
      <c r="K95" s="32"/>
      <c r="L95" s="32"/>
      <c r="M95" s="31" t="str">
        <f t="shared" si="3"/>
        <v/>
      </c>
      <c r="N95" s="30"/>
      <c r="O95" s="30"/>
      <c r="P95" s="33" t="str">
        <f>IF(AND($A95="",COUNTA($B95:$I95,$K95:$L95,$N95:$O95,$Q95)&gt;0),"FALTA ID",IF($A95="","",IF(COUNTIF($A$6:$A$305,$A95)&gt;1,"ID DUPLICADO",IF($F95="","SIN TERRITORIO",IF($I95="","FALTA INCLUIR EN CARGA",IF(AND($I95="Sí",$G95=""),"FALTA POTENCIAL",IF(AND($I95="Sí",$H95=""),"FALTA FRECUENCIA",IF(AND($C95="Inactiva sin seguimiento",$I95="Sí"),"INACTIVA EN CARGA",IF(COUNTIF('4. Territorios'!$A$6:$A$30,$F95)=0,"TERRITORIO NO VÁLIDO",IF(COUNTIF('4. Territorios'!$A$6:$A$30,$F95)&gt;1,"TERRITORIO DUPLICADO",IF(OR($K95&lt;1,$K95&gt;240,$L95&lt;0,$L95&gt;360),"REVISAR TIEMPOS","OK")))))))))))</f>
        <v/>
      </c>
      <c r="Q95" s="30"/>
      <c r="R95" s="9"/>
      <c r="S95" s="1"/>
      <c r="T95" s="1"/>
      <c r="U95" s="1"/>
      <c r="V95" s="1"/>
      <c r="W95" s="1"/>
      <c r="X95" s="1"/>
      <c r="Y95" s="1"/>
      <c r="Z95" s="1"/>
    </row>
    <row r="96" spans="1:26" ht="17.55" customHeight="1">
      <c r="A96" s="30"/>
      <c r="B96" s="30"/>
      <c r="C96" s="30"/>
      <c r="D96" s="30"/>
      <c r="E96" s="30"/>
      <c r="F96" s="30"/>
      <c r="G96" s="30"/>
      <c r="H96" s="30"/>
      <c r="I96" s="30"/>
      <c r="J96" s="31" t="str">
        <f t="shared" si="2"/>
        <v/>
      </c>
      <c r="K96" s="32"/>
      <c r="L96" s="32"/>
      <c r="M96" s="31" t="str">
        <f t="shared" si="3"/>
        <v/>
      </c>
      <c r="N96" s="30"/>
      <c r="O96" s="30"/>
      <c r="P96" s="33" t="str">
        <f>IF(AND($A96="",COUNTA($B96:$I96,$K96:$L96,$N96:$O96,$Q96)&gt;0),"FALTA ID",IF($A96="","",IF(COUNTIF($A$6:$A$305,$A96)&gt;1,"ID DUPLICADO",IF($F96="","SIN TERRITORIO",IF($I96="","FALTA INCLUIR EN CARGA",IF(AND($I96="Sí",$G96=""),"FALTA POTENCIAL",IF(AND($I96="Sí",$H96=""),"FALTA FRECUENCIA",IF(AND($C96="Inactiva sin seguimiento",$I96="Sí"),"INACTIVA EN CARGA",IF(COUNTIF('4. Territorios'!$A$6:$A$30,$F96)=0,"TERRITORIO NO VÁLIDO",IF(COUNTIF('4. Territorios'!$A$6:$A$30,$F96)&gt;1,"TERRITORIO DUPLICADO",IF(OR($K96&lt;1,$K96&gt;240,$L96&lt;0,$L96&gt;360),"REVISAR TIEMPOS","OK")))))))))))</f>
        <v/>
      </c>
      <c r="Q96" s="30"/>
      <c r="R96" s="9"/>
      <c r="S96" s="1"/>
      <c r="T96" s="1"/>
      <c r="U96" s="1"/>
      <c r="V96" s="1"/>
      <c r="W96" s="1"/>
      <c r="X96" s="1"/>
      <c r="Y96" s="1"/>
      <c r="Z96" s="1"/>
    </row>
    <row r="97" spans="1:26" ht="17.55" customHeight="1">
      <c r="A97" s="30"/>
      <c r="B97" s="30"/>
      <c r="C97" s="30"/>
      <c r="D97" s="30"/>
      <c r="E97" s="30"/>
      <c r="F97" s="30"/>
      <c r="G97" s="30"/>
      <c r="H97" s="30"/>
      <c r="I97" s="30"/>
      <c r="J97" s="31" t="str">
        <f t="shared" si="2"/>
        <v/>
      </c>
      <c r="K97" s="32"/>
      <c r="L97" s="32"/>
      <c r="M97" s="31" t="str">
        <f t="shared" si="3"/>
        <v/>
      </c>
      <c r="N97" s="30"/>
      <c r="O97" s="30"/>
      <c r="P97" s="33" t="str">
        <f>IF(AND($A97="",COUNTA($B97:$I97,$K97:$L97,$N97:$O97,$Q97)&gt;0),"FALTA ID",IF($A97="","",IF(COUNTIF($A$6:$A$305,$A97)&gt;1,"ID DUPLICADO",IF($F97="","SIN TERRITORIO",IF($I97="","FALTA INCLUIR EN CARGA",IF(AND($I97="Sí",$G97=""),"FALTA POTENCIAL",IF(AND($I97="Sí",$H97=""),"FALTA FRECUENCIA",IF(AND($C97="Inactiva sin seguimiento",$I97="Sí"),"INACTIVA EN CARGA",IF(COUNTIF('4. Territorios'!$A$6:$A$30,$F97)=0,"TERRITORIO NO VÁLIDO",IF(COUNTIF('4. Territorios'!$A$6:$A$30,$F97)&gt;1,"TERRITORIO DUPLICADO",IF(OR($K97&lt;1,$K97&gt;240,$L97&lt;0,$L97&gt;360),"REVISAR TIEMPOS","OK")))))))))))</f>
        <v/>
      </c>
      <c r="Q97" s="30"/>
      <c r="R97" s="9"/>
      <c r="S97" s="1"/>
      <c r="T97" s="1"/>
      <c r="U97" s="1"/>
      <c r="V97" s="1"/>
      <c r="W97" s="1"/>
      <c r="X97" s="1"/>
      <c r="Y97" s="1"/>
      <c r="Z97" s="1"/>
    </row>
    <row r="98" spans="1:26" ht="17.55" customHeight="1">
      <c r="A98" s="30"/>
      <c r="B98" s="30"/>
      <c r="C98" s="30"/>
      <c r="D98" s="30"/>
      <c r="E98" s="30"/>
      <c r="F98" s="30"/>
      <c r="G98" s="30"/>
      <c r="H98" s="30"/>
      <c r="I98" s="30"/>
      <c r="J98" s="31" t="str">
        <f t="shared" si="2"/>
        <v/>
      </c>
      <c r="K98" s="32"/>
      <c r="L98" s="32"/>
      <c r="M98" s="31" t="str">
        <f t="shared" si="3"/>
        <v/>
      </c>
      <c r="N98" s="30"/>
      <c r="O98" s="30"/>
      <c r="P98" s="33" t="str">
        <f>IF(AND($A98="",COUNTA($B98:$I98,$K98:$L98,$N98:$O98,$Q98)&gt;0),"FALTA ID",IF($A98="","",IF(COUNTIF($A$6:$A$305,$A98)&gt;1,"ID DUPLICADO",IF($F98="","SIN TERRITORIO",IF($I98="","FALTA INCLUIR EN CARGA",IF(AND($I98="Sí",$G98=""),"FALTA POTENCIAL",IF(AND($I98="Sí",$H98=""),"FALTA FRECUENCIA",IF(AND($C98="Inactiva sin seguimiento",$I98="Sí"),"INACTIVA EN CARGA",IF(COUNTIF('4. Territorios'!$A$6:$A$30,$F98)=0,"TERRITORIO NO VÁLIDO",IF(COUNTIF('4. Territorios'!$A$6:$A$30,$F98)&gt;1,"TERRITORIO DUPLICADO",IF(OR($K98&lt;1,$K98&gt;240,$L98&lt;0,$L98&gt;360),"REVISAR TIEMPOS","OK")))))))))))</f>
        <v/>
      </c>
      <c r="Q98" s="30"/>
      <c r="R98" s="9"/>
      <c r="S98" s="1"/>
      <c r="T98" s="1"/>
      <c r="U98" s="1"/>
      <c r="V98" s="1"/>
      <c r="W98" s="1"/>
      <c r="X98" s="1"/>
      <c r="Y98" s="1"/>
      <c r="Z98" s="1"/>
    </row>
    <row r="99" spans="1:26" ht="17.55" customHeight="1">
      <c r="A99" s="30"/>
      <c r="B99" s="30"/>
      <c r="C99" s="30"/>
      <c r="D99" s="30"/>
      <c r="E99" s="30"/>
      <c r="F99" s="30"/>
      <c r="G99" s="30"/>
      <c r="H99" s="30"/>
      <c r="I99" s="30"/>
      <c r="J99" s="31" t="str">
        <f t="shared" si="2"/>
        <v/>
      </c>
      <c r="K99" s="32"/>
      <c r="L99" s="32"/>
      <c r="M99" s="31" t="str">
        <f t="shared" si="3"/>
        <v/>
      </c>
      <c r="N99" s="30"/>
      <c r="O99" s="30"/>
      <c r="P99" s="33" t="str">
        <f>IF(AND($A99="",COUNTA($B99:$I99,$K99:$L99,$N99:$O99,$Q99)&gt;0),"FALTA ID",IF($A99="","",IF(COUNTIF($A$6:$A$305,$A99)&gt;1,"ID DUPLICADO",IF($F99="","SIN TERRITORIO",IF($I99="","FALTA INCLUIR EN CARGA",IF(AND($I99="Sí",$G99=""),"FALTA POTENCIAL",IF(AND($I99="Sí",$H99=""),"FALTA FRECUENCIA",IF(AND($C99="Inactiva sin seguimiento",$I99="Sí"),"INACTIVA EN CARGA",IF(COUNTIF('4. Territorios'!$A$6:$A$30,$F99)=0,"TERRITORIO NO VÁLIDO",IF(COUNTIF('4. Territorios'!$A$6:$A$30,$F99)&gt;1,"TERRITORIO DUPLICADO",IF(OR($K99&lt;1,$K99&gt;240,$L99&lt;0,$L99&gt;360),"REVISAR TIEMPOS","OK")))))))))))</f>
        <v/>
      </c>
      <c r="Q99" s="30"/>
      <c r="R99" s="9"/>
      <c r="S99" s="1"/>
      <c r="T99" s="1"/>
      <c r="U99" s="1"/>
      <c r="V99" s="1"/>
      <c r="W99" s="1"/>
      <c r="X99" s="1"/>
      <c r="Y99" s="1"/>
      <c r="Z99" s="1"/>
    </row>
    <row r="100" spans="1:26" ht="17.5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1" t="str">
        <f t="shared" si="2"/>
        <v/>
      </c>
      <c r="K100" s="32"/>
      <c r="L100" s="32"/>
      <c r="M100" s="31" t="str">
        <f t="shared" si="3"/>
        <v/>
      </c>
      <c r="N100" s="30"/>
      <c r="O100" s="30"/>
      <c r="P100" s="33" t="str">
        <f>IF(AND($A100="",COUNTA($B100:$I100,$K100:$L100,$N100:$O100,$Q100)&gt;0),"FALTA ID",IF($A100="","",IF(COUNTIF($A$6:$A$305,$A100)&gt;1,"ID DUPLICADO",IF($F100="","SIN TERRITORIO",IF($I100="","FALTA INCLUIR EN CARGA",IF(AND($I100="Sí",$G100=""),"FALTA POTENCIAL",IF(AND($I100="Sí",$H100=""),"FALTA FRECUENCIA",IF(AND($C100="Inactiva sin seguimiento",$I100="Sí"),"INACTIVA EN CARGA",IF(COUNTIF('4. Territorios'!$A$6:$A$30,$F100)=0,"TERRITORIO NO VÁLIDO",IF(COUNTIF('4. Territorios'!$A$6:$A$30,$F100)&gt;1,"TERRITORIO DUPLICADO",IF(OR($K100&lt;1,$K100&gt;240,$L100&lt;0,$L100&gt;360),"REVISAR TIEMPOS","OK")))))))))))</f>
        <v/>
      </c>
      <c r="Q100" s="30"/>
      <c r="R100" s="9"/>
      <c r="S100" s="1"/>
      <c r="T100" s="1"/>
      <c r="U100" s="1"/>
      <c r="V100" s="1"/>
      <c r="W100" s="1"/>
      <c r="X100" s="1"/>
      <c r="Y100" s="1"/>
      <c r="Z100" s="1"/>
    </row>
    <row r="101" spans="1:26" ht="17.5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1" t="str">
        <f t="shared" si="2"/>
        <v/>
      </c>
      <c r="K101" s="32"/>
      <c r="L101" s="32"/>
      <c r="M101" s="31" t="str">
        <f t="shared" si="3"/>
        <v/>
      </c>
      <c r="N101" s="30"/>
      <c r="O101" s="30"/>
      <c r="P101" s="33" t="str">
        <f>IF(AND($A101="",COUNTA($B101:$I101,$K101:$L101,$N101:$O101,$Q101)&gt;0),"FALTA ID",IF($A101="","",IF(COUNTIF($A$6:$A$305,$A101)&gt;1,"ID DUPLICADO",IF($F101="","SIN TERRITORIO",IF($I101="","FALTA INCLUIR EN CARGA",IF(AND($I101="Sí",$G101=""),"FALTA POTENCIAL",IF(AND($I101="Sí",$H101=""),"FALTA FRECUENCIA",IF(AND($C101="Inactiva sin seguimiento",$I101="Sí"),"INACTIVA EN CARGA",IF(COUNTIF('4. Territorios'!$A$6:$A$30,$F101)=0,"TERRITORIO NO VÁLIDO",IF(COUNTIF('4. Territorios'!$A$6:$A$30,$F101)&gt;1,"TERRITORIO DUPLICADO",IF(OR($K101&lt;1,$K101&gt;240,$L101&lt;0,$L101&gt;360),"REVISAR TIEMPOS","OK")))))))))))</f>
        <v/>
      </c>
      <c r="Q101" s="30"/>
      <c r="R101" s="9"/>
      <c r="S101" s="1"/>
      <c r="T101" s="1"/>
      <c r="U101" s="1"/>
      <c r="V101" s="1"/>
      <c r="W101" s="1"/>
      <c r="X101" s="1"/>
      <c r="Y101" s="1"/>
      <c r="Z101" s="1"/>
    </row>
    <row r="102" spans="1:26" ht="17.5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1" t="str">
        <f t="shared" si="2"/>
        <v/>
      </c>
      <c r="K102" s="32"/>
      <c r="L102" s="32"/>
      <c r="M102" s="31" t="str">
        <f t="shared" si="3"/>
        <v/>
      </c>
      <c r="N102" s="30"/>
      <c r="O102" s="30"/>
      <c r="P102" s="33" t="str">
        <f>IF(AND($A102="",COUNTA($B102:$I102,$K102:$L102,$N102:$O102,$Q102)&gt;0),"FALTA ID",IF($A102="","",IF(COUNTIF($A$6:$A$305,$A102)&gt;1,"ID DUPLICADO",IF($F102="","SIN TERRITORIO",IF($I102="","FALTA INCLUIR EN CARGA",IF(AND($I102="Sí",$G102=""),"FALTA POTENCIAL",IF(AND($I102="Sí",$H102=""),"FALTA FRECUENCIA",IF(AND($C102="Inactiva sin seguimiento",$I102="Sí"),"INACTIVA EN CARGA",IF(COUNTIF('4. Territorios'!$A$6:$A$30,$F102)=0,"TERRITORIO NO VÁLIDO",IF(COUNTIF('4. Territorios'!$A$6:$A$30,$F102)&gt;1,"TERRITORIO DUPLICADO",IF(OR($K102&lt;1,$K102&gt;240,$L102&lt;0,$L102&gt;360),"REVISAR TIEMPOS","OK")))))))))))</f>
        <v/>
      </c>
      <c r="Q102" s="30"/>
      <c r="R102" s="9"/>
      <c r="S102" s="1"/>
      <c r="T102" s="1"/>
      <c r="U102" s="1"/>
      <c r="V102" s="1"/>
      <c r="W102" s="1"/>
      <c r="X102" s="1"/>
      <c r="Y102" s="1"/>
      <c r="Z102" s="1"/>
    </row>
    <row r="103" spans="1:26" ht="17.5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1" t="str">
        <f t="shared" si="2"/>
        <v/>
      </c>
      <c r="K103" s="32"/>
      <c r="L103" s="32"/>
      <c r="M103" s="31" t="str">
        <f t="shared" si="3"/>
        <v/>
      </c>
      <c r="N103" s="30"/>
      <c r="O103" s="30"/>
      <c r="P103" s="33" t="str">
        <f>IF(AND($A103="",COUNTA($B103:$I103,$K103:$L103,$N103:$O103,$Q103)&gt;0),"FALTA ID",IF($A103="","",IF(COUNTIF($A$6:$A$305,$A103)&gt;1,"ID DUPLICADO",IF($F103="","SIN TERRITORIO",IF($I103="","FALTA INCLUIR EN CARGA",IF(AND($I103="Sí",$G103=""),"FALTA POTENCIAL",IF(AND($I103="Sí",$H103=""),"FALTA FRECUENCIA",IF(AND($C103="Inactiva sin seguimiento",$I103="Sí"),"INACTIVA EN CARGA",IF(COUNTIF('4. Territorios'!$A$6:$A$30,$F103)=0,"TERRITORIO NO VÁLIDO",IF(COUNTIF('4. Territorios'!$A$6:$A$30,$F103)&gt;1,"TERRITORIO DUPLICADO",IF(OR($K103&lt;1,$K103&gt;240,$L103&lt;0,$L103&gt;360),"REVISAR TIEMPOS","OK")))))))))))</f>
        <v/>
      </c>
      <c r="Q103" s="30"/>
      <c r="R103" s="9"/>
      <c r="S103" s="1"/>
      <c r="T103" s="1"/>
      <c r="U103" s="1"/>
      <c r="V103" s="1"/>
      <c r="W103" s="1"/>
      <c r="X103" s="1"/>
      <c r="Y103" s="1"/>
      <c r="Z103" s="1"/>
    </row>
    <row r="104" spans="1:26" ht="17.5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1" t="str">
        <f t="shared" si="2"/>
        <v/>
      </c>
      <c r="K104" s="32"/>
      <c r="L104" s="32"/>
      <c r="M104" s="31" t="str">
        <f t="shared" si="3"/>
        <v/>
      </c>
      <c r="N104" s="30"/>
      <c r="O104" s="30"/>
      <c r="P104" s="33" t="str">
        <f>IF(AND($A104="",COUNTA($B104:$I104,$K104:$L104,$N104:$O104,$Q104)&gt;0),"FALTA ID",IF($A104="","",IF(COUNTIF($A$6:$A$305,$A104)&gt;1,"ID DUPLICADO",IF($F104="","SIN TERRITORIO",IF($I104="","FALTA INCLUIR EN CARGA",IF(AND($I104="Sí",$G104=""),"FALTA POTENCIAL",IF(AND($I104="Sí",$H104=""),"FALTA FRECUENCIA",IF(AND($C104="Inactiva sin seguimiento",$I104="Sí"),"INACTIVA EN CARGA",IF(COUNTIF('4. Territorios'!$A$6:$A$30,$F104)=0,"TERRITORIO NO VÁLIDO",IF(COUNTIF('4. Territorios'!$A$6:$A$30,$F104)&gt;1,"TERRITORIO DUPLICADO",IF(OR($K104&lt;1,$K104&gt;240,$L104&lt;0,$L104&gt;360),"REVISAR TIEMPOS","OK")))))))))))</f>
        <v/>
      </c>
      <c r="Q104" s="30"/>
      <c r="R104" s="9"/>
      <c r="S104" s="1"/>
      <c r="T104" s="1"/>
      <c r="U104" s="1"/>
      <c r="V104" s="1"/>
      <c r="W104" s="1"/>
      <c r="X104" s="1"/>
      <c r="Y104" s="1"/>
      <c r="Z104" s="1"/>
    </row>
    <row r="105" spans="1:26" ht="17.5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1" t="str">
        <f t="shared" si="2"/>
        <v/>
      </c>
      <c r="K105" s="32"/>
      <c r="L105" s="32"/>
      <c r="M105" s="31" t="str">
        <f t="shared" si="3"/>
        <v/>
      </c>
      <c r="N105" s="30"/>
      <c r="O105" s="30"/>
      <c r="P105" s="33" t="str">
        <f>IF(AND($A105="",COUNTA($B105:$I105,$K105:$L105,$N105:$O105,$Q105)&gt;0),"FALTA ID",IF($A105="","",IF(COUNTIF($A$6:$A$305,$A105)&gt;1,"ID DUPLICADO",IF($F105="","SIN TERRITORIO",IF($I105="","FALTA INCLUIR EN CARGA",IF(AND($I105="Sí",$G105=""),"FALTA POTENCIAL",IF(AND($I105="Sí",$H105=""),"FALTA FRECUENCIA",IF(AND($C105="Inactiva sin seguimiento",$I105="Sí"),"INACTIVA EN CARGA",IF(COUNTIF('4. Territorios'!$A$6:$A$30,$F105)=0,"TERRITORIO NO VÁLIDO",IF(COUNTIF('4. Territorios'!$A$6:$A$30,$F105)&gt;1,"TERRITORIO DUPLICADO",IF(OR($K105&lt;1,$K105&gt;240,$L105&lt;0,$L105&gt;360),"REVISAR TIEMPOS","OK")))))))))))</f>
        <v/>
      </c>
      <c r="Q105" s="30"/>
      <c r="R105" s="9"/>
      <c r="S105" s="1"/>
      <c r="T105" s="1"/>
      <c r="U105" s="1"/>
      <c r="V105" s="1"/>
      <c r="W105" s="1"/>
      <c r="X105" s="1"/>
      <c r="Y105" s="1"/>
      <c r="Z105" s="1"/>
    </row>
    <row r="106" spans="1:26" ht="17.5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1" t="str">
        <f t="shared" si="2"/>
        <v/>
      </c>
      <c r="K106" s="32"/>
      <c r="L106" s="32"/>
      <c r="M106" s="31" t="str">
        <f t="shared" si="3"/>
        <v/>
      </c>
      <c r="N106" s="30"/>
      <c r="O106" s="30"/>
      <c r="P106" s="33" t="str">
        <f>IF(AND($A106="",COUNTA($B106:$I106,$K106:$L106,$N106:$O106,$Q106)&gt;0),"FALTA ID",IF($A106="","",IF(COUNTIF($A$6:$A$305,$A106)&gt;1,"ID DUPLICADO",IF($F106="","SIN TERRITORIO",IF($I106="","FALTA INCLUIR EN CARGA",IF(AND($I106="Sí",$G106=""),"FALTA POTENCIAL",IF(AND($I106="Sí",$H106=""),"FALTA FRECUENCIA",IF(AND($C106="Inactiva sin seguimiento",$I106="Sí"),"INACTIVA EN CARGA",IF(COUNTIF('4. Territorios'!$A$6:$A$30,$F106)=0,"TERRITORIO NO VÁLIDO",IF(COUNTIF('4. Territorios'!$A$6:$A$30,$F106)&gt;1,"TERRITORIO DUPLICADO",IF(OR($K106&lt;1,$K106&gt;240,$L106&lt;0,$L106&gt;360),"REVISAR TIEMPOS","OK")))))))))))</f>
        <v/>
      </c>
      <c r="Q106" s="30"/>
      <c r="R106" s="9"/>
      <c r="S106" s="1"/>
      <c r="T106" s="1"/>
      <c r="U106" s="1"/>
      <c r="V106" s="1"/>
      <c r="W106" s="1"/>
      <c r="X106" s="1"/>
      <c r="Y106" s="1"/>
      <c r="Z106" s="1"/>
    </row>
    <row r="107" spans="1:26" ht="17.5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1" t="str">
        <f t="shared" si="2"/>
        <v/>
      </c>
      <c r="K107" s="32"/>
      <c r="L107" s="32"/>
      <c r="M107" s="31" t="str">
        <f t="shared" si="3"/>
        <v/>
      </c>
      <c r="N107" s="30"/>
      <c r="O107" s="30"/>
      <c r="P107" s="33" t="str">
        <f>IF(AND($A107="",COUNTA($B107:$I107,$K107:$L107,$N107:$O107,$Q107)&gt;0),"FALTA ID",IF($A107="","",IF(COUNTIF($A$6:$A$305,$A107)&gt;1,"ID DUPLICADO",IF($F107="","SIN TERRITORIO",IF($I107="","FALTA INCLUIR EN CARGA",IF(AND($I107="Sí",$G107=""),"FALTA POTENCIAL",IF(AND($I107="Sí",$H107=""),"FALTA FRECUENCIA",IF(AND($C107="Inactiva sin seguimiento",$I107="Sí"),"INACTIVA EN CARGA",IF(COUNTIF('4. Territorios'!$A$6:$A$30,$F107)=0,"TERRITORIO NO VÁLIDO",IF(COUNTIF('4. Territorios'!$A$6:$A$30,$F107)&gt;1,"TERRITORIO DUPLICADO",IF(OR($K107&lt;1,$K107&gt;240,$L107&lt;0,$L107&gt;360),"REVISAR TIEMPOS","OK")))))))))))</f>
        <v/>
      </c>
      <c r="Q107" s="30"/>
      <c r="R107" s="9"/>
      <c r="S107" s="1"/>
      <c r="T107" s="1"/>
      <c r="U107" s="1"/>
      <c r="V107" s="1"/>
      <c r="W107" s="1"/>
      <c r="X107" s="1"/>
      <c r="Y107" s="1"/>
      <c r="Z107" s="1"/>
    </row>
    <row r="108" spans="1:26" ht="17.5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1" t="str">
        <f t="shared" si="2"/>
        <v/>
      </c>
      <c r="K108" s="32"/>
      <c r="L108" s="32"/>
      <c r="M108" s="31" t="str">
        <f t="shared" si="3"/>
        <v/>
      </c>
      <c r="N108" s="30"/>
      <c r="O108" s="30"/>
      <c r="P108" s="33" t="str">
        <f>IF(AND($A108="",COUNTA($B108:$I108,$K108:$L108,$N108:$O108,$Q108)&gt;0),"FALTA ID",IF($A108="","",IF(COUNTIF($A$6:$A$305,$A108)&gt;1,"ID DUPLICADO",IF($F108="","SIN TERRITORIO",IF($I108="","FALTA INCLUIR EN CARGA",IF(AND($I108="Sí",$G108=""),"FALTA POTENCIAL",IF(AND($I108="Sí",$H108=""),"FALTA FRECUENCIA",IF(AND($C108="Inactiva sin seguimiento",$I108="Sí"),"INACTIVA EN CARGA",IF(COUNTIF('4. Territorios'!$A$6:$A$30,$F108)=0,"TERRITORIO NO VÁLIDO",IF(COUNTIF('4. Territorios'!$A$6:$A$30,$F108)&gt;1,"TERRITORIO DUPLICADO",IF(OR($K108&lt;1,$K108&gt;240,$L108&lt;0,$L108&gt;360),"REVISAR TIEMPOS","OK")))))))))))</f>
        <v/>
      </c>
      <c r="Q108" s="30"/>
      <c r="R108" s="9"/>
      <c r="S108" s="1"/>
      <c r="T108" s="1"/>
      <c r="U108" s="1"/>
      <c r="V108" s="1"/>
      <c r="W108" s="1"/>
      <c r="X108" s="1"/>
      <c r="Y108" s="1"/>
      <c r="Z108" s="1"/>
    </row>
    <row r="109" spans="1:26" ht="17.5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1" t="str">
        <f t="shared" si="2"/>
        <v/>
      </c>
      <c r="K109" s="32"/>
      <c r="L109" s="32"/>
      <c r="M109" s="31" t="str">
        <f t="shared" si="3"/>
        <v/>
      </c>
      <c r="N109" s="30"/>
      <c r="O109" s="30"/>
      <c r="P109" s="33" t="str">
        <f>IF(AND($A109="",COUNTA($B109:$I109,$K109:$L109,$N109:$O109,$Q109)&gt;0),"FALTA ID",IF($A109="","",IF(COUNTIF($A$6:$A$305,$A109)&gt;1,"ID DUPLICADO",IF($F109="","SIN TERRITORIO",IF($I109="","FALTA INCLUIR EN CARGA",IF(AND($I109="Sí",$G109=""),"FALTA POTENCIAL",IF(AND($I109="Sí",$H109=""),"FALTA FRECUENCIA",IF(AND($C109="Inactiva sin seguimiento",$I109="Sí"),"INACTIVA EN CARGA",IF(COUNTIF('4. Territorios'!$A$6:$A$30,$F109)=0,"TERRITORIO NO VÁLIDO",IF(COUNTIF('4. Territorios'!$A$6:$A$30,$F109)&gt;1,"TERRITORIO DUPLICADO",IF(OR($K109&lt;1,$K109&gt;240,$L109&lt;0,$L109&gt;360),"REVISAR TIEMPOS","OK")))))))))))</f>
        <v/>
      </c>
      <c r="Q109" s="30"/>
      <c r="R109" s="9"/>
      <c r="S109" s="1"/>
      <c r="T109" s="1"/>
      <c r="U109" s="1"/>
      <c r="V109" s="1"/>
      <c r="W109" s="1"/>
      <c r="X109" s="1"/>
      <c r="Y109" s="1"/>
      <c r="Z109" s="1"/>
    </row>
    <row r="110" spans="1:26" ht="17.5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1" t="str">
        <f t="shared" si="2"/>
        <v/>
      </c>
      <c r="K110" s="32"/>
      <c r="L110" s="32"/>
      <c r="M110" s="31" t="str">
        <f t="shared" si="3"/>
        <v/>
      </c>
      <c r="N110" s="30"/>
      <c r="O110" s="30"/>
      <c r="P110" s="33" t="str">
        <f>IF(AND($A110="",COUNTA($B110:$I110,$K110:$L110,$N110:$O110,$Q110)&gt;0),"FALTA ID",IF($A110="","",IF(COUNTIF($A$6:$A$305,$A110)&gt;1,"ID DUPLICADO",IF($F110="","SIN TERRITORIO",IF($I110="","FALTA INCLUIR EN CARGA",IF(AND($I110="Sí",$G110=""),"FALTA POTENCIAL",IF(AND($I110="Sí",$H110=""),"FALTA FRECUENCIA",IF(AND($C110="Inactiva sin seguimiento",$I110="Sí"),"INACTIVA EN CARGA",IF(COUNTIF('4. Territorios'!$A$6:$A$30,$F110)=0,"TERRITORIO NO VÁLIDO",IF(COUNTIF('4. Territorios'!$A$6:$A$30,$F110)&gt;1,"TERRITORIO DUPLICADO",IF(OR($K110&lt;1,$K110&gt;240,$L110&lt;0,$L110&gt;360),"REVISAR TIEMPOS","OK")))))))))))</f>
        <v/>
      </c>
      <c r="Q110" s="30"/>
      <c r="R110" s="9"/>
      <c r="S110" s="1"/>
      <c r="T110" s="1"/>
      <c r="U110" s="1"/>
      <c r="V110" s="1"/>
      <c r="W110" s="1"/>
      <c r="X110" s="1"/>
      <c r="Y110" s="1"/>
      <c r="Z110" s="1"/>
    </row>
    <row r="111" spans="1:26" ht="17.5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1" t="str">
        <f t="shared" si="2"/>
        <v/>
      </c>
      <c r="K111" s="32"/>
      <c r="L111" s="32"/>
      <c r="M111" s="31" t="str">
        <f t="shared" si="3"/>
        <v/>
      </c>
      <c r="N111" s="30"/>
      <c r="O111" s="30"/>
      <c r="P111" s="33" t="str">
        <f>IF(AND($A111="",COUNTA($B111:$I111,$K111:$L111,$N111:$O111,$Q111)&gt;0),"FALTA ID",IF($A111="","",IF(COUNTIF($A$6:$A$305,$A111)&gt;1,"ID DUPLICADO",IF($F111="","SIN TERRITORIO",IF($I111="","FALTA INCLUIR EN CARGA",IF(AND($I111="Sí",$G111=""),"FALTA POTENCIAL",IF(AND($I111="Sí",$H111=""),"FALTA FRECUENCIA",IF(AND($C111="Inactiva sin seguimiento",$I111="Sí"),"INACTIVA EN CARGA",IF(COUNTIF('4. Territorios'!$A$6:$A$30,$F111)=0,"TERRITORIO NO VÁLIDO",IF(COUNTIF('4. Territorios'!$A$6:$A$30,$F111)&gt;1,"TERRITORIO DUPLICADO",IF(OR($K111&lt;1,$K111&gt;240,$L111&lt;0,$L111&gt;360),"REVISAR TIEMPOS","OK")))))))))))</f>
        <v/>
      </c>
      <c r="Q111" s="30"/>
      <c r="R111" s="9"/>
      <c r="S111" s="1"/>
      <c r="T111" s="1"/>
      <c r="U111" s="1"/>
      <c r="V111" s="1"/>
      <c r="W111" s="1"/>
      <c r="X111" s="1"/>
      <c r="Y111" s="1"/>
      <c r="Z111" s="1"/>
    </row>
    <row r="112" spans="1:26" ht="17.5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1" t="str">
        <f t="shared" si="2"/>
        <v/>
      </c>
      <c r="K112" s="32"/>
      <c r="L112" s="32"/>
      <c r="M112" s="31" t="str">
        <f t="shared" si="3"/>
        <v/>
      </c>
      <c r="N112" s="30"/>
      <c r="O112" s="30"/>
      <c r="P112" s="33" t="str">
        <f>IF(AND($A112="",COUNTA($B112:$I112,$K112:$L112,$N112:$O112,$Q112)&gt;0),"FALTA ID",IF($A112="","",IF(COUNTIF($A$6:$A$305,$A112)&gt;1,"ID DUPLICADO",IF($F112="","SIN TERRITORIO",IF($I112="","FALTA INCLUIR EN CARGA",IF(AND($I112="Sí",$G112=""),"FALTA POTENCIAL",IF(AND($I112="Sí",$H112=""),"FALTA FRECUENCIA",IF(AND($C112="Inactiva sin seguimiento",$I112="Sí"),"INACTIVA EN CARGA",IF(COUNTIF('4. Territorios'!$A$6:$A$30,$F112)=0,"TERRITORIO NO VÁLIDO",IF(COUNTIF('4. Territorios'!$A$6:$A$30,$F112)&gt;1,"TERRITORIO DUPLICADO",IF(OR($K112&lt;1,$K112&gt;240,$L112&lt;0,$L112&gt;360),"REVISAR TIEMPOS","OK")))))))))))</f>
        <v/>
      </c>
      <c r="Q112" s="30"/>
      <c r="R112" s="9"/>
      <c r="S112" s="1"/>
      <c r="T112" s="1"/>
      <c r="U112" s="1"/>
      <c r="V112" s="1"/>
      <c r="W112" s="1"/>
      <c r="X112" s="1"/>
      <c r="Y112" s="1"/>
      <c r="Z112" s="1"/>
    </row>
    <row r="113" spans="1:26" ht="17.5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1" t="str">
        <f t="shared" si="2"/>
        <v/>
      </c>
      <c r="K113" s="32"/>
      <c r="L113" s="32"/>
      <c r="M113" s="31" t="str">
        <f t="shared" si="3"/>
        <v/>
      </c>
      <c r="N113" s="30"/>
      <c r="O113" s="30"/>
      <c r="P113" s="33" t="str">
        <f>IF(AND($A113="",COUNTA($B113:$I113,$K113:$L113,$N113:$O113,$Q113)&gt;0),"FALTA ID",IF($A113="","",IF(COUNTIF($A$6:$A$305,$A113)&gt;1,"ID DUPLICADO",IF($F113="","SIN TERRITORIO",IF($I113="","FALTA INCLUIR EN CARGA",IF(AND($I113="Sí",$G113=""),"FALTA POTENCIAL",IF(AND($I113="Sí",$H113=""),"FALTA FRECUENCIA",IF(AND($C113="Inactiva sin seguimiento",$I113="Sí"),"INACTIVA EN CARGA",IF(COUNTIF('4. Territorios'!$A$6:$A$30,$F113)=0,"TERRITORIO NO VÁLIDO",IF(COUNTIF('4. Territorios'!$A$6:$A$30,$F113)&gt;1,"TERRITORIO DUPLICADO",IF(OR($K113&lt;1,$K113&gt;240,$L113&lt;0,$L113&gt;360),"REVISAR TIEMPOS","OK")))))))))))</f>
        <v/>
      </c>
      <c r="Q113" s="30"/>
      <c r="R113" s="9"/>
      <c r="S113" s="1"/>
      <c r="T113" s="1"/>
      <c r="U113" s="1"/>
      <c r="V113" s="1"/>
      <c r="W113" s="1"/>
      <c r="X113" s="1"/>
      <c r="Y113" s="1"/>
      <c r="Z113" s="1"/>
    </row>
    <row r="114" spans="1:26" ht="17.5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1" t="str">
        <f t="shared" si="2"/>
        <v/>
      </c>
      <c r="K114" s="32"/>
      <c r="L114" s="32"/>
      <c r="M114" s="31" t="str">
        <f t="shared" si="3"/>
        <v/>
      </c>
      <c r="N114" s="30"/>
      <c r="O114" s="30"/>
      <c r="P114" s="33" t="str">
        <f>IF(AND($A114="",COUNTA($B114:$I114,$K114:$L114,$N114:$O114,$Q114)&gt;0),"FALTA ID",IF($A114="","",IF(COUNTIF($A$6:$A$305,$A114)&gt;1,"ID DUPLICADO",IF($F114="","SIN TERRITORIO",IF($I114="","FALTA INCLUIR EN CARGA",IF(AND($I114="Sí",$G114=""),"FALTA POTENCIAL",IF(AND($I114="Sí",$H114=""),"FALTA FRECUENCIA",IF(AND($C114="Inactiva sin seguimiento",$I114="Sí"),"INACTIVA EN CARGA",IF(COUNTIF('4. Territorios'!$A$6:$A$30,$F114)=0,"TERRITORIO NO VÁLIDO",IF(COUNTIF('4. Territorios'!$A$6:$A$30,$F114)&gt;1,"TERRITORIO DUPLICADO",IF(OR($K114&lt;1,$K114&gt;240,$L114&lt;0,$L114&gt;360),"REVISAR TIEMPOS","OK")))))))))))</f>
        <v/>
      </c>
      <c r="Q114" s="30"/>
      <c r="R114" s="9"/>
      <c r="S114" s="1"/>
      <c r="T114" s="1"/>
      <c r="U114" s="1"/>
      <c r="V114" s="1"/>
      <c r="W114" s="1"/>
      <c r="X114" s="1"/>
      <c r="Y114" s="1"/>
      <c r="Z114" s="1"/>
    </row>
    <row r="115" spans="1:26" ht="17.5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1" t="str">
        <f t="shared" si="2"/>
        <v/>
      </c>
      <c r="K115" s="32"/>
      <c r="L115" s="32"/>
      <c r="M115" s="31" t="str">
        <f t="shared" si="3"/>
        <v/>
      </c>
      <c r="N115" s="30"/>
      <c r="O115" s="30"/>
      <c r="P115" s="33" t="str">
        <f>IF(AND($A115="",COUNTA($B115:$I115,$K115:$L115,$N115:$O115,$Q115)&gt;0),"FALTA ID",IF($A115="","",IF(COUNTIF($A$6:$A$305,$A115)&gt;1,"ID DUPLICADO",IF($F115="","SIN TERRITORIO",IF($I115="","FALTA INCLUIR EN CARGA",IF(AND($I115="Sí",$G115=""),"FALTA POTENCIAL",IF(AND($I115="Sí",$H115=""),"FALTA FRECUENCIA",IF(AND($C115="Inactiva sin seguimiento",$I115="Sí"),"INACTIVA EN CARGA",IF(COUNTIF('4. Territorios'!$A$6:$A$30,$F115)=0,"TERRITORIO NO VÁLIDO",IF(COUNTIF('4. Territorios'!$A$6:$A$30,$F115)&gt;1,"TERRITORIO DUPLICADO",IF(OR($K115&lt;1,$K115&gt;240,$L115&lt;0,$L115&gt;360),"REVISAR TIEMPOS","OK")))))))))))</f>
        <v/>
      </c>
      <c r="Q115" s="30"/>
      <c r="R115" s="9"/>
      <c r="S115" s="1"/>
      <c r="T115" s="1"/>
      <c r="U115" s="1"/>
      <c r="V115" s="1"/>
      <c r="W115" s="1"/>
      <c r="X115" s="1"/>
      <c r="Y115" s="1"/>
      <c r="Z115" s="1"/>
    </row>
    <row r="116" spans="1:26" ht="17.5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1" t="str">
        <f t="shared" si="2"/>
        <v/>
      </c>
      <c r="K116" s="32"/>
      <c r="L116" s="32"/>
      <c r="M116" s="31" t="str">
        <f t="shared" si="3"/>
        <v/>
      </c>
      <c r="N116" s="30"/>
      <c r="O116" s="30"/>
      <c r="P116" s="33" t="str">
        <f>IF(AND($A116="",COUNTA($B116:$I116,$K116:$L116,$N116:$O116,$Q116)&gt;0),"FALTA ID",IF($A116="","",IF(COUNTIF($A$6:$A$305,$A116)&gt;1,"ID DUPLICADO",IF($F116="","SIN TERRITORIO",IF($I116="","FALTA INCLUIR EN CARGA",IF(AND($I116="Sí",$G116=""),"FALTA POTENCIAL",IF(AND($I116="Sí",$H116=""),"FALTA FRECUENCIA",IF(AND($C116="Inactiva sin seguimiento",$I116="Sí"),"INACTIVA EN CARGA",IF(COUNTIF('4. Territorios'!$A$6:$A$30,$F116)=0,"TERRITORIO NO VÁLIDO",IF(COUNTIF('4. Territorios'!$A$6:$A$30,$F116)&gt;1,"TERRITORIO DUPLICADO",IF(OR($K116&lt;1,$K116&gt;240,$L116&lt;0,$L116&gt;360),"REVISAR TIEMPOS","OK")))))))))))</f>
        <v/>
      </c>
      <c r="Q116" s="30"/>
      <c r="R116" s="9"/>
      <c r="S116" s="1"/>
      <c r="T116" s="1"/>
      <c r="U116" s="1"/>
      <c r="V116" s="1"/>
      <c r="W116" s="1"/>
      <c r="X116" s="1"/>
      <c r="Y116" s="1"/>
      <c r="Z116" s="1"/>
    </row>
    <row r="117" spans="1:26" ht="17.5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1" t="str">
        <f t="shared" si="2"/>
        <v/>
      </c>
      <c r="K117" s="32"/>
      <c r="L117" s="32"/>
      <c r="M117" s="31" t="str">
        <f t="shared" si="3"/>
        <v/>
      </c>
      <c r="N117" s="30"/>
      <c r="O117" s="30"/>
      <c r="P117" s="33" t="str">
        <f>IF(AND($A117="",COUNTA($B117:$I117,$K117:$L117,$N117:$O117,$Q117)&gt;0),"FALTA ID",IF($A117="","",IF(COUNTIF($A$6:$A$305,$A117)&gt;1,"ID DUPLICADO",IF($F117="","SIN TERRITORIO",IF($I117="","FALTA INCLUIR EN CARGA",IF(AND($I117="Sí",$G117=""),"FALTA POTENCIAL",IF(AND($I117="Sí",$H117=""),"FALTA FRECUENCIA",IF(AND($C117="Inactiva sin seguimiento",$I117="Sí"),"INACTIVA EN CARGA",IF(COUNTIF('4. Territorios'!$A$6:$A$30,$F117)=0,"TERRITORIO NO VÁLIDO",IF(COUNTIF('4. Territorios'!$A$6:$A$30,$F117)&gt;1,"TERRITORIO DUPLICADO",IF(OR($K117&lt;1,$K117&gt;240,$L117&lt;0,$L117&gt;360),"REVISAR TIEMPOS","OK")))))))))))</f>
        <v/>
      </c>
      <c r="Q117" s="30"/>
      <c r="R117" s="9"/>
      <c r="S117" s="1"/>
      <c r="T117" s="1"/>
      <c r="U117" s="1"/>
      <c r="V117" s="1"/>
      <c r="W117" s="1"/>
      <c r="X117" s="1"/>
      <c r="Y117" s="1"/>
      <c r="Z117" s="1"/>
    </row>
    <row r="118" spans="1:26" ht="17.5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1" t="str">
        <f t="shared" si="2"/>
        <v/>
      </c>
      <c r="K118" s="32"/>
      <c r="L118" s="32"/>
      <c r="M118" s="31" t="str">
        <f t="shared" si="3"/>
        <v/>
      </c>
      <c r="N118" s="30"/>
      <c r="O118" s="30"/>
      <c r="P118" s="33" t="str">
        <f>IF(AND($A118="",COUNTA($B118:$I118,$K118:$L118,$N118:$O118,$Q118)&gt;0),"FALTA ID",IF($A118="","",IF(COUNTIF($A$6:$A$305,$A118)&gt;1,"ID DUPLICADO",IF($F118="","SIN TERRITORIO",IF($I118="","FALTA INCLUIR EN CARGA",IF(AND($I118="Sí",$G118=""),"FALTA POTENCIAL",IF(AND($I118="Sí",$H118=""),"FALTA FRECUENCIA",IF(AND($C118="Inactiva sin seguimiento",$I118="Sí"),"INACTIVA EN CARGA",IF(COUNTIF('4. Territorios'!$A$6:$A$30,$F118)=0,"TERRITORIO NO VÁLIDO",IF(COUNTIF('4. Territorios'!$A$6:$A$30,$F118)&gt;1,"TERRITORIO DUPLICADO",IF(OR($K118&lt;1,$K118&gt;240,$L118&lt;0,$L118&gt;360),"REVISAR TIEMPOS","OK")))))))))))</f>
        <v/>
      </c>
      <c r="Q118" s="30"/>
      <c r="R118" s="9"/>
      <c r="S118" s="1"/>
      <c r="T118" s="1"/>
      <c r="U118" s="1"/>
      <c r="V118" s="1"/>
      <c r="W118" s="1"/>
      <c r="X118" s="1"/>
      <c r="Y118" s="1"/>
      <c r="Z118" s="1"/>
    </row>
    <row r="119" spans="1:26" ht="17.5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1" t="str">
        <f t="shared" si="2"/>
        <v/>
      </c>
      <c r="K119" s="32"/>
      <c r="L119" s="32"/>
      <c r="M119" s="31" t="str">
        <f t="shared" si="3"/>
        <v/>
      </c>
      <c r="N119" s="30"/>
      <c r="O119" s="30"/>
      <c r="P119" s="33" t="str">
        <f>IF(AND($A119="",COUNTA($B119:$I119,$K119:$L119,$N119:$O119,$Q119)&gt;0),"FALTA ID",IF($A119="","",IF(COUNTIF($A$6:$A$305,$A119)&gt;1,"ID DUPLICADO",IF($F119="","SIN TERRITORIO",IF($I119="","FALTA INCLUIR EN CARGA",IF(AND($I119="Sí",$G119=""),"FALTA POTENCIAL",IF(AND($I119="Sí",$H119=""),"FALTA FRECUENCIA",IF(AND($C119="Inactiva sin seguimiento",$I119="Sí"),"INACTIVA EN CARGA",IF(COUNTIF('4. Territorios'!$A$6:$A$30,$F119)=0,"TERRITORIO NO VÁLIDO",IF(COUNTIF('4. Territorios'!$A$6:$A$30,$F119)&gt;1,"TERRITORIO DUPLICADO",IF(OR($K119&lt;1,$K119&gt;240,$L119&lt;0,$L119&gt;360),"REVISAR TIEMPOS","OK")))))))))))</f>
        <v/>
      </c>
      <c r="Q119" s="30"/>
      <c r="R119" s="9"/>
      <c r="S119" s="1"/>
      <c r="T119" s="1"/>
      <c r="U119" s="1"/>
      <c r="V119" s="1"/>
      <c r="W119" s="1"/>
      <c r="X119" s="1"/>
      <c r="Y119" s="1"/>
      <c r="Z119" s="1"/>
    </row>
    <row r="120" spans="1:26" ht="17.5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1" t="str">
        <f t="shared" si="2"/>
        <v/>
      </c>
      <c r="K120" s="32"/>
      <c r="L120" s="32"/>
      <c r="M120" s="31" t="str">
        <f t="shared" si="3"/>
        <v/>
      </c>
      <c r="N120" s="30"/>
      <c r="O120" s="30"/>
      <c r="P120" s="33" t="str">
        <f>IF(AND($A120="",COUNTA($B120:$I120,$K120:$L120,$N120:$O120,$Q120)&gt;0),"FALTA ID",IF($A120="","",IF(COUNTIF($A$6:$A$305,$A120)&gt;1,"ID DUPLICADO",IF($F120="","SIN TERRITORIO",IF($I120="","FALTA INCLUIR EN CARGA",IF(AND($I120="Sí",$G120=""),"FALTA POTENCIAL",IF(AND($I120="Sí",$H120=""),"FALTA FRECUENCIA",IF(AND($C120="Inactiva sin seguimiento",$I120="Sí"),"INACTIVA EN CARGA",IF(COUNTIF('4. Territorios'!$A$6:$A$30,$F120)=0,"TERRITORIO NO VÁLIDO",IF(COUNTIF('4. Territorios'!$A$6:$A$30,$F120)&gt;1,"TERRITORIO DUPLICADO",IF(OR($K120&lt;1,$K120&gt;240,$L120&lt;0,$L120&gt;360),"REVISAR TIEMPOS","OK")))))))))))</f>
        <v/>
      </c>
      <c r="Q120" s="30"/>
      <c r="R120" s="9"/>
      <c r="S120" s="1"/>
      <c r="T120" s="1"/>
      <c r="U120" s="1"/>
      <c r="V120" s="1"/>
      <c r="W120" s="1"/>
      <c r="X120" s="1"/>
      <c r="Y120" s="1"/>
      <c r="Z120" s="1"/>
    </row>
    <row r="121" spans="1:26" ht="17.5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1" t="str">
        <f t="shared" si="2"/>
        <v/>
      </c>
      <c r="K121" s="32"/>
      <c r="L121" s="32"/>
      <c r="M121" s="31" t="str">
        <f t="shared" si="3"/>
        <v/>
      </c>
      <c r="N121" s="30"/>
      <c r="O121" s="30"/>
      <c r="P121" s="33" t="str">
        <f>IF(AND($A121="",COUNTA($B121:$I121,$K121:$L121,$N121:$O121,$Q121)&gt;0),"FALTA ID",IF($A121="","",IF(COUNTIF($A$6:$A$305,$A121)&gt;1,"ID DUPLICADO",IF($F121="","SIN TERRITORIO",IF($I121="","FALTA INCLUIR EN CARGA",IF(AND($I121="Sí",$G121=""),"FALTA POTENCIAL",IF(AND($I121="Sí",$H121=""),"FALTA FRECUENCIA",IF(AND($C121="Inactiva sin seguimiento",$I121="Sí"),"INACTIVA EN CARGA",IF(COUNTIF('4. Territorios'!$A$6:$A$30,$F121)=0,"TERRITORIO NO VÁLIDO",IF(COUNTIF('4. Territorios'!$A$6:$A$30,$F121)&gt;1,"TERRITORIO DUPLICADO",IF(OR($K121&lt;1,$K121&gt;240,$L121&lt;0,$L121&gt;360),"REVISAR TIEMPOS","OK")))))))))))</f>
        <v/>
      </c>
      <c r="Q121" s="30"/>
      <c r="R121" s="9"/>
      <c r="S121" s="1"/>
      <c r="T121" s="1"/>
      <c r="U121" s="1"/>
      <c r="V121" s="1"/>
      <c r="W121" s="1"/>
      <c r="X121" s="1"/>
      <c r="Y121" s="1"/>
      <c r="Z121" s="1"/>
    </row>
    <row r="122" spans="1:26" ht="17.5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1" t="str">
        <f t="shared" si="2"/>
        <v/>
      </c>
      <c r="K122" s="32"/>
      <c r="L122" s="32"/>
      <c r="M122" s="31" t="str">
        <f t="shared" si="3"/>
        <v/>
      </c>
      <c r="N122" s="30"/>
      <c r="O122" s="30"/>
      <c r="P122" s="33" t="str">
        <f>IF(AND($A122="",COUNTA($B122:$I122,$K122:$L122,$N122:$O122,$Q122)&gt;0),"FALTA ID",IF($A122="","",IF(COUNTIF($A$6:$A$305,$A122)&gt;1,"ID DUPLICADO",IF($F122="","SIN TERRITORIO",IF($I122="","FALTA INCLUIR EN CARGA",IF(AND($I122="Sí",$G122=""),"FALTA POTENCIAL",IF(AND($I122="Sí",$H122=""),"FALTA FRECUENCIA",IF(AND($C122="Inactiva sin seguimiento",$I122="Sí"),"INACTIVA EN CARGA",IF(COUNTIF('4. Territorios'!$A$6:$A$30,$F122)=0,"TERRITORIO NO VÁLIDO",IF(COUNTIF('4. Territorios'!$A$6:$A$30,$F122)&gt;1,"TERRITORIO DUPLICADO",IF(OR($K122&lt;1,$K122&gt;240,$L122&lt;0,$L122&gt;360),"REVISAR TIEMPOS","OK")))))))))))</f>
        <v/>
      </c>
      <c r="Q122" s="30"/>
      <c r="R122" s="9"/>
      <c r="S122" s="1"/>
      <c r="T122" s="1"/>
      <c r="U122" s="1"/>
      <c r="V122" s="1"/>
      <c r="W122" s="1"/>
      <c r="X122" s="1"/>
      <c r="Y122" s="1"/>
      <c r="Z122" s="1"/>
    </row>
    <row r="123" spans="1:26" ht="17.5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1" t="str">
        <f t="shared" si="2"/>
        <v/>
      </c>
      <c r="K123" s="32"/>
      <c r="L123" s="32"/>
      <c r="M123" s="31" t="str">
        <f t="shared" si="3"/>
        <v/>
      </c>
      <c r="N123" s="30"/>
      <c r="O123" s="30"/>
      <c r="P123" s="33" t="str">
        <f>IF(AND($A123="",COUNTA($B123:$I123,$K123:$L123,$N123:$O123,$Q123)&gt;0),"FALTA ID",IF($A123="","",IF(COUNTIF($A$6:$A$305,$A123)&gt;1,"ID DUPLICADO",IF($F123="","SIN TERRITORIO",IF($I123="","FALTA INCLUIR EN CARGA",IF(AND($I123="Sí",$G123=""),"FALTA POTENCIAL",IF(AND($I123="Sí",$H123=""),"FALTA FRECUENCIA",IF(AND($C123="Inactiva sin seguimiento",$I123="Sí"),"INACTIVA EN CARGA",IF(COUNTIF('4. Territorios'!$A$6:$A$30,$F123)=0,"TERRITORIO NO VÁLIDO",IF(COUNTIF('4. Territorios'!$A$6:$A$30,$F123)&gt;1,"TERRITORIO DUPLICADO",IF(OR($K123&lt;1,$K123&gt;240,$L123&lt;0,$L123&gt;360),"REVISAR TIEMPOS","OK")))))))))))</f>
        <v/>
      </c>
      <c r="Q123" s="30"/>
      <c r="R123" s="9"/>
      <c r="S123" s="1"/>
      <c r="T123" s="1"/>
      <c r="U123" s="1"/>
      <c r="V123" s="1"/>
      <c r="W123" s="1"/>
      <c r="X123" s="1"/>
      <c r="Y123" s="1"/>
      <c r="Z123" s="1"/>
    </row>
    <row r="124" spans="1:26" ht="17.5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1" t="str">
        <f t="shared" si="2"/>
        <v/>
      </c>
      <c r="K124" s="32"/>
      <c r="L124" s="32"/>
      <c r="M124" s="31" t="str">
        <f t="shared" si="3"/>
        <v/>
      </c>
      <c r="N124" s="30"/>
      <c r="O124" s="30"/>
      <c r="P124" s="33" t="str">
        <f>IF(AND($A124="",COUNTA($B124:$I124,$K124:$L124,$N124:$O124,$Q124)&gt;0),"FALTA ID",IF($A124="","",IF(COUNTIF($A$6:$A$305,$A124)&gt;1,"ID DUPLICADO",IF($F124="","SIN TERRITORIO",IF($I124="","FALTA INCLUIR EN CARGA",IF(AND($I124="Sí",$G124=""),"FALTA POTENCIAL",IF(AND($I124="Sí",$H124=""),"FALTA FRECUENCIA",IF(AND($C124="Inactiva sin seguimiento",$I124="Sí"),"INACTIVA EN CARGA",IF(COUNTIF('4. Territorios'!$A$6:$A$30,$F124)=0,"TERRITORIO NO VÁLIDO",IF(COUNTIF('4. Territorios'!$A$6:$A$30,$F124)&gt;1,"TERRITORIO DUPLICADO",IF(OR($K124&lt;1,$K124&gt;240,$L124&lt;0,$L124&gt;360),"REVISAR TIEMPOS","OK")))))))))))</f>
        <v/>
      </c>
      <c r="Q124" s="30"/>
      <c r="R124" s="9"/>
      <c r="S124" s="1"/>
      <c r="T124" s="1"/>
      <c r="U124" s="1"/>
      <c r="V124" s="1"/>
      <c r="W124" s="1"/>
      <c r="X124" s="1"/>
      <c r="Y124" s="1"/>
      <c r="Z124" s="1"/>
    </row>
    <row r="125" spans="1:26" ht="17.5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1" t="str">
        <f t="shared" si="2"/>
        <v/>
      </c>
      <c r="K125" s="32"/>
      <c r="L125" s="32"/>
      <c r="M125" s="31" t="str">
        <f t="shared" si="3"/>
        <v/>
      </c>
      <c r="N125" s="30"/>
      <c r="O125" s="30"/>
      <c r="P125" s="33" t="str">
        <f>IF(AND($A125="",COUNTA($B125:$I125,$K125:$L125,$N125:$O125,$Q125)&gt;0),"FALTA ID",IF($A125="","",IF(COUNTIF($A$6:$A$305,$A125)&gt;1,"ID DUPLICADO",IF($F125="","SIN TERRITORIO",IF($I125="","FALTA INCLUIR EN CARGA",IF(AND($I125="Sí",$G125=""),"FALTA POTENCIAL",IF(AND($I125="Sí",$H125=""),"FALTA FRECUENCIA",IF(AND($C125="Inactiva sin seguimiento",$I125="Sí"),"INACTIVA EN CARGA",IF(COUNTIF('4. Territorios'!$A$6:$A$30,$F125)=0,"TERRITORIO NO VÁLIDO",IF(COUNTIF('4. Territorios'!$A$6:$A$30,$F125)&gt;1,"TERRITORIO DUPLICADO",IF(OR($K125&lt;1,$K125&gt;240,$L125&lt;0,$L125&gt;360),"REVISAR TIEMPOS","OK")))))))))))</f>
        <v/>
      </c>
      <c r="Q125" s="30"/>
      <c r="R125" s="9"/>
      <c r="S125" s="1"/>
      <c r="T125" s="1"/>
      <c r="U125" s="1"/>
      <c r="V125" s="1"/>
      <c r="W125" s="1"/>
      <c r="X125" s="1"/>
      <c r="Y125" s="1"/>
      <c r="Z125" s="1"/>
    </row>
    <row r="126" spans="1:26" ht="17.5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1" t="str">
        <f t="shared" si="2"/>
        <v/>
      </c>
      <c r="K126" s="32"/>
      <c r="L126" s="32"/>
      <c r="M126" s="31" t="str">
        <f t="shared" si="3"/>
        <v/>
      </c>
      <c r="N126" s="30"/>
      <c r="O126" s="30"/>
      <c r="P126" s="33" t="str">
        <f>IF(AND($A126="",COUNTA($B126:$I126,$K126:$L126,$N126:$O126,$Q126)&gt;0),"FALTA ID",IF($A126="","",IF(COUNTIF($A$6:$A$305,$A126)&gt;1,"ID DUPLICADO",IF($F126="","SIN TERRITORIO",IF($I126="","FALTA INCLUIR EN CARGA",IF(AND($I126="Sí",$G126=""),"FALTA POTENCIAL",IF(AND($I126="Sí",$H126=""),"FALTA FRECUENCIA",IF(AND($C126="Inactiva sin seguimiento",$I126="Sí"),"INACTIVA EN CARGA",IF(COUNTIF('4. Territorios'!$A$6:$A$30,$F126)=0,"TERRITORIO NO VÁLIDO",IF(COUNTIF('4. Territorios'!$A$6:$A$30,$F126)&gt;1,"TERRITORIO DUPLICADO",IF(OR($K126&lt;1,$K126&gt;240,$L126&lt;0,$L126&gt;360),"REVISAR TIEMPOS","OK")))))))))))</f>
        <v/>
      </c>
      <c r="Q126" s="30"/>
      <c r="R126" s="9"/>
      <c r="S126" s="1"/>
      <c r="T126" s="1"/>
      <c r="U126" s="1"/>
      <c r="V126" s="1"/>
      <c r="W126" s="1"/>
      <c r="X126" s="1"/>
      <c r="Y126" s="1"/>
      <c r="Z126" s="1"/>
    </row>
    <row r="127" spans="1:26" ht="17.5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1" t="str">
        <f t="shared" si="2"/>
        <v/>
      </c>
      <c r="K127" s="32"/>
      <c r="L127" s="32"/>
      <c r="M127" s="31" t="str">
        <f t="shared" si="3"/>
        <v/>
      </c>
      <c r="N127" s="30"/>
      <c r="O127" s="30"/>
      <c r="P127" s="33" t="str">
        <f>IF(AND($A127="",COUNTA($B127:$I127,$K127:$L127,$N127:$O127,$Q127)&gt;0),"FALTA ID",IF($A127="","",IF(COUNTIF($A$6:$A$305,$A127)&gt;1,"ID DUPLICADO",IF($F127="","SIN TERRITORIO",IF($I127="","FALTA INCLUIR EN CARGA",IF(AND($I127="Sí",$G127=""),"FALTA POTENCIAL",IF(AND($I127="Sí",$H127=""),"FALTA FRECUENCIA",IF(AND($C127="Inactiva sin seguimiento",$I127="Sí"),"INACTIVA EN CARGA",IF(COUNTIF('4. Territorios'!$A$6:$A$30,$F127)=0,"TERRITORIO NO VÁLIDO",IF(COUNTIF('4. Territorios'!$A$6:$A$30,$F127)&gt;1,"TERRITORIO DUPLICADO",IF(OR($K127&lt;1,$K127&gt;240,$L127&lt;0,$L127&gt;360),"REVISAR TIEMPOS","OK")))))))))))</f>
        <v/>
      </c>
      <c r="Q127" s="30"/>
      <c r="R127" s="9"/>
      <c r="S127" s="1"/>
      <c r="T127" s="1"/>
      <c r="U127" s="1"/>
      <c r="V127" s="1"/>
      <c r="W127" s="1"/>
      <c r="X127" s="1"/>
      <c r="Y127" s="1"/>
      <c r="Z127" s="1"/>
    </row>
    <row r="128" spans="1:26" ht="17.5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1" t="str">
        <f t="shared" si="2"/>
        <v/>
      </c>
      <c r="K128" s="32"/>
      <c r="L128" s="32"/>
      <c r="M128" s="31" t="str">
        <f t="shared" si="3"/>
        <v/>
      </c>
      <c r="N128" s="30"/>
      <c r="O128" s="30"/>
      <c r="P128" s="33" t="str">
        <f>IF(AND($A128="",COUNTA($B128:$I128,$K128:$L128,$N128:$O128,$Q128)&gt;0),"FALTA ID",IF($A128="","",IF(COUNTIF($A$6:$A$305,$A128)&gt;1,"ID DUPLICADO",IF($F128="","SIN TERRITORIO",IF($I128="","FALTA INCLUIR EN CARGA",IF(AND($I128="Sí",$G128=""),"FALTA POTENCIAL",IF(AND($I128="Sí",$H128=""),"FALTA FRECUENCIA",IF(AND($C128="Inactiva sin seguimiento",$I128="Sí"),"INACTIVA EN CARGA",IF(COUNTIF('4. Territorios'!$A$6:$A$30,$F128)=0,"TERRITORIO NO VÁLIDO",IF(COUNTIF('4. Territorios'!$A$6:$A$30,$F128)&gt;1,"TERRITORIO DUPLICADO",IF(OR($K128&lt;1,$K128&gt;240,$L128&lt;0,$L128&gt;360),"REVISAR TIEMPOS","OK")))))))))))</f>
        <v/>
      </c>
      <c r="Q128" s="30"/>
      <c r="R128" s="9"/>
      <c r="S128" s="1"/>
      <c r="T128" s="1"/>
      <c r="U128" s="1"/>
      <c r="V128" s="1"/>
      <c r="W128" s="1"/>
      <c r="X128" s="1"/>
      <c r="Y128" s="1"/>
      <c r="Z128" s="1"/>
    </row>
    <row r="129" spans="1:26" ht="17.5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1" t="str">
        <f t="shared" si="2"/>
        <v/>
      </c>
      <c r="K129" s="32"/>
      <c r="L129" s="32"/>
      <c r="M129" s="31" t="str">
        <f t="shared" si="3"/>
        <v/>
      </c>
      <c r="N129" s="30"/>
      <c r="O129" s="30"/>
      <c r="P129" s="33" t="str">
        <f>IF(AND($A129="",COUNTA($B129:$I129,$K129:$L129,$N129:$O129,$Q129)&gt;0),"FALTA ID",IF($A129="","",IF(COUNTIF($A$6:$A$305,$A129)&gt;1,"ID DUPLICADO",IF($F129="","SIN TERRITORIO",IF($I129="","FALTA INCLUIR EN CARGA",IF(AND($I129="Sí",$G129=""),"FALTA POTENCIAL",IF(AND($I129="Sí",$H129=""),"FALTA FRECUENCIA",IF(AND($C129="Inactiva sin seguimiento",$I129="Sí"),"INACTIVA EN CARGA",IF(COUNTIF('4. Territorios'!$A$6:$A$30,$F129)=0,"TERRITORIO NO VÁLIDO",IF(COUNTIF('4. Territorios'!$A$6:$A$30,$F129)&gt;1,"TERRITORIO DUPLICADO",IF(OR($K129&lt;1,$K129&gt;240,$L129&lt;0,$L129&gt;360),"REVISAR TIEMPOS","OK")))))))))))</f>
        <v/>
      </c>
      <c r="Q129" s="30"/>
      <c r="R129" s="9"/>
      <c r="S129" s="1"/>
      <c r="T129" s="1"/>
      <c r="U129" s="1"/>
      <c r="V129" s="1"/>
      <c r="W129" s="1"/>
      <c r="X129" s="1"/>
      <c r="Y129" s="1"/>
      <c r="Z129" s="1"/>
    </row>
    <row r="130" spans="1:26" ht="17.5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1" t="str">
        <f t="shared" si="2"/>
        <v/>
      </c>
      <c r="K130" s="32"/>
      <c r="L130" s="32"/>
      <c r="M130" s="31" t="str">
        <f t="shared" si="3"/>
        <v/>
      </c>
      <c r="N130" s="30"/>
      <c r="O130" s="30"/>
      <c r="P130" s="33" t="str">
        <f>IF(AND($A130="",COUNTA($B130:$I130,$K130:$L130,$N130:$O130,$Q130)&gt;0),"FALTA ID",IF($A130="","",IF(COUNTIF($A$6:$A$305,$A130)&gt;1,"ID DUPLICADO",IF($F130="","SIN TERRITORIO",IF($I130="","FALTA INCLUIR EN CARGA",IF(AND($I130="Sí",$G130=""),"FALTA POTENCIAL",IF(AND($I130="Sí",$H130=""),"FALTA FRECUENCIA",IF(AND($C130="Inactiva sin seguimiento",$I130="Sí"),"INACTIVA EN CARGA",IF(COUNTIF('4. Territorios'!$A$6:$A$30,$F130)=0,"TERRITORIO NO VÁLIDO",IF(COUNTIF('4. Territorios'!$A$6:$A$30,$F130)&gt;1,"TERRITORIO DUPLICADO",IF(OR($K130&lt;1,$K130&gt;240,$L130&lt;0,$L130&gt;360),"REVISAR TIEMPOS","OK")))))))))))</f>
        <v/>
      </c>
      <c r="Q130" s="30"/>
      <c r="R130" s="9"/>
      <c r="S130" s="1"/>
      <c r="T130" s="1"/>
      <c r="U130" s="1"/>
      <c r="V130" s="1"/>
      <c r="W130" s="1"/>
      <c r="X130" s="1"/>
      <c r="Y130" s="1"/>
      <c r="Z130" s="1"/>
    </row>
    <row r="131" spans="1:26" ht="17.5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1" t="str">
        <f t="shared" si="2"/>
        <v/>
      </c>
      <c r="K131" s="32"/>
      <c r="L131" s="32"/>
      <c r="M131" s="31" t="str">
        <f t="shared" si="3"/>
        <v/>
      </c>
      <c r="N131" s="30"/>
      <c r="O131" s="30"/>
      <c r="P131" s="33" t="str">
        <f>IF(AND($A131="",COUNTA($B131:$I131,$K131:$L131,$N131:$O131,$Q131)&gt;0),"FALTA ID",IF($A131="","",IF(COUNTIF($A$6:$A$305,$A131)&gt;1,"ID DUPLICADO",IF($F131="","SIN TERRITORIO",IF($I131="","FALTA INCLUIR EN CARGA",IF(AND($I131="Sí",$G131=""),"FALTA POTENCIAL",IF(AND($I131="Sí",$H131=""),"FALTA FRECUENCIA",IF(AND($C131="Inactiva sin seguimiento",$I131="Sí"),"INACTIVA EN CARGA",IF(COUNTIF('4. Territorios'!$A$6:$A$30,$F131)=0,"TERRITORIO NO VÁLIDO",IF(COUNTIF('4. Territorios'!$A$6:$A$30,$F131)&gt;1,"TERRITORIO DUPLICADO",IF(OR($K131&lt;1,$K131&gt;240,$L131&lt;0,$L131&gt;360),"REVISAR TIEMPOS","OK")))))))))))</f>
        <v/>
      </c>
      <c r="Q131" s="30"/>
      <c r="R131" s="9"/>
      <c r="S131" s="1"/>
      <c r="T131" s="1"/>
      <c r="U131" s="1"/>
      <c r="V131" s="1"/>
      <c r="W131" s="1"/>
      <c r="X131" s="1"/>
      <c r="Y131" s="1"/>
      <c r="Z131" s="1"/>
    </row>
    <row r="132" spans="1:26" ht="17.5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1" t="str">
        <f t="shared" si="2"/>
        <v/>
      </c>
      <c r="K132" s="32"/>
      <c r="L132" s="32"/>
      <c r="M132" s="31" t="str">
        <f t="shared" si="3"/>
        <v/>
      </c>
      <c r="N132" s="30"/>
      <c r="O132" s="30"/>
      <c r="P132" s="33" t="str">
        <f>IF(AND($A132="",COUNTA($B132:$I132,$K132:$L132,$N132:$O132,$Q132)&gt;0),"FALTA ID",IF($A132="","",IF(COUNTIF($A$6:$A$305,$A132)&gt;1,"ID DUPLICADO",IF($F132="","SIN TERRITORIO",IF($I132="","FALTA INCLUIR EN CARGA",IF(AND($I132="Sí",$G132=""),"FALTA POTENCIAL",IF(AND($I132="Sí",$H132=""),"FALTA FRECUENCIA",IF(AND($C132="Inactiva sin seguimiento",$I132="Sí"),"INACTIVA EN CARGA",IF(COUNTIF('4. Territorios'!$A$6:$A$30,$F132)=0,"TERRITORIO NO VÁLIDO",IF(COUNTIF('4. Territorios'!$A$6:$A$30,$F132)&gt;1,"TERRITORIO DUPLICADO",IF(OR($K132&lt;1,$K132&gt;240,$L132&lt;0,$L132&gt;360),"REVISAR TIEMPOS","OK")))))))))))</f>
        <v/>
      </c>
      <c r="Q132" s="30"/>
      <c r="R132" s="9"/>
      <c r="S132" s="1"/>
      <c r="T132" s="1"/>
      <c r="U132" s="1"/>
      <c r="V132" s="1"/>
      <c r="W132" s="1"/>
      <c r="X132" s="1"/>
      <c r="Y132" s="1"/>
      <c r="Z132" s="1"/>
    </row>
    <row r="133" spans="1:26" ht="17.5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1" t="str">
        <f t="shared" si="2"/>
        <v/>
      </c>
      <c r="K133" s="32"/>
      <c r="L133" s="32"/>
      <c r="M133" s="31" t="str">
        <f t="shared" si="3"/>
        <v/>
      </c>
      <c r="N133" s="30"/>
      <c r="O133" s="30"/>
      <c r="P133" s="33" t="str">
        <f>IF(AND($A133="",COUNTA($B133:$I133,$K133:$L133,$N133:$O133,$Q133)&gt;0),"FALTA ID",IF($A133="","",IF(COUNTIF($A$6:$A$305,$A133)&gt;1,"ID DUPLICADO",IF($F133="","SIN TERRITORIO",IF($I133="","FALTA INCLUIR EN CARGA",IF(AND($I133="Sí",$G133=""),"FALTA POTENCIAL",IF(AND($I133="Sí",$H133=""),"FALTA FRECUENCIA",IF(AND($C133="Inactiva sin seguimiento",$I133="Sí"),"INACTIVA EN CARGA",IF(COUNTIF('4. Territorios'!$A$6:$A$30,$F133)=0,"TERRITORIO NO VÁLIDO",IF(COUNTIF('4. Territorios'!$A$6:$A$30,$F133)&gt;1,"TERRITORIO DUPLICADO",IF(OR($K133&lt;1,$K133&gt;240,$L133&lt;0,$L133&gt;360),"REVISAR TIEMPOS","OK")))))))))))</f>
        <v/>
      </c>
      <c r="Q133" s="30"/>
      <c r="R133" s="9"/>
      <c r="S133" s="1"/>
      <c r="T133" s="1"/>
      <c r="U133" s="1"/>
      <c r="V133" s="1"/>
      <c r="W133" s="1"/>
      <c r="X133" s="1"/>
      <c r="Y133" s="1"/>
      <c r="Z133" s="1"/>
    </row>
    <row r="134" spans="1:26" ht="17.5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1" t="str">
        <f t="shared" ref="J134:J197" si="4">IF($A134="","",IF($I134&lt;&gt;"Sí",0,IF($H134="Semanal",4,IF($H134="Quincenal",2,IF($H134="Mensual",1,IF($H134="Bimestral",0.5,0))))))</f>
        <v/>
      </c>
      <c r="K134" s="32"/>
      <c r="L134" s="32"/>
      <c r="M134" s="31" t="str">
        <f t="shared" ref="M134:M197" si="5">IF($A134="","",IF($I134&lt;&gt;"Sí",0,ROUND($J134*($K134+$L134)/60,1)))</f>
        <v/>
      </c>
      <c r="N134" s="30"/>
      <c r="O134" s="30"/>
      <c r="P134" s="33" t="str">
        <f>IF(AND($A134="",COUNTA($B134:$I134,$K134:$L134,$N134:$O134,$Q134)&gt;0),"FALTA ID",IF($A134="","",IF(COUNTIF($A$6:$A$305,$A134)&gt;1,"ID DUPLICADO",IF($F134="","SIN TERRITORIO",IF($I134="","FALTA INCLUIR EN CARGA",IF(AND($I134="Sí",$G134=""),"FALTA POTENCIAL",IF(AND($I134="Sí",$H134=""),"FALTA FRECUENCIA",IF(AND($C134="Inactiva sin seguimiento",$I134="Sí"),"INACTIVA EN CARGA",IF(COUNTIF('4. Territorios'!$A$6:$A$30,$F134)=0,"TERRITORIO NO VÁLIDO",IF(COUNTIF('4. Territorios'!$A$6:$A$30,$F134)&gt;1,"TERRITORIO DUPLICADO",IF(OR($K134&lt;1,$K134&gt;240,$L134&lt;0,$L134&gt;360),"REVISAR TIEMPOS","OK")))))))))))</f>
        <v/>
      </c>
      <c r="Q134" s="30"/>
      <c r="R134" s="9"/>
      <c r="S134" s="1"/>
      <c r="T134" s="1"/>
      <c r="U134" s="1"/>
      <c r="V134" s="1"/>
      <c r="W134" s="1"/>
      <c r="X134" s="1"/>
      <c r="Y134" s="1"/>
      <c r="Z134" s="1"/>
    </row>
    <row r="135" spans="1:26" ht="17.5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1" t="str">
        <f t="shared" si="4"/>
        <v/>
      </c>
      <c r="K135" s="32"/>
      <c r="L135" s="32"/>
      <c r="M135" s="31" t="str">
        <f t="shared" si="5"/>
        <v/>
      </c>
      <c r="N135" s="30"/>
      <c r="O135" s="30"/>
      <c r="P135" s="33" t="str">
        <f>IF(AND($A135="",COUNTA($B135:$I135,$K135:$L135,$N135:$O135,$Q135)&gt;0),"FALTA ID",IF($A135="","",IF(COUNTIF($A$6:$A$305,$A135)&gt;1,"ID DUPLICADO",IF($F135="","SIN TERRITORIO",IF($I135="","FALTA INCLUIR EN CARGA",IF(AND($I135="Sí",$G135=""),"FALTA POTENCIAL",IF(AND($I135="Sí",$H135=""),"FALTA FRECUENCIA",IF(AND($C135="Inactiva sin seguimiento",$I135="Sí"),"INACTIVA EN CARGA",IF(COUNTIF('4. Territorios'!$A$6:$A$30,$F135)=0,"TERRITORIO NO VÁLIDO",IF(COUNTIF('4. Territorios'!$A$6:$A$30,$F135)&gt;1,"TERRITORIO DUPLICADO",IF(OR($K135&lt;1,$K135&gt;240,$L135&lt;0,$L135&gt;360),"REVISAR TIEMPOS","OK")))))))))))</f>
        <v/>
      </c>
      <c r="Q135" s="30"/>
      <c r="R135" s="9"/>
      <c r="S135" s="1"/>
      <c r="T135" s="1"/>
      <c r="U135" s="1"/>
      <c r="V135" s="1"/>
      <c r="W135" s="1"/>
      <c r="X135" s="1"/>
      <c r="Y135" s="1"/>
      <c r="Z135" s="1"/>
    </row>
    <row r="136" spans="1:26" ht="17.5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1" t="str">
        <f t="shared" si="4"/>
        <v/>
      </c>
      <c r="K136" s="32"/>
      <c r="L136" s="32"/>
      <c r="M136" s="31" t="str">
        <f t="shared" si="5"/>
        <v/>
      </c>
      <c r="N136" s="30"/>
      <c r="O136" s="30"/>
      <c r="P136" s="33" t="str">
        <f>IF(AND($A136="",COUNTA($B136:$I136,$K136:$L136,$N136:$O136,$Q136)&gt;0),"FALTA ID",IF($A136="","",IF(COUNTIF($A$6:$A$305,$A136)&gt;1,"ID DUPLICADO",IF($F136="","SIN TERRITORIO",IF($I136="","FALTA INCLUIR EN CARGA",IF(AND($I136="Sí",$G136=""),"FALTA POTENCIAL",IF(AND($I136="Sí",$H136=""),"FALTA FRECUENCIA",IF(AND($C136="Inactiva sin seguimiento",$I136="Sí"),"INACTIVA EN CARGA",IF(COUNTIF('4. Territorios'!$A$6:$A$30,$F136)=0,"TERRITORIO NO VÁLIDO",IF(COUNTIF('4. Territorios'!$A$6:$A$30,$F136)&gt;1,"TERRITORIO DUPLICADO",IF(OR($K136&lt;1,$K136&gt;240,$L136&lt;0,$L136&gt;360),"REVISAR TIEMPOS","OK")))))))))))</f>
        <v/>
      </c>
      <c r="Q136" s="30"/>
      <c r="R136" s="9"/>
      <c r="S136" s="1"/>
      <c r="T136" s="1"/>
      <c r="U136" s="1"/>
      <c r="V136" s="1"/>
      <c r="W136" s="1"/>
      <c r="X136" s="1"/>
      <c r="Y136" s="1"/>
      <c r="Z136" s="1"/>
    </row>
    <row r="137" spans="1:26" ht="17.5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1" t="str">
        <f t="shared" si="4"/>
        <v/>
      </c>
      <c r="K137" s="32"/>
      <c r="L137" s="32"/>
      <c r="M137" s="31" t="str">
        <f t="shared" si="5"/>
        <v/>
      </c>
      <c r="N137" s="30"/>
      <c r="O137" s="30"/>
      <c r="P137" s="33" t="str">
        <f>IF(AND($A137="",COUNTA($B137:$I137,$K137:$L137,$N137:$O137,$Q137)&gt;0),"FALTA ID",IF($A137="","",IF(COUNTIF($A$6:$A$305,$A137)&gt;1,"ID DUPLICADO",IF($F137="","SIN TERRITORIO",IF($I137="","FALTA INCLUIR EN CARGA",IF(AND($I137="Sí",$G137=""),"FALTA POTENCIAL",IF(AND($I137="Sí",$H137=""),"FALTA FRECUENCIA",IF(AND($C137="Inactiva sin seguimiento",$I137="Sí"),"INACTIVA EN CARGA",IF(COUNTIF('4. Territorios'!$A$6:$A$30,$F137)=0,"TERRITORIO NO VÁLIDO",IF(COUNTIF('4. Territorios'!$A$6:$A$30,$F137)&gt;1,"TERRITORIO DUPLICADO",IF(OR($K137&lt;1,$K137&gt;240,$L137&lt;0,$L137&gt;360),"REVISAR TIEMPOS","OK")))))))))))</f>
        <v/>
      </c>
      <c r="Q137" s="30"/>
      <c r="R137" s="9"/>
      <c r="S137" s="1"/>
      <c r="T137" s="1"/>
      <c r="U137" s="1"/>
      <c r="V137" s="1"/>
      <c r="W137" s="1"/>
      <c r="X137" s="1"/>
      <c r="Y137" s="1"/>
      <c r="Z137" s="1"/>
    </row>
    <row r="138" spans="1:26" ht="17.5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1" t="str">
        <f t="shared" si="4"/>
        <v/>
      </c>
      <c r="K138" s="32"/>
      <c r="L138" s="32"/>
      <c r="M138" s="31" t="str">
        <f t="shared" si="5"/>
        <v/>
      </c>
      <c r="N138" s="30"/>
      <c r="O138" s="30"/>
      <c r="P138" s="33" t="str">
        <f>IF(AND($A138="",COUNTA($B138:$I138,$K138:$L138,$N138:$O138,$Q138)&gt;0),"FALTA ID",IF($A138="","",IF(COUNTIF($A$6:$A$305,$A138)&gt;1,"ID DUPLICADO",IF($F138="","SIN TERRITORIO",IF($I138="","FALTA INCLUIR EN CARGA",IF(AND($I138="Sí",$G138=""),"FALTA POTENCIAL",IF(AND($I138="Sí",$H138=""),"FALTA FRECUENCIA",IF(AND($C138="Inactiva sin seguimiento",$I138="Sí"),"INACTIVA EN CARGA",IF(COUNTIF('4. Territorios'!$A$6:$A$30,$F138)=0,"TERRITORIO NO VÁLIDO",IF(COUNTIF('4. Territorios'!$A$6:$A$30,$F138)&gt;1,"TERRITORIO DUPLICADO",IF(OR($K138&lt;1,$K138&gt;240,$L138&lt;0,$L138&gt;360),"REVISAR TIEMPOS","OK")))))))))))</f>
        <v/>
      </c>
      <c r="Q138" s="30"/>
      <c r="R138" s="9"/>
      <c r="S138" s="1"/>
      <c r="T138" s="1"/>
      <c r="U138" s="1"/>
      <c r="V138" s="1"/>
      <c r="W138" s="1"/>
      <c r="X138" s="1"/>
      <c r="Y138" s="1"/>
      <c r="Z138" s="1"/>
    </row>
    <row r="139" spans="1:26" ht="17.5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1" t="str">
        <f t="shared" si="4"/>
        <v/>
      </c>
      <c r="K139" s="32"/>
      <c r="L139" s="32"/>
      <c r="M139" s="31" t="str">
        <f t="shared" si="5"/>
        <v/>
      </c>
      <c r="N139" s="30"/>
      <c r="O139" s="30"/>
      <c r="P139" s="33" t="str">
        <f>IF(AND($A139="",COUNTA($B139:$I139,$K139:$L139,$N139:$O139,$Q139)&gt;0),"FALTA ID",IF($A139="","",IF(COUNTIF($A$6:$A$305,$A139)&gt;1,"ID DUPLICADO",IF($F139="","SIN TERRITORIO",IF($I139="","FALTA INCLUIR EN CARGA",IF(AND($I139="Sí",$G139=""),"FALTA POTENCIAL",IF(AND($I139="Sí",$H139=""),"FALTA FRECUENCIA",IF(AND($C139="Inactiva sin seguimiento",$I139="Sí"),"INACTIVA EN CARGA",IF(COUNTIF('4. Territorios'!$A$6:$A$30,$F139)=0,"TERRITORIO NO VÁLIDO",IF(COUNTIF('4. Territorios'!$A$6:$A$30,$F139)&gt;1,"TERRITORIO DUPLICADO",IF(OR($K139&lt;1,$K139&gt;240,$L139&lt;0,$L139&gt;360),"REVISAR TIEMPOS","OK")))))))))))</f>
        <v/>
      </c>
      <c r="Q139" s="30"/>
      <c r="R139" s="9"/>
      <c r="S139" s="1"/>
      <c r="T139" s="1"/>
      <c r="U139" s="1"/>
      <c r="V139" s="1"/>
      <c r="W139" s="1"/>
      <c r="X139" s="1"/>
      <c r="Y139" s="1"/>
      <c r="Z139" s="1"/>
    </row>
    <row r="140" spans="1:26" ht="17.5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1" t="str">
        <f t="shared" si="4"/>
        <v/>
      </c>
      <c r="K140" s="32"/>
      <c r="L140" s="32"/>
      <c r="M140" s="31" t="str">
        <f t="shared" si="5"/>
        <v/>
      </c>
      <c r="N140" s="30"/>
      <c r="O140" s="30"/>
      <c r="P140" s="33" t="str">
        <f>IF(AND($A140="",COUNTA($B140:$I140,$K140:$L140,$N140:$O140,$Q140)&gt;0),"FALTA ID",IF($A140="","",IF(COUNTIF($A$6:$A$305,$A140)&gt;1,"ID DUPLICADO",IF($F140="","SIN TERRITORIO",IF($I140="","FALTA INCLUIR EN CARGA",IF(AND($I140="Sí",$G140=""),"FALTA POTENCIAL",IF(AND($I140="Sí",$H140=""),"FALTA FRECUENCIA",IF(AND($C140="Inactiva sin seguimiento",$I140="Sí"),"INACTIVA EN CARGA",IF(COUNTIF('4. Territorios'!$A$6:$A$30,$F140)=0,"TERRITORIO NO VÁLIDO",IF(COUNTIF('4. Territorios'!$A$6:$A$30,$F140)&gt;1,"TERRITORIO DUPLICADO",IF(OR($K140&lt;1,$K140&gt;240,$L140&lt;0,$L140&gt;360),"REVISAR TIEMPOS","OK")))))))))))</f>
        <v/>
      </c>
      <c r="Q140" s="30"/>
      <c r="R140" s="9"/>
      <c r="S140" s="1"/>
      <c r="T140" s="1"/>
      <c r="U140" s="1"/>
      <c r="V140" s="1"/>
      <c r="W140" s="1"/>
      <c r="X140" s="1"/>
      <c r="Y140" s="1"/>
      <c r="Z140" s="1"/>
    </row>
    <row r="141" spans="1:26" ht="17.5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1" t="str">
        <f t="shared" si="4"/>
        <v/>
      </c>
      <c r="K141" s="32"/>
      <c r="L141" s="32"/>
      <c r="M141" s="31" t="str">
        <f t="shared" si="5"/>
        <v/>
      </c>
      <c r="N141" s="30"/>
      <c r="O141" s="30"/>
      <c r="P141" s="33" t="str">
        <f>IF(AND($A141="",COUNTA($B141:$I141,$K141:$L141,$N141:$O141,$Q141)&gt;0),"FALTA ID",IF($A141="","",IF(COUNTIF($A$6:$A$305,$A141)&gt;1,"ID DUPLICADO",IF($F141="","SIN TERRITORIO",IF($I141="","FALTA INCLUIR EN CARGA",IF(AND($I141="Sí",$G141=""),"FALTA POTENCIAL",IF(AND($I141="Sí",$H141=""),"FALTA FRECUENCIA",IF(AND($C141="Inactiva sin seguimiento",$I141="Sí"),"INACTIVA EN CARGA",IF(COUNTIF('4. Territorios'!$A$6:$A$30,$F141)=0,"TERRITORIO NO VÁLIDO",IF(COUNTIF('4. Territorios'!$A$6:$A$30,$F141)&gt;1,"TERRITORIO DUPLICADO",IF(OR($K141&lt;1,$K141&gt;240,$L141&lt;0,$L141&gt;360),"REVISAR TIEMPOS","OK")))))))))))</f>
        <v/>
      </c>
      <c r="Q141" s="30"/>
      <c r="R141" s="9"/>
      <c r="S141" s="1"/>
      <c r="T141" s="1"/>
      <c r="U141" s="1"/>
      <c r="V141" s="1"/>
      <c r="W141" s="1"/>
      <c r="X141" s="1"/>
      <c r="Y141" s="1"/>
      <c r="Z141" s="1"/>
    </row>
    <row r="142" spans="1:26" ht="17.5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1" t="str">
        <f t="shared" si="4"/>
        <v/>
      </c>
      <c r="K142" s="32"/>
      <c r="L142" s="32"/>
      <c r="M142" s="31" t="str">
        <f t="shared" si="5"/>
        <v/>
      </c>
      <c r="N142" s="30"/>
      <c r="O142" s="30"/>
      <c r="P142" s="33" t="str">
        <f>IF(AND($A142="",COUNTA($B142:$I142,$K142:$L142,$N142:$O142,$Q142)&gt;0),"FALTA ID",IF($A142="","",IF(COUNTIF($A$6:$A$305,$A142)&gt;1,"ID DUPLICADO",IF($F142="","SIN TERRITORIO",IF($I142="","FALTA INCLUIR EN CARGA",IF(AND($I142="Sí",$G142=""),"FALTA POTENCIAL",IF(AND($I142="Sí",$H142=""),"FALTA FRECUENCIA",IF(AND($C142="Inactiva sin seguimiento",$I142="Sí"),"INACTIVA EN CARGA",IF(COUNTIF('4. Territorios'!$A$6:$A$30,$F142)=0,"TERRITORIO NO VÁLIDO",IF(COUNTIF('4. Territorios'!$A$6:$A$30,$F142)&gt;1,"TERRITORIO DUPLICADO",IF(OR($K142&lt;1,$K142&gt;240,$L142&lt;0,$L142&gt;360),"REVISAR TIEMPOS","OK")))))))))))</f>
        <v/>
      </c>
      <c r="Q142" s="30"/>
      <c r="R142" s="9"/>
      <c r="S142" s="1"/>
      <c r="T142" s="1"/>
      <c r="U142" s="1"/>
      <c r="V142" s="1"/>
      <c r="W142" s="1"/>
      <c r="X142" s="1"/>
      <c r="Y142" s="1"/>
      <c r="Z142" s="1"/>
    </row>
    <row r="143" spans="1:26" ht="17.5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1" t="str">
        <f t="shared" si="4"/>
        <v/>
      </c>
      <c r="K143" s="32"/>
      <c r="L143" s="32"/>
      <c r="M143" s="31" t="str">
        <f t="shared" si="5"/>
        <v/>
      </c>
      <c r="N143" s="30"/>
      <c r="O143" s="30"/>
      <c r="P143" s="33" t="str">
        <f>IF(AND($A143="",COUNTA($B143:$I143,$K143:$L143,$N143:$O143,$Q143)&gt;0),"FALTA ID",IF($A143="","",IF(COUNTIF($A$6:$A$305,$A143)&gt;1,"ID DUPLICADO",IF($F143="","SIN TERRITORIO",IF($I143="","FALTA INCLUIR EN CARGA",IF(AND($I143="Sí",$G143=""),"FALTA POTENCIAL",IF(AND($I143="Sí",$H143=""),"FALTA FRECUENCIA",IF(AND($C143="Inactiva sin seguimiento",$I143="Sí"),"INACTIVA EN CARGA",IF(COUNTIF('4. Territorios'!$A$6:$A$30,$F143)=0,"TERRITORIO NO VÁLIDO",IF(COUNTIF('4. Territorios'!$A$6:$A$30,$F143)&gt;1,"TERRITORIO DUPLICADO",IF(OR($K143&lt;1,$K143&gt;240,$L143&lt;0,$L143&gt;360),"REVISAR TIEMPOS","OK")))))))))))</f>
        <v/>
      </c>
      <c r="Q143" s="30"/>
      <c r="R143" s="9"/>
      <c r="S143" s="1"/>
      <c r="T143" s="1"/>
      <c r="U143" s="1"/>
      <c r="V143" s="1"/>
      <c r="W143" s="1"/>
      <c r="X143" s="1"/>
      <c r="Y143" s="1"/>
      <c r="Z143" s="1"/>
    </row>
    <row r="144" spans="1:26" ht="17.5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1" t="str">
        <f t="shared" si="4"/>
        <v/>
      </c>
      <c r="K144" s="32"/>
      <c r="L144" s="32"/>
      <c r="M144" s="31" t="str">
        <f t="shared" si="5"/>
        <v/>
      </c>
      <c r="N144" s="30"/>
      <c r="O144" s="30"/>
      <c r="P144" s="33" t="str">
        <f>IF(AND($A144="",COUNTA($B144:$I144,$K144:$L144,$N144:$O144,$Q144)&gt;0),"FALTA ID",IF($A144="","",IF(COUNTIF($A$6:$A$305,$A144)&gt;1,"ID DUPLICADO",IF($F144="","SIN TERRITORIO",IF($I144="","FALTA INCLUIR EN CARGA",IF(AND($I144="Sí",$G144=""),"FALTA POTENCIAL",IF(AND($I144="Sí",$H144=""),"FALTA FRECUENCIA",IF(AND($C144="Inactiva sin seguimiento",$I144="Sí"),"INACTIVA EN CARGA",IF(COUNTIF('4. Territorios'!$A$6:$A$30,$F144)=0,"TERRITORIO NO VÁLIDO",IF(COUNTIF('4. Territorios'!$A$6:$A$30,$F144)&gt;1,"TERRITORIO DUPLICADO",IF(OR($K144&lt;1,$K144&gt;240,$L144&lt;0,$L144&gt;360),"REVISAR TIEMPOS","OK")))))))))))</f>
        <v/>
      </c>
      <c r="Q144" s="30"/>
      <c r="R144" s="9"/>
      <c r="S144" s="1"/>
      <c r="T144" s="1"/>
      <c r="U144" s="1"/>
      <c r="V144" s="1"/>
      <c r="W144" s="1"/>
      <c r="X144" s="1"/>
      <c r="Y144" s="1"/>
      <c r="Z144" s="1"/>
    </row>
    <row r="145" spans="1:26" ht="17.5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1" t="str">
        <f t="shared" si="4"/>
        <v/>
      </c>
      <c r="K145" s="32"/>
      <c r="L145" s="32"/>
      <c r="M145" s="31" t="str">
        <f t="shared" si="5"/>
        <v/>
      </c>
      <c r="N145" s="30"/>
      <c r="O145" s="30"/>
      <c r="P145" s="33" t="str">
        <f>IF(AND($A145="",COUNTA($B145:$I145,$K145:$L145,$N145:$O145,$Q145)&gt;0),"FALTA ID",IF($A145="","",IF(COUNTIF($A$6:$A$305,$A145)&gt;1,"ID DUPLICADO",IF($F145="","SIN TERRITORIO",IF($I145="","FALTA INCLUIR EN CARGA",IF(AND($I145="Sí",$G145=""),"FALTA POTENCIAL",IF(AND($I145="Sí",$H145=""),"FALTA FRECUENCIA",IF(AND($C145="Inactiva sin seguimiento",$I145="Sí"),"INACTIVA EN CARGA",IF(COUNTIF('4. Territorios'!$A$6:$A$30,$F145)=0,"TERRITORIO NO VÁLIDO",IF(COUNTIF('4. Territorios'!$A$6:$A$30,$F145)&gt;1,"TERRITORIO DUPLICADO",IF(OR($K145&lt;1,$K145&gt;240,$L145&lt;0,$L145&gt;360),"REVISAR TIEMPOS","OK")))))))))))</f>
        <v/>
      </c>
      <c r="Q145" s="30"/>
      <c r="R145" s="9"/>
      <c r="S145" s="1"/>
      <c r="T145" s="1"/>
      <c r="U145" s="1"/>
      <c r="V145" s="1"/>
      <c r="W145" s="1"/>
      <c r="X145" s="1"/>
      <c r="Y145" s="1"/>
      <c r="Z145" s="1"/>
    </row>
    <row r="146" spans="1:26" ht="17.5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1" t="str">
        <f t="shared" si="4"/>
        <v/>
      </c>
      <c r="K146" s="32"/>
      <c r="L146" s="32"/>
      <c r="M146" s="31" t="str">
        <f t="shared" si="5"/>
        <v/>
      </c>
      <c r="N146" s="30"/>
      <c r="O146" s="30"/>
      <c r="P146" s="33" t="str">
        <f>IF(AND($A146="",COUNTA($B146:$I146,$K146:$L146,$N146:$O146,$Q146)&gt;0),"FALTA ID",IF($A146="","",IF(COUNTIF($A$6:$A$305,$A146)&gt;1,"ID DUPLICADO",IF($F146="","SIN TERRITORIO",IF($I146="","FALTA INCLUIR EN CARGA",IF(AND($I146="Sí",$G146=""),"FALTA POTENCIAL",IF(AND($I146="Sí",$H146=""),"FALTA FRECUENCIA",IF(AND($C146="Inactiva sin seguimiento",$I146="Sí"),"INACTIVA EN CARGA",IF(COUNTIF('4. Territorios'!$A$6:$A$30,$F146)=0,"TERRITORIO NO VÁLIDO",IF(COUNTIF('4. Territorios'!$A$6:$A$30,$F146)&gt;1,"TERRITORIO DUPLICADO",IF(OR($K146&lt;1,$K146&gt;240,$L146&lt;0,$L146&gt;360),"REVISAR TIEMPOS","OK")))))))))))</f>
        <v/>
      </c>
      <c r="Q146" s="30"/>
      <c r="R146" s="9"/>
      <c r="S146" s="1"/>
      <c r="T146" s="1"/>
      <c r="U146" s="1"/>
      <c r="V146" s="1"/>
      <c r="W146" s="1"/>
      <c r="X146" s="1"/>
      <c r="Y146" s="1"/>
      <c r="Z146" s="1"/>
    </row>
    <row r="147" spans="1:26" ht="17.5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1" t="str">
        <f t="shared" si="4"/>
        <v/>
      </c>
      <c r="K147" s="32"/>
      <c r="L147" s="32"/>
      <c r="M147" s="31" t="str">
        <f t="shared" si="5"/>
        <v/>
      </c>
      <c r="N147" s="30"/>
      <c r="O147" s="30"/>
      <c r="P147" s="33" t="str">
        <f>IF(AND($A147="",COUNTA($B147:$I147,$K147:$L147,$N147:$O147,$Q147)&gt;0),"FALTA ID",IF($A147="","",IF(COUNTIF($A$6:$A$305,$A147)&gt;1,"ID DUPLICADO",IF($F147="","SIN TERRITORIO",IF($I147="","FALTA INCLUIR EN CARGA",IF(AND($I147="Sí",$G147=""),"FALTA POTENCIAL",IF(AND($I147="Sí",$H147=""),"FALTA FRECUENCIA",IF(AND($C147="Inactiva sin seguimiento",$I147="Sí"),"INACTIVA EN CARGA",IF(COUNTIF('4. Territorios'!$A$6:$A$30,$F147)=0,"TERRITORIO NO VÁLIDO",IF(COUNTIF('4. Territorios'!$A$6:$A$30,$F147)&gt;1,"TERRITORIO DUPLICADO",IF(OR($K147&lt;1,$K147&gt;240,$L147&lt;0,$L147&gt;360),"REVISAR TIEMPOS","OK")))))))))))</f>
        <v/>
      </c>
      <c r="Q147" s="30"/>
      <c r="R147" s="9"/>
      <c r="S147" s="1"/>
      <c r="T147" s="1"/>
      <c r="U147" s="1"/>
      <c r="V147" s="1"/>
      <c r="W147" s="1"/>
      <c r="X147" s="1"/>
      <c r="Y147" s="1"/>
      <c r="Z147" s="1"/>
    </row>
    <row r="148" spans="1:26" ht="17.5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1" t="str">
        <f t="shared" si="4"/>
        <v/>
      </c>
      <c r="K148" s="32"/>
      <c r="L148" s="32"/>
      <c r="M148" s="31" t="str">
        <f t="shared" si="5"/>
        <v/>
      </c>
      <c r="N148" s="30"/>
      <c r="O148" s="30"/>
      <c r="P148" s="33" t="str">
        <f>IF(AND($A148="",COUNTA($B148:$I148,$K148:$L148,$N148:$O148,$Q148)&gt;0),"FALTA ID",IF($A148="","",IF(COUNTIF($A$6:$A$305,$A148)&gt;1,"ID DUPLICADO",IF($F148="","SIN TERRITORIO",IF($I148="","FALTA INCLUIR EN CARGA",IF(AND($I148="Sí",$G148=""),"FALTA POTENCIAL",IF(AND($I148="Sí",$H148=""),"FALTA FRECUENCIA",IF(AND($C148="Inactiva sin seguimiento",$I148="Sí"),"INACTIVA EN CARGA",IF(COUNTIF('4. Territorios'!$A$6:$A$30,$F148)=0,"TERRITORIO NO VÁLIDO",IF(COUNTIF('4. Territorios'!$A$6:$A$30,$F148)&gt;1,"TERRITORIO DUPLICADO",IF(OR($K148&lt;1,$K148&gt;240,$L148&lt;0,$L148&gt;360),"REVISAR TIEMPOS","OK")))))))))))</f>
        <v/>
      </c>
      <c r="Q148" s="30"/>
      <c r="R148" s="9"/>
      <c r="S148" s="1"/>
      <c r="T148" s="1"/>
      <c r="U148" s="1"/>
      <c r="V148" s="1"/>
      <c r="W148" s="1"/>
      <c r="X148" s="1"/>
      <c r="Y148" s="1"/>
      <c r="Z148" s="1"/>
    </row>
    <row r="149" spans="1:26" ht="17.5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1" t="str">
        <f t="shared" si="4"/>
        <v/>
      </c>
      <c r="K149" s="32"/>
      <c r="L149" s="32"/>
      <c r="M149" s="31" t="str">
        <f t="shared" si="5"/>
        <v/>
      </c>
      <c r="N149" s="30"/>
      <c r="O149" s="30"/>
      <c r="P149" s="33" t="str">
        <f>IF(AND($A149="",COUNTA($B149:$I149,$K149:$L149,$N149:$O149,$Q149)&gt;0),"FALTA ID",IF($A149="","",IF(COUNTIF($A$6:$A$305,$A149)&gt;1,"ID DUPLICADO",IF($F149="","SIN TERRITORIO",IF($I149="","FALTA INCLUIR EN CARGA",IF(AND($I149="Sí",$G149=""),"FALTA POTENCIAL",IF(AND($I149="Sí",$H149=""),"FALTA FRECUENCIA",IF(AND($C149="Inactiva sin seguimiento",$I149="Sí"),"INACTIVA EN CARGA",IF(COUNTIF('4. Territorios'!$A$6:$A$30,$F149)=0,"TERRITORIO NO VÁLIDO",IF(COUNTIF('4. Territorios'!$A$6:$A$30,$F149)&gt;1,"TERRITORIO DUPLICADO",IF(OR($K149&lt;1,$K149&gt;240,$L149&lt;0,$L149&gt;360),"REVISAR TIEMPOS","OK")))))))))))</f>
        <v/>
      </c>
      <c r="Q149" s="30"/>
      <c r="R149" s="9"/>
      <c r="S149" s="1"/>
      <c r="T149" s="1"/>
      <c r="U149" s="1"/>
      <c r="V149" s="1"/>
      <c r="W149" s="1"/>
      <c r="X149" s="1"/>
      <c r="Y149" s="1"/>
      <c r="Z149" s="1"/>
    </row>
    <row r="150" spans="1:26" ht="17.5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1" t="str">
        <f t="shared" si="4"/>
        <v/>
      </c>
      <c r="K150" s="32"/>
      <c r="L150" s="32"/>
      <c r="M150" s="31" t="str">
        <f t="shared" si="5"/>
        <v/>
      </c>
      <c r="N150" s="30"/>
      <c r="O150" s="30"/>
      <c r="P150" s="33" t="str">
        <f>IF(AND($A150="",COUNTA($B150:$I150,$K150:$L150,$N150:$O150,$Q150)&gt;0),"FALTA ID",IF($A150="","",IF(COUNTIF($A$6:$A$305,$A150)&gt;1,"ID DUPLICADO",IF($F150="","SIN TERRITORIO",IF($I150="","FALTA INCLUIR EN CARGA",IF(AND($I150="Sí",$G150=""),"FALTA POTENCIAL",IF(AND($I150="Sí",$H150=""),"FALTA FRECUENCIA",IF(AND($C150="Inactiva sin seguimiento",$I150="Sí"),"INACTIVA EN CARGA",IF(COUNTIF('4. Territorios'!$A$6:$A$30,$F150)=0,"TERRITORIO NO VÁLIDO",IF(COUNTIF('4. Territorios'!$A$6:$A$30,$F150)&gt;1,"TERRITORIO DUPLICADO",IF(OR($K150&lt;1,$K150&gt;240,$L150&lt;0,$L150&gt;360),"REVISAR TIEMPOS","OK")))))))))))</f>
        <v/>
      </c>
      <c r="Q150" s="30"/>
      <c r="R150" s="9"/>
      <c r="S150" s="1"/>
      <c r="T150" s="1"/>
      <c r="U150" s="1"/>
      <c r="V150" s="1"/>
      <c r="W150" s="1"/>
      <c r="X150" s="1"/>
      <c r="Y150" s="1"/>
      <c r="Z150" s="1"/>
    </row>
    <row r="151" spans="1:26" ht="17.5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1" t="str">
        <f t="shared" si="4"/>
        <v/>
      </c>
      <c r="K151" s="32"/>
      <c r="L151" s="32"/>
      <c r="M151" s="31" t="str">
        <f t="shared" si="5"/>
        <v/>
      </c>
      <c r="N151" s="30"/>
      <c r="O151" s="30"/>
      <c r="P151" s="33" t="str">
        <f>IF(AND($A151="",COUNTA($B151:$I151,$K151:$L151,$N151:$O151,$Q151)&gt;0),"FALTA ID",IF($A151="","",IF(COUNTIF($A$6:$A$305,$A151)&gt;1,"ID DUPLICADO",IF($F151="","SIN TERRITORIO",IF($I151="","FALTA INCLUIR EN CARGA",IF(AND($I151="Sí",$G151=""),"FALTA POTENCIAL",IF(AND($I151="Sí",$H151=""),"FALTA FRECUENCIA",IF(AND($C151="Inactiva sin seguimiento",$I151="Sí"),"INACTIVA EN CARGA",IF(COUNTIF('4. Territorios'!$A$6:$A$30,$F151)=0,"TERRITORIO NO VÁLIDO",IF(COUNTIF('4. Territorios'!$A$6:$A$30,$F151)&gt;1,"TERRITORIO DUPLICADO",IF(OR($K151&lt;1,$K151&gt;240,$L151&lt;0,$L151&gt;360),"REVISAR TIEMPOS","OK")))))))))))</f>
        <v/>
      </c>
      <c r="Q151" s="30"/>
      <c r="R151" s="9"/>
      <c r="S151" s="1"/>
      <c r="T151" s="1"/>
      <c r="U151" s="1"/>
      <c r="V151" s="1"/>
      <c r="W151" s="1"/>
      <c r="X151" s="1"/>
      <c r="Y151" s="1"/>
      <c r="Z151" s="1"/>
    </row>
    <row r="152" spans="1:26" ht="17.5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1" t="str">
        <f t="shared" si="4"/>
        <v/>
      </c>
      <c r="K152" s="32"/>
      <c r="L152" s="32"/>
      <c r="M152" s="31" t="str">
        <f t="shared" si="5"/>
        <v/>
      </c>
      <c r="N152" s="30"/>
      <c r="O152" s="30"/>
      <c r="P152" s="33" t="str">
        <f>IF(AND($A152="",COUNTA($B152:$I152,$K152:$L152,$N152:$O152,$Q152)&gt;0),"FALTA ID",IF($A152="","",IF(COUNTIF($A$6:$A$305,$A152)&gt;1,"ID DUPLICADO",IF($F152="","SIN TERRITORIO",IF($I152="","FALTA INCLUIR EN CARGA",IF(AND($I152="Sí",$G152=""),"FALTA POTENCIAL",IF(AND($I152="Sí",$H152=""),"FALTA FRECUENCIA",IF(AND($C152="Inactiva sin seguimiento",$I152="Sí"),"INACTIVA EN CARGA",IF(COUNTIF('4. Territorios'!$A$6:$A$30,$F152)=0,"TERRITORIO NO VÁLIDO",IF(COUNTIF('4. Territorios'!$A$6:$A$30,$F152)&gt;1,"TERRITORIO DUPLICADO",IF(OR($K152&lt;1,$K152&gt;240,$L152&lt;0,$L152&gt;360),"REVISAR TIEMPOS","OK")))))))))))</f>
        <v/>
      </c>
      <c r="Q152" s="30"/>
      <c r="R152" s="9"/>
      <c r="S152" s="1"/>
      <c r="T152" s="1"/>
      <c r="U152" s="1"/>
      <c r="V152" s="1"/>
      <c r="W152" s="1"/>
      <c r="X152" s="1"/>
      <c r="Y152" s="1"/>
      <c r="Z152" s="1"/>
    </row>
    <row r="153" spans="1:26" ht="17.5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1" t="str">
        <f t="shared" si="4"/>
        <v/>
      </c>
      <c r="K153" s="32"/>
      <c r="L153" s="32"/>
      <c r="M153" s="31" t="str">
        <f t="shared" si="5"/>
        <v/>
      </c>
      <c r="N153" s="30"/>
      <c r="O153" s="30"/>
      <c r="P153" s="33" t="str">
        <f>IF(AND($A153="",COUNTA($B153:$I153,$K153:$L153,$N153:$O153,$Q153)&gt;0),"FALTA ID",IF($A153="","",IF(COUNTIF($A$6:$A$305,$A153)&gt;1,"ID DUPLICADO",IF($F153="","SIN TERRITORIO",IF($I153="","FALTA INCLUIR EN CARGA",IF(AND($I153="Sí",$G153=""),"FALTA POTENCIAL",IF(AND($I153="Sí",$H153=""),"FALTA FRECUENCIA",IF(AND($C153="Inactiva sin seguimiento",$I153="Sí"),"INACTIVA EN CARGA",IF(COUNTIF('4. Territorios'!$A$6:$A$30,$F153)=0,"TERRITORIO NO VÁLIDO",IF(COUNTIF('4. Territorios'!$A$6:$A$30,$F153)&gt;1,"TERRITORIO DUPLICADO",IF(OR($K153&lt;1,$K153&gt;240,$L153&lt;0,$L153&gt;360),"REVISAR TIEMPOS","OK")))))))))))</f>
        <v/>
      </c>
      <c r="Q153" s="30"/>
      <c r="R153" s="9"/>
      <c r="S153" s="1"/>
      <c r="T153" s="1"/>
      <c r="U153" s="1"/>
      <c r="V153" s="1"/>
      <c r="W153" s="1"/>
      <c r="X153" s="1"/>
      <c r="Y153" s="1"/>
      <c r="Z153" s="1"/>
    </row>
    <row r="154" spans="1:26" ht="17.5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1" t="str">
        <f t="shared" si="4"/>
        <v/>
      </c>
      <c r="K154" s="32"/>
      <c r="L154" s="32"/>
      <c r="M154" s="31" t="str">
        <f t="shared" si="5"/>
        <v/>
      </c>
      <c r="N154" s="30"/>
      <c r="O154" s="30"/>
      <c r="P154" s="33" t="str">
        <f>IF(AND($A154="",COUNTA($B154:$I154,$K154:$L154,$N154:$O154,$Q154)&gt;0),"FALTA ID",IF($A154="","",IF(COUNTIF($A$6:$A$305,$A154)&gt;1,"ID DUPLICADO",IF($F154="","SIN TERRITORIO",IF($I154="","FALTA INCLUIR EN CARGA",IF(AND($I154="Sí",$G154=""),"FALTA POTENCIAL",IF(AND($I154="Sí",$H154=""),"FALTA FRECUENCIA",IF(AND($C154="Inactiva sin seguimiento",$I154="Sí"),"INACTIVA EN CARGA",IF(COUNTIF('4. Territorios'!$A$6:$A$30,$F154)=0,"TERRITORIO NO VÁLIDO",IF(COUNTIF('4. Territorios'!$A$6:$A$30,$F154)&gt;1,"TERRITORIO DUPLICADO",IF(OR($K154&lt;1,$K154&gt;240,$L154&lt;0,$L154&gt;360),"REVISAR TIEMPOS","OK")))))))))))</f>
        <v/>
      </c>
      <c r="Q154" s="30"/>
      <c r="R154" s="9"/>
      <c r="S154" s="1"/>
      <c r="T154" s="1"/>
      <c r="U154" s="1"/>
      <c r="V154" s="1"/>
      <c r="W154" s="1"/>
      <c r="X154" s="1"/>
      <c r="Y154" s="1"/>
      <c r="Z154" s="1"/>
    </row>
    <row r="155" spans="1:26" ht="17.5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1" t="str">
        <f t="shared" si="4"/>
        <v/>
      </c>
      <c r="K155" s="32"/>
      <c r="L155" s="32"/>
      <c r="M155" s="31" t="str">
        <f t="shared" si="5"/>
        <v/>
      </c>
      <c r="N155" s="30"/>
      <c r="O155" s="30"/>
      <c r="P155" s="33" t="str">
        <f>IF(AND($A155="",COUNTA($B155:$I155,$K155:$L155,$N155:$O155,$Q155)&gt;0),"FALTA ID",IF($A155="","",IF(COUNTIF($A$6:$A$305,$A155)&gt;1,"ID DUPLICADO",IF($F155="","SIN TERRITORIO",IF($I155="","FALTA INCLUIR EN CARGA",IF(AND($I155="Sí",$G155=""),"FALTA POTENCIAL",IF(AND($I155="Sí",$H155=""),"FALTA FRECUENCIA",IF(AND($C155="Inactiva sin seguimiento",$I155="Sí"),"INACTIVA EN CARGA",IF(COUNTIF('4. Territorios'!$A$6:$A$30,$F155)=0,"TERRITORIO NO VÁLIDO",IF(COUNTIF('4. Territorios'!$A$6:$A$30,$F155)&gt;1,"TERRITORIO DUPLICADO",IF(OR($K155&lt;1,$K155&gt;240,$L155&lt;0,$L155&gt;360),"REVISAR TIEMPOS","OK")))))))))))</f>
        <v/>
      </c>
      <c r="Q155" s="30"/>
      <c r="R155" s="9"/>
      <c r="S155" s="1"/>
      <c r="T155" s="1"/>
      <c r="U155" s="1"/>
      <c r="V155" s="1"/>
      <c r="W155" s="1"/>
      <c r="X155" s="1"/>
      <c r="Y155" s="1"/>
      <c r="Z155" s="1"/>
    </row>
    <row r="156" spans="1:26" ht="17.5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1" t="str">
        <f t="shared" si="4"/>
        <v/>
      </c>
      <c r="K156" s="32"/>
      <c r="L156" s="32"/>
      <c r="M156" s="31" t="str">
        <f t="shared" si="5"/>
        <v/>
      </c>
      <c r="N156" s="30"/>
      <c r="O156" s="30"/>
      <c r="P156" s="33" t="str">
        <f>IF(AND($A156="",COUNTA($B156:$I156,$K156:$L156,$N156:$O156,$Q156)&gt;0),"FALTA ID",IF($A156="","",IF(COUNTIF($A$6:$A$305,$A156)&gt;1,"ID DUPLICADO",IF($F156="","SIN TERRITORIO",IF($I156="","FALTA INCLUIR EN CARGA",IF(AND($I156="Sí",$G156=""),"FALTA POTENCIAL",IF(AND($I156="Sí",$H156=""),"FALTA FRECUENCIA",IF(AND($C156="Inactiva sin seguimiento",$I156="Sí"),"INACTIVA EN CARGA",IF(COUNTIF('4. Territorios'!$A$6:$A$30,$F156)=0,"TERRITORIO NO VÁLIDO",IF(COUNTIF('4. Territorios'!$A$6:$A$30,$F156)&gt;1,"TERRITORIO DUPLICADO",IF(OR($K156&lt;1,$K156&gt;240,$L156&lt;0,$L156&gt;360),"REVISAR TIEMPOS","OK")))))))))))</f>
        <v/>
      </c>
      <c r="Q156" s="30"/>
      <c r="R156" s="9"/>
      <c r="S156" s="1"/>
      <c r="T156" s="1"/>
      <c r="U156" s="1"/>
      <c r="V156" s="1"/>
      <c r="W156" s="1"/>
      <c r="X156" s="1"/>
      <c r="Y156" s="1"/>
      <c r="Z156" s="1"/>
    </row>
    <row r="157" spans="1:26" ht="17.5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1" t="str">
        <f t="shared" si="4"/>
        <v/>
      </c>
      <c r="K157" s="32"/>
      <c r="L157" s="32"/>
      <c r="M157" s="31" t="str">
        <f t="shared" si="5"/>
        <v/>
      </c>
      <c r="N157" s="30"/>
      <c r="O157" s="30"/>
      <c r="P157" s="33" t="str">
        <f>IF(AND($A157="",COUNTA($B157:$I157,$K157:$L157,$N157:$O157,$Q157)&gt;0),"FALTA ID",IF($A157="","",IF(COUNTIF($A$6:$A$305,$A157)&gt;1,"ID DUPLICADO",IF($F157="","SIN TERRITORIO",IF($I157="","FALTA INCLUIR EN CARGA",IF(AND($I157="Sí",$G157=""),"FALTA POTENCIAL",IF(AND($I157="Sí",$H157=""),"FALTA FRECUENCIA",IF(AND($C157="Inactiva sin seguimiento",$I157="Sí"),"INACTIVA EN CARGA",IF(COUNTIF('4. Territorios'!$A$6:$A$30,$F157)=0,"TERRITORIO NO VÁLIDO",IF(COUNTIF('4. Territorios'!$A$6:$A$30,$F157)&gt;1,"TERRITORIO DUPLICADO",IF(OR($K157&lt;1,$K157&gt;240,$L157&lt;0,$L157&gt;360),"REVISAR TIEMPOS","OK")))))))))))</f>
        <v/>
      </c>
      <c r="Q157" s="30"/>
      <c r="R157" s="9"/>
      <c r="S157" s="1"/>
      <c r="T157" s="1"/>
      <c r="U157" s="1"/>
      <c r="V157" s="1"/>
      <c r="W157" s="1"/>
      <c r="X157" s="1"/>
      <c r="Y157" s="1"/>
      <c r="Z157" s="1"/>
    </row>
    <row r="158" spans="1:26" ht="17.5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1" t="str">
        <f t="shared" si="4"/>
        <v/>
      </c>
      <c r="K158" s="32"/>
      <c r="L158" s="32"/>
      <c r="M158" s="31" t="str">
        <f t="shared" si="5"/>
        <v/>
      </c>
      <c r="N158" s="30"/>
      <c r="O158" s="30"/>
      <c r="P158" s="33" t="str">
        <f>IF(AND($A158="",COUNTA($B158:$I158,$K158:$L158,$N158:$O158,$Q158)&gt;0),"FALTA ID",IF($A158="","",IF(COUNTIF($A$6:$A$305,$A158)&gt;1,"ID DUPLICADO",IF($F158="","SIN TERRITORIO",IF($I158="","FALTA INCLUIR EN CARGA",IF(AND($I158="Sí",$G158=""),"FALTA POTENCIAL",IF(AND($I158="Sí",$H158=""),"FALTA FRECUENCIA",IF(AND($C158="Inactiva sin seguimiento",$I158="Sí"),"INACTIVA EN CARGA",IF(COUNTIF('4. Territorios'!$A$6:$A$30,$F158)=0,"TERRITORIO NO VÁLIDO",IF(COUNTIF('4. Territorios'!$A$6:$A$30,$F158)&gt;1,"TERRITORIO DUPLICADO",IF(OR($K158&lt;1,$K158&gt;240,$L158&lt;0,$L158&gt;360),"REVISAR TIEMPOS","OK")))))))))))</f>
        <v/>
      </c>
      <c r="Q158" s="30"/>
      <c r="R158" s="9"/>
      <c r="S158" s="1"/>
      <c r="T158" s="1"/>
      <c r="U158" s="1"/>
      <c r="V158" s="1"/>
      <c r="W158" s="1"/>
      <c r="X158" s="1"/>
      <c r="Y158" s="1"/>
      <c r="Z158" s="1"/>
    </row>
    <row r="159" spans="1:26" ht="17.5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1" t="str">
        <f t="shared" si="4"/>
        <v/>
      </c>
      <c r="K159" s="32"/>
      <c r="L159" s="32"/>
      <c r="M159" s="31" t="str">
        <f t="shared" si="5"/>
        <v/>
      </c>
      <c r="N159" s="30"/>
      <c r="O159" s="30"/>
      <c r="P159" s="33" t="str">
        <f>IF(AND($A159="",COUNTA($B159:$I159,$K159:$L159,$N159:$O159,$Q159)&gt;0),"FALTA ID",IF($A159="","",IF(COUNTIF($A$6:$A$305,$A159)&gt;1,"ID DUPLICADO",IF($F159="","SIN TERRITORIO",IF($I159="","FALTA INCLUIR EN CARGA",IF(AND($I159="Sí",$G159=""),"FALTA POTENCIAL",IF(AND($I159="Sí",$H159=""),"FALTA FRECUENCIA",IF(AND($C159="Inactiva sin seguimiento",$I159="Sí"),"INACTIVA EN CARGA",IF(COUNTIF('4. Territorios'!$A$6:$A$30,$F159)=0,"TERRITORIO NO VÁLIDO",IF(COUNTIF('4. Territorios'!$A$6:$A$30,$F159)&gt;1,"TERRITORIO DUPLICADO",IF(OR($K159&lt;1,$K159&gt;240,$L159&lt;0,$L159&gt;360),"REVISAR TIEMPOS","OK")))))))))))</f>
        <v/>
      </c>
      <c r="Q159" s="30"/>
      <c r="R159" s="9"/>
      <c r="S159" s="1"/>
      <c r="T159" s="1"/>
      <c r="U159" s="1"/>
      <c r="V159" s="1"/>
      <c r="W159" s="1"/>
      <c r="X159" s="1"/>
      <c r="Y159" s="1"/>
      <c r="Z159" s="1"/>
    </row>
    <row r="160" spans="1:26" ht="17.5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1" t="str">
        <f t="shared" si="4"/>
        <v/>
      </c>
      <c r="K160" s="32"/>
      <c r="L160" s="32"/>
      <c r="M160" s="31" t="str">
        <f t="shared" si="5"/>
        <v/>
      </c>
      <c r="N160" s="30"/>
      <c r="O160" s="30"/>
      <c r="P160" s="33" t="str">
        <f>IF(AND($A160="",COUNTA($B160:$I160,$K160:$L160,$N160:$O160,$Q160)&gt;0),"FALTA ID",IF($A160="","",IF(COUNTIF($A$6:$A$305,$A160)&gt;1,"ID DUPLICADO",IF($F160="","SIN TERRITORIO",IF($I160="","FALTA INCLUIR EN CARGA",IF(AND($I160="Sí",$G160=""),"FALTA POTENCIAL",IF(AND($I160="Sí",$H160=""),"FALTA FRECUENCIA",IF(AND($C160="Inactiva sin seguimiento",$I160="Sí"),"INACTIVA EN CARGA",IF(COUNTIF('4. Territorios'!$A$6:$A$30,$F160)=0,"TERRITORIO NO VÁLIDO",IF(COUNTIF('4. Territorios'!$A$6:$A$30,$F160)&gt;1,"TERRITORIO DUPLICADO",IF(OR($K160&lt;1,$K160&gt;240,$L160&lt;0,$L160&gt;360),"REVISAR TIEMPOS","OK")))))))))))</f>
        <v/>
      </c>
      <c r="Q160" s="30"/>
      <c r="R160" s="9"/>
      <c r="S160" s="1"/>
      <c r="T160" s="1"/>
      <c r="U160" s="1"/>
      <c r="V160" s="1"/>
      <c r="W160" s="1"/>
      <c r="X160" s="1"/>
      <c r="Y160" s="1"/>
      <c r="Z160" s="1"/>
    </row>
    <row r="161" spans="1:26" ht="17.5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1" t="str">
        <f t="shared" si="4"/>
        <v/>
      </c>
      <c r="K161" s="32"/>
      <c r="L161" s="32"/>
      <c r="M161" s="31" t="str">
        <f t="shared" si="5"/>
        <v/>
      </c>
      <c r="N161" s="30"/>
      <c r="O161" s="30"/>
      <c r="P161" s="33" t="str">
        <f>IF(AND($A161="",COUNTA($B161:$I161,$K161:$L161,$N161:$O161,$Q161)&gt;0),"FALTA ID",IF($A161="","",IF(COUNTIF($A$6:$A$305,$A161)&gt;1,"ID DUPLICADO",IF($F161="","SIN TERRITORIO",IF($I161="","FALTA INCLUIR EN CARGA",IF(AND($I161="Sí",$G161=""),"FALTA POTENCIAL",IF(AND($I161="Sí",$H161=""),"FALTA FRECUENCIA",IF(AND($C161="Inactiva sin seguimiento",$I161="Sí"),"INACTIVA EN CARGA",IF(COUNTIF('4. Territorios'!$A$6:$A$30,$F161)=0,"TERRITORIO NO VÁLIDO",IF(COUNTIF('4. Territorios'!$A$6:$A$30,$F161)&gt;1,"TERRITORIO DUPLICADO",IF(OR($K161&lt;1,$K161&gt;240,$L161&lt;0,$L161&gt;360),"REVISAR TIEMPOS","OK")))))))))))</f>
        <v/>
      </c>
      <c r="Q161" s="30"/>
      <c r="R161" s="9"/>
      <c r="S161" s="1"/>
      <c r="T161" s="1"/>
      <c r="U161" s="1"/>
      <c r="V161" s="1"/>
      <c r="W161" s="1"/>
      <c r="X161" s="1"/>
      <c r="Y161" s="1"/>
      <c r="Z161" s="1"/>
    </row>
    <row r="162" spans="1:26" ht="17.5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1" t="str">
        <f t="shared" si="4"/>
        <v/>
      </c>
      <c r="K162" s="32"/>
      <c r="L162" s="32"/>
      <c r="M162" s="31" t="str">
        <f t="shared" si="5"/>
        <v/>
      </c>
      <c r="N162" s="30"/>
      <c r="O162" s="30"/>
      <c r="P162" s="33" t="str">
        <f>IF(AND($A162="",COUNTA($B162:$I162,$K162:$L162,$N162:$O162,$Q162)&gt;0),"FALTA ID",IF($A162="","",IF(COUNTIF($A$6:$A$305,$A162)&gt;1,"ID DUPLICADO",IF($F162="","SIN TERRITORIO",IF($I162="","FALTA INCLUIR EN CARGA",IF(AND($I162="Sí",$G162=""),"FALTA POTENCIAL",IF(AND($I162="Sí",$H162=""),"FALTA FRECUENCIA",IF(AND($C162="Inactiva sin seguimiento",$I162="Sí"),"INACTIVA EN CARGA",IF(COUNTIF('4. Territorios'!$A$6:$A$30,$F162)=0,"TERRITORIO NO VÁLIDO",IF(COUNTIF('4. Territorios'!$A$6:$A$30,$F162)&gt;1,"TERRITORIO DUPLICADO",IF(OR($K162&lt;1,$K162&gt;240,$L162&lt;0,$L162&gt;360),"REVISAR TIEMPOS","OK")))))))))))</f>
        <v/>
      </c>
      <c r="Q162" s="30"/>
      <c r="R162" s="9"/>
      <c r="S162" s="1"/>
      <c r="T162" s="1"/>
      <c r="U162" s="1"/>
      <c r="V162" s="1"/>
      <c r="W162" s="1"/>
      <c r="X162" s="1"/>
      <c r="Y162" s="1"/>
      <c r="Z162" s="1"/>
    </row>
    <row r="163" spans="1:26" ht="17.5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1" t="str">
        <f t="shared" si="4"/>
        <v/>
      </c>
      <c r="K163" s="32"/>
      <c r="L163" s="32"/>
      <c r="M163" s="31" t="str">
        <f t="shared" si="5"/>
        <v/>
      </c>
      <c r="N163" s="30"/>
      <c r="O163" s="30"/>
      <c r="P163" s="33" t="str">
        <f>IF(AND($A163="",COUNTA($B163:$I163,$K163:$L163,$N163:$O163,$Q163)&gt;0),"FALTA ID",IF($A163="","",IF(COUNTIF($A$6:$A$305,$A163)&gt;1,"ID DUPLICADO",IF($F163="","SIN TERRITORIO",IF($I163="","FALTA INCLUIR EN CARGA",IF(AND($I163="Sí",$G163=""),"FALTA POTENCIAL",IF(AND($I163="Sí",$H163=""),"FALTA FRECUENCIA",IF(AND($C163="Inactiva sin seguimiento",$I163="Sí"),"INACTIVA EN CARGA",IF(COUNTIF('4. Territorios'!$A$6:$A$30,$F163)=0,"TERRITORIO NO VÁLIDO",IF(COUNTIF('4. Territorios'!$A$6:$A$30,$F163)&gt;1,"TERRITORIO DUPLICADO",IF(OR($K163&lt;1,$K163&gt;240,$L163&lt;0,$L163&gt;360),"REVISAR TIEMPOS","OK")))))))))))</f>
        <v/>
      </c>
      <c r="Q163" s="30"/>
      <c r="R163" s="9"/>
      <c r="S163" s="1"/>
      <c r="T163" s="1"/>
      <c r="U163" s="1"/>
      <c r="V163" s="1"/>
      <c r="W163" s="1"/>
      <c r="X163" s="1"/>
      <c r="Y163" s="1"/>
      <c r="Z163" s="1"/>
    </row>
    <row r="164" spans="1:26" ht="17.5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1" t="str">
        <f t="shared" si="4"/>
        <v/>
      </c>
      <c r="K164" s="32"/>
      <c r="L164" s="32"/>
      <c r="M164" s="31" t="str">
        <f t="shared" si="5"/>
        <v/>
      </c>
      <c r="N164" s="30"/>
      <c r="O164" s="30"/>
      <c r="P164" s="33" t="str">
        <f>IF(AND($A164="",COUNTA($B164:$I164,$K164:$L164,$N164:$O164,$Q164)&gt;0),"FALTA ID",IF($A164="","",IF(COUNTIF($A$6:$A$305,$A164)&gt;1,"ID DUPLICADO",IF($F164="","SIN TERRITORIO",IF($I164="","FALTA INCLUIR EN CARGA",IF(AND($I164="Sí",$G164=""),"FALTA POTENCIAL",IF(AND($I164="Sí",$H164=""),"FALTA FRECUENCIA",IF(AND($C164="Inactiva sin seguimiento",$I164="Sí"),"INACTIVA EN CARGA",IF(COUNTIF('4. Territorios'!$A$6:$A$30,$F164)=0,"TERRITORIO NO VÁLIDO",IF(COUNTIF('4. Territorios'!$A$6:$A$30,$F164)&gt;1,"TERRITORIO DUPLICADO",IF(OR($K164&lt;1,$K164&gt;240,$L164&lt;0,$L164&gt;360),"REVISAR TIEMPOS","OK")))))))))))</f>
        <v/>
      </c>
      <c r="Q164" s="30"/>
      <c r="R164" s="9"/>
      <c r="S164" s="1"/>
      <c r="T164" s="1"/>
      <c r="U164" s="1"/>
      <c r="V164" s="1"/>
      <c r="W164" s="1"/>
      <c r="X164" s="1"/>
      <c r="Y164" s="1"/>
      <c r="Z164" s="1"/>
    </row>
    <row r="165" spans="1:26" ht="17.5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1" t="str">
        <f t="shared" si="4"/>
        <v/>
      </c>
      <c r="K165" s="32"/>
      <c r="L165" s="32"/>
      <c r="M165" s="31" t="str">
        <f t="shared" si="5"/>
        <v/>
      </c>
      <c r="N165" s="30"/>
      <c r="O165" s="30"/>
      <c r="P165" s="33" t="str">
        <f>IF(AND($A165="",COUNTA($B165:$I165,$K165:$L165,$N165:$O165,$Q165)&gt;0),"FALTA ID",IF($A165="","",IF(COUNTIF($A$6:$A$305,$A165)&gt;1,"ID DUPLICADO",IF($F165="","SIN TERRITORIO",IF($I165="","FALTA INCLUIR EN CARGA",IF(AND($I165="Sí",$G165=""),"FALTA POTENCIAL",IF(AND($I165="Sí",$H165=""),"FALTA FRECUENCIA",IF(AND($C165="Inactiva sin seguimiento",$I165="Sí"),"INACTIVA EN CARGA",IF(COUNTIF('4. Territorios'!$A$6:$A$30,$F165)=0,"TERRITORIO NO VÁLIDO",IF(COUNTIF('4. Territorios'!$A$6:$A$30,$F165)&gt;1,"TERRITORIO DUPLICADO",IF(OR($K165&lt;1,$K165&gt;240,$L165&lt;0,$L165&gt;360),"REVISAR TIEMPOS","OK")))))))))))</f>
        <v/>
      </c>
      <c r="Q165" s="30"/>
      <c r="R165" s="9"/>
      <c r="S165" s="1"/>
      <c r="T165" s="1"/>
      <c r="U165" s="1"/>
      <c r="V165" s="1"/>
      <c r="W165" s="1"/>
      <c r="X165" s="1"/>
      <c r="Y165" s="1"/>
      <c r="Z165" s="1"/>
    </row>
    <row r="166" spans="1:26" ht="17.5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1" t="str">
        <f t="shared" si="4"/>
        <v/>
      </c>
      <c r="K166" s="32"/>
      <c r="L166" s="32"/>
      <c r="M166" s="31" t="str">
        <f t="shared" si="5"/>
        <v/>
      </c>
      <c r="N166" s="30"/>
      <c r="O166" s="30"/>
      <c r="P166" s="33" t="str">
        <f>IF(AND($A166="",COUNTA($B166:$I166,$K166:$L166,$N166:$O166,$Q166)&gt;0),"FALTA ID",IF($A166="","",IF(COUNTIF($A$6:$A$305,$A166)&gt;1,"ID DUPLICADO",IF($F166="","SIN TERRITORIO",IF($I166="","FALTA INCLUIR EN CARGA",IF(AND($I166="Sí",$G166=""),"FALTA POTENCIAL",IF(AND($I166="Sí",$H166=""),"FALTA FRECUENCIA",IF(AND($C166="Inactiva sin seguimiento",$I166="Sí"),"INACTIVA EN CARGA",IF(COUNTIF('4. Territorios'!$A$6:$A$30,$F166)=0,"TERRITORIO NO VÁLIDO",IF(COUNTIF('4. Territorios'!$A$6:$A$30,$F166)&gt;1,"TERRITORIO DUPLICADO",IF(OR($K166&lt;1,$K166&gt;240,$L166&lt;0,$L166&gt;360),"REVISAR TIEMPOS","OK")))))))))))</f>
        <v/>
      </c>
      <c r="Q166" s="30"/>
      <c r="R166" s="9"/>
      <c r="S166" s="1"/>
      <c r="T166" s="1"/>
      <c r="U166" s="1"/>
      <c r="V166" s="1"/>
      <c r="W166" s="1"/>
      <c r="X166" s="1"/>
      <c r="Y166" s="1"/>
      <c r="Z166" s="1"/>
    </row>
    <row r="167" spans="1:26" ht="17.5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1" t="str">
        <f t="shared" si="4"/>
        <v/>
      </c>
      <c r="K167" s="32"/>
      <c r="L167" s="32"/>
      <c r="M167" s="31" t="str">
        <f t="shared" si="5"/>
        <v/>
      </c>
      <c r="N167" s="30"/>
      <c r="O167" s="30"/>
      <c r="P167" s="33" t="str">
        <f>IF(AND($A167="",COUNTA($B167:$I167,$K167:$L167,$N167:$O167,$Q167)&gt;0),"FALTA ID",IF($A167="","",IF(COUNTIF($A$6:$A$305,$A167)&gt;1,"ID DUPLICADO",IF($F167="","SIN TERRITORIO",IF($I167="","FALTA INCLUIR EN CARGA",IF(AND($I167="Sí",$G167=""),"FALTA POTENCIAL",IF(AND($I167="Sí",$H167=""),"FALTA FRECUENCIA",IF(AND($C167="Inactiva sin seguimiento",$I167="Sí"),"INACTIVA EN CARGA",IF(COUNTIF('4. Territorios'!$A$6:$A$30,$F167)=0,"TERRITORIO NO VÁLIDO",IF(COUNTIF('4. Territorios'!$A$6:$A$30,$F167)&gt;1,"TERRITORIO DUPLICADO",IF(OR($K167&lt;1,$K167&gt;240,$L167&lt;0,$L167&gt;360),"REVISAR TIEMPOS","OK")))))))))))</f>
        <v/>
      </c>
      <c r="Q167" s="30"/>
      <c r="R167" s="9"/>
      <c r="S167" s="1"/>
      <c r="T167" s="1"/>
      <c r="U167" s="1"/>
      <c r="V167" s="1"/>
      <c r="W167" s="1"/>
      <c r="X167" s="1"/>
      <c r="Y167" s="1"/>
      <c r="Z167" s="1"/>
    </row>
    <row r="168" spans="1:26" ht="17.5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1" t="str">
        <f t="shared" si="4"/>
        <v/>
      </c>
      <c r="K168" s="32"/>
      <c r="L168" s="32"/>
      <c r="M168" s="31" t="str">
        <f t="shared" si="5"/>
        <v/>
      </c>
      <c r="N168" s="30"/>
      <c r="O168" s="30"/>
      <c r="P168" s="33" t="str">
        <f>IF(AND($A168="",COUNTA($B168:$I168,$K168:$L168,$N168:$O168,$Q168)&gt;0),"FALTA ID",IF($A168="","",IF(COUNTIF($A$6:$A$305,$A168)&gt;1,"ID DUPLICADO",IF($F168="","SIN TERRITORIO",IF($I168="","FALTA INCLUIR EN CARGA",IF(AND($I168="Sí",$G168=""),"FALTA POTENCIAL",IF(AND($I168="Sí",$H168=""),"FALTA FRECUENCIA",IF(AND($C168="Inactiva sin seguimiento",$I168="Sí"),"INACTIVA EN CARGA",IF(COUNTIF('4. Territorios'!$A$6:$A$30,$F168)=0,"TERRITORIO NO VÁLIDO",IF(COUNTIF('4. Territorios'!$A$6:$A$30,$F168)&gt;1,"TERRITORIO DUPLICADO",IF(OR($K168&lt;1,$K168&gt;240,$L168&lt;0,$L168&gt;360),"REVISAR TIEMPOS","OK")))))))))))</f>
        <v/>
      </c>
      <c r="Q168" s="30"/>
      <c r="R168" s="9"/>
      <c r="S168" s="1"/>
      <c r="T168" s="1"/>
      <c r="U168" s="1"/>
      <c r="V168" s="1"/>
      <c r="W168" s="1"/>
      <c r="X168" s="1"/>
      <c r="Y168" s="1"/>
      <c r="Z168" s="1"/>
    </row>
    <row r="169" spans="1:26" ht="17.5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1" t="str">
        <f t="shared" si="4"/>
        <v/>
      </c>
      <c r="K169" s="32"/>
      <c r="L169" s="32"/>
      <c r="M169" s="31" t="str">
        <f t="shared" si="5"/>
        <v/>
      </c>
      <c r="N169" s="30"/>
      <c r="O169" s="30"/>
      <c r="P169" s="33" t="str">
        <f>IF(AND($A169="",COUNTA($B169:$I169,$K169:$L169,$N169:$O169,$Q169)&gt;0),"FALTA ID",IF($A169="","",IF(COUNTIF($A$6:$A$305,$A169)&gt;1,"ID DUPLICADO",IF($F169="","SIN TERRITORIO",IF($I169="","FALTA INCLUIR EN CARGA",IF(AND($I169="Sí",$G169=""),"FALTA POTENCIAL",IF(AND($I169="Sí",$H169=""),"FALTA FRECUENCIA",IF(AND($C169="Inactiva sin seguimiento",$I169="Sí"),"INACTIVA EN CARGA",IF(COUNTIF('4. Territorios'!$A$6:$A$30,$F169)=0,"TERRITORIO NO VÁLIDO",IF(COUNTIF('4. Territorios'!$A$6:$A$30,$F169)&gt;1,"TERRITORIO DUPLICADO",IF(OR($K169&lt;1,$K169&gt;240,$L169&lt;0,$L169&gt;360),"REVISAR TIEMPOS","OK")))))))))))</f>
        <v/>
      </c>
      <c r="Q169" s="30"/>
      <c r="R169" s="9"/>
      <c r="S169" s="1"/>
      <c r="T169" s="1"/>
      <c r="U169" s="1"/>
      <c r="V169" s="1"/>
      <c r="W169" s="1"/>
      <c r="X169" s="1"/>
      <c r="Y169" s="1"/>
      <c r="Z169" s="1"/>
    </row>
    <row r="170" spans="1:26" ht="17.5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1" t="str">
        <f t="shared" si="4"/>
        <v/>
      </c>
      <c r="K170" s="32"/>
      <c r="L170" s="32"/>
      <c r="M170" s="31" t="str">
        <f t="shared" si="5"/>
        <v/>
      </c>
      <c r="N170" s="30"/>
      <c r="O170" s="30"/>
      <c r="P170" s="33" t="str">
        <f>IF(AND($A170="",COUNTA($B170:$I170,$K170:$L170,$N170:$O170,$Q170)&gt;0),"FALTA ID",IF($A170="","",IF(COUNTIF($A$6:$A$305,$A170)&gt;1,"ID DUPLICADO",IF($F170="","SIN TERRITORIO",IF($I170="","FALTA INCLUIR EN CARGA",IF(AND($I170="Sí",$G170=""),"FALTA POTENCIAL",IF(AND($I170="Sí",$H170=""),"FALTA FRECUENCIA",IF(AND($C170="Inactiva sin seguimiento",$I170="Sí"),"INACTIVA EN CARGA",IF(COUNTIF('4. Territorios'!$A$6:$A$30,$F170)=0,"TERRITORIO NO VÁLIDO",IF(COUNTIF('4. Territorios'!$A$6:$A$30,$F170)&gt;1,"TERRITORIO DUPLICADO",IF(OR($K170&lt;1,$K170&gt;240,$L170&lt;0,$L170&gt;360),"REVISAR TIEMPOS","OK")))))))))))</f>
        <v/>
      </c>
      <c r="Q170" s="30"/>
      <c r="R170" s="9"/>
      <c r="S170" s="1"/>
      <c r="T170" s="1"/>
      <c r="U170" s="1"/>
      <c r="V170" s="1"/>
      <c r="W170" s="1"/>
      <c r="X170" s="1"/>
      <c r="Y170" s="1"/>
      <c r="Z170" s="1"/>
    </row>
    <row r="171" spans="1:26" ht="17.5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1" t="str">
        <f t="shared" si="4"/>
        <v/>
      </c>
      <c r="K171" s="32"/>
      <c r="L171" s="32"/>
      <c r="M171" s="31" t="str">
        <f t="shared" si="5"/>
        <v/>
      </c>
      <c r="N171" s="30"/>
      <c r="O171" s="30"/>
      <c r="P171" s="33" t="str">
        <f>IF(AND($A171="",COUNTA($B171:$I171,$K171:$L171,$N171:$O171,$Q171)&gt;0),"FALTA ID",IF($A171="","",IF(COUNTIF($A$6:$A$305,$A171)&gt;1,"ID DUPLICADO",IF($F171="","SIN TERRITORIO",IF($I171="","FALTA INCLUIR EN CARGA",IF(AND($I171="Sí",$G171=""),"FALTA POTENCIAL",IF(AND($I171="Sí",$H171=""),"FALTA FRECUENCIA",IF(AND($C171="Inactiva sin seguimiento",$I171="Sí"),"INACTIVA EN CARGA",IF(COUNTIF('4. Territorios'!$A$6:$A$30,$F171)=0,"TERRITORIO NO VÁLIDO",IF(COUNTIF('4. Territorios'!$A$6:$A$30,$F171)&gt;1,"TERRITORIO DUPLICADO",IF(OR($K171&lt;1,$K171&gt;240,$L171&lt;0,$L171&gt;360),"REVISAR TIEMPOS","OK")))))))))))</f>
        <v/>
      </c>
      <c r="Q171" s="30"/>
      <c r="R171" s="9"/>
      <c r="S171" s="1"/>
      <c r="T171" s="1"/>
      <c r="U171" s="1"/>
      <c r="V171" s="1"/>
      <c r="W171" s="1"/>
      <c r="X171" s="1"/>
      <c r="Y171" s="1"/>
      <c r="Z171" s="1"/>
    </row>
    <row r="172" spans="1:26" ht="17.5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1" t="str">
        <f t="shared" si="4"/>
        <v/>
      </c>
      <c r="K172" s="32"/>
      <c r="L172" s="32"/>
      <c r="M172" s="31" t="str">
        <f t="shared" si="5"/>
        <v/>
      </c>
      <c r="N172" s="30"/>
      <c r="O172" s="30"/>
      <c r="P172" s="33" t="str">
        <f>IF(AND($A172="",COUNTA($B172:$I172,$K172:$L172,$N172:$O172,$Q172)&gt;0),"FALTA ID",IF($A172="","",IF(COUNTIF($A$6:$A$305,$A172)&gt;1,"ID DUPLICADO",IF($F172="","SIN TERRITORIO",IF($I172="","FALTA INCLUIR EN CARGA",IF(AND($I172="Sí",$G172=""),"FALTA POTENCIAL",IF(AND($I172="Sí",$H172=""),"FALTA FRECUENCIA",IF(AND($C172="Inactiva sin seguimiento",$I172="Sí"),"INACTIVA EN CARGA",IF(COUNTIF('4. Territorios'!$A$6:$A$30,$F172)=0,"TERRITORIO NO VÁLIDO",IF(COUNTIF('4. Territorios'!$A$6:$A$30,$F172)&gt;1,"TERRITORIO DUPLICADO",IF(OR($K172&lt;1,$K172&gt;240,$L172&lt;0,$L172&gt;360),"REVISAR TIEMPOS","OK")))))))))))</f>
        <v/>
      </c>
      <c r="Q172" s="30"/>
      <c r="R172" s="9"/>
      <c r="S172" s="1"/>
      <c r="T172" s="1"/>
      <c r="U172" s="1"/>
      <c r="V172" s="1"/>
      <c r="W172" s="1"/>
      <c r="X172" s="1"/>
      <c r="Y172" s="1"/>
      <c r="Z172" s="1"/>
    </row>
    <row r="173" spans="1:26" ht="17.5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1" t="str">
        <f t="shared" si="4"/>
        <v/>
      </c>
      <c r="K173" s="32"/>
      <c r="L173" s="32"/>
      <c r="M173" s="31" t="str">
        <f t="shared" si="5"/>
        <v/>
      </c>
      <c r="N173" s="30"/>
      <c r="O173" s="30"/>
      <c r="P173" s="33" t="str">
        <f>IF(AND($A173="",COUNTA($B173:$I173,$K173:$L173,$N173:$O173,$Q173)&gt;0),"FALTA ID",IF($A173="","",IF(COUNTIF($A$6:$A$305,$A173)&gt;1,"ID DUPLICADO",IF($F173="","SIN TERRITORIO",IF($I173="","FALTA INCLUIR EN CARGA",IF(AND($I173="Sí",$G173=""),"FALTA POTENCIAL",IF(AND($I173="Sí",$H173=""),"FALTA FRECUENCIA",IF(AND($C173="Inactiva sin seguimiento",$I173="Sí"),"INACTIVA EN CARGA",IF(COUNTIF('4. Territorios'!$A$6:$A$30,$F173)=0,"TERRITORIO NO VÁLIDO",IF(COUNTIF('4. Territorios'!$A$6:$A$30,$F173)&gt;1,"TERRITORIO DUPLICADO",IF(OR($K173&lt;1,$K173&gt;240,$L173&lt;0,$L173&gt;360),"REVISAR TIEMPOS","OK")))))))))))</f>
        <v/>
      </c>
      <c r="Q173" s="30"/>
      <c r="R173" s="9"/>
      <c r="S173" s="1"/>
      <c r="T173" s="1"/>
      <c r="U173" s="1"/>
      <c r="V173" s="1"/>
      <c r="W173" s="1"/>
      <c r="X173" s="1"/>
      <c r="Y173" s="1"/>
      <c r="Z173" s="1"/>
    </row>
    <row r="174" spans="1:26" ht="17.5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1" t="str">
        <f t="shared" si="4"/>
        <v/>
      </c>
      <c r="K174" s="32"/>
      <c r="L174" s="32"/>
      <c r="M174" s="31" t="str">
        <f t="shared" si="5"/>
        <v/>
      </c>
      <c r="N174" s="30"/>
      <c r="O174" s="30"/>
      <c r="P174" s="33" t="str">
        <f>IF(AND($A174="",COUNTA($B174:$I174,$K174:$L174,$N174:$O174,$Q174)&gt;0),"FALTA ID",IF($A174="","",IF(COUNTIF($A$6:$A$305,$A174)&gt;1,"ID DUPLICADO",IF($F174="","SIN TERRITORIO",IF($I174="","FALTA INCLUIR EN CARGA",IF(AND($I174="Sí",$G174=""),"FALTA POTENCIAL",IF(AND($I174="Sí",$H174=""),"FALTA FRECUENCIA",IF(AND($C174="Inactiva sin seguimiento",$I174="Sí"),"INACTIVA EN CARGA",IF(COUNTIF('4. Territorios'!$A$6:$A$30,$F174)=0,"TERRITORIO NO VÁLIDO",IF(COUNTIF('4. Territorios'!$A$6:$A$30,$F174)&gt;1,"TERRITORIO DUPLICADO",IF(OR($K174&lt;1,$K174&gt;240,$L174&lt;0,$L174&gt;360),"REVISAR TIEMPOS","OK")))))))))))</f>
        <v/>
      </c>
      <c r="Q174" s="30"/>
      <c r="R174" s="9"/>
      <c r="S174" s="1"/>
      <c r="T174" s="1"/>
      <c r="U174" s="1"/>
      <c r="V174" s="1"/>
      <c r="W174" s="1"/>
      <c r="X174" s="1"/>
      <c r="Y174" s="1"/>
      <c r="Z174" s="1"/>
    </row>
    <row r="175" spans="1:26" ht="17.5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1" t="str">
        <f t="shared" si="4"/>
        <v/>
      </c>
      <c r="K175" s="32"/>
      <c r="L175" s="32"/>
      <c r="M175" s="31" t="str">
        <f t="shared" si="5"/>
        <v/>
      </c>
      <c r="N175" s="30"/>
      <c r="O175" s="30"/>
      <c r="P175" s="33" t="str">
        <f>IF(AND($A175="",COUNTA($B175:$I175,$K175:$L175,$N175:$O175,$Q175)&gt;0),"FALTA ID",IF($A175="","",IF(COUNTIF($A$6:$A$305,$A175)&gt;1,"ID DUPLICADO",IF($F175="","SIN TERRITORIO",IF($I175="","FALTA INCLUIR EN CARGA",IF(AND($I175="Sí",$G175=""),"FALTA POTENCIAL",IF(AND($I175="Sí",$H175=""),"FALTA FRECUENCIA",IF(AND($C175="Inactiva sin seguimiento",$I175="Sí"),"INACTIVA EN CARGA",IF(COUNTIF('4. Territorios'!$A$6:$A$30,$F175)=0,"TERRITORIO NO VÁLIDO",IF(COUNTIF('4. Territorios'!$A$6:$A$30,$F175)&gt;1,"TERRITORIO DUPLICADO",IF(OR($K175&lt;1,$K175&gt;240,$L175&lt;0,$L175&gt;360),"REVISAR TIEMPOS","OK")))))))))))</f>
        <v/>
      </c>
      <c r="Q175" s="30"/>
      <c r="R175" s="9"/>
      <c r="S175" s="1"/>
      <c r="T175" s="1"/>
      <c r="U175" s="1"/>
      <c r="V175" s="1"/>
      <c r="W175" s="1"/>
      <c r="X175" s="1"/>
      <c r="Y175" s="1"/>
      <c r="Z175" s="1"/>
    </row>
    <row r="176" spans="1:26" ht="17.5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1" t="str">
        <f t="shared" si="4"/>
        <v/>
      </c>
      <c r="K176" s="32"/>
      <c r="L176" s="32"/>
      <c r="M176" s="31" t="str">
        <f t="shared" si="5"/>
        <v/>
      </c>
      <c r="N176" s="30"/>
      <c r="O176" s="30"/>
      <c r="P176" s="33" t="str">
        <f>IF(AND($A176="",COUNTA($B176:$I176,$K176:$L176,$N176:$O176,$Q176)&gt;0),"FALTA ID",IF($A176="","",IF(COUNTIF($A$6:$A$305,$A176)&gt;1,"ID DUPLICADO",IF($F176="","SIN TERRITORIO",IF($I176="","FALTA INCLUIR EN CARGA",IF(AND($I176="Sí",$G176=""),"FALTA POTENCIAL",IF(AND($I176="Sí",$H176=""),"FALTA FRECUENCIA",IF(AND($C176="Inactiva sin seguimiento",$I176="Sí"),"INACTIVA EN CARGA",IF(COUNTIF('4. Territorios'!$A$6:$A$30,$F176)=0,"TERRITORIO NO VÁLIDO",IF(COUNTIF('4. Territorios'!$A$6:$A$30,$F176)&gt;1,"TERRITORIO DUPLICADO",IF(OR($K176&lt;1,$K176&gt;240,$L176&lt;0,$L176&gt;360),"REVISAR TIEMPOS","OK")))))))))))</f>
        <v/>
      </c>
      <c r="Q176" s="30"/>
      <c r="R176" s="9"/>
      <c r="S176" s="1"/>
      <c r="T176" s="1"/>
      <c r="U176" s="1"/>
      <c r="V176" s="1"/>
      <c r="W176" s="1"/>
      <c r="X176" s="1"/>
      <c r="Y176" s="1"/>
      <c r="Z176" s="1"/>
    </row>
    <row r="177" spans="1:26" ht="17.5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1" t="str">
        <f t="shared" si="4"/>
        <v/>
      </c>
      <c r="K177" s="32"/>
      <c r="L177" s="32"/>
      <c r="M177" s="31" t="str">
        <f t="shared" si="5"/>
        <v/>
      </c>
      <c r="N177" s="30"/>
      <c r="O177" s="30"/>
      <c r="P177" s="33" t="str">
        <f>IF(AND($A177="",COUNTA($B177:$I177,$K177:$L177,$N177:$O177,$Q177)&gt;0),"FALTA ID",IF($A177="","",IF(COUNTIF($A$6:$A$305,$A177)&gt;1,"ID DUPLICADO",IF($F177="","SIN TERRITORIO",IF($I177="","FALTA INCLUIR EN CARGA",IF(AND($I177="Sí",$G177=""),"FALTA POTENCIAL",IF(AND($I177="Sí",$H177=""),"FALTA FRECUENCIA",IF(AND($C177="Inactiva sin seguimiento",$I177="Sí"),"INACTIVA EN CARGA",IF(COUNTIF('4. Territorios'!$A$6:$A$30,$F177)=0,"TERRITORIO NO VÁLIDO",IF(COUNTIF('4. Territorios'!$A$6:$A$30,$F177)&gt;1,"TERRITORIO DUPLICADO",IF(OR($K177&lt;1,$K177&gt;240,$L177&lt;0,$L177&gt;360),"REVISAR TIEMPOS","OK")))))))))))</f>
        <v/>
      </c>
      <c r="Q177" s="30"/>
      <c r="R177" s="9"/>
      <c r="S177" s="1"/>
      <c r="T177" s="1"/>
      <c r="U177" s="1"/>
      <c r="V177" s="1"/>
      <c r="W177" s="1"/>
      <c r="X177" s="1"/>
      <c r="Y177" s="1"/>
      <c r="Z177" s="1"/>
    </row>
    <row r="178" spans="1:26" ht="17.5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1" t="str">
        <f t="shared" si="4"/>
        <v/>
      </c>
      <c r="K178" s="32"/>
      <c r="L178" s="32"/>
      <c r="M178" s="31" t="str">
        <f t="shared" si="5"/>
        <v/>
      </c>
      <c r="N178" s="30"/>
      <c r="O178" s="30"/>
      <c r="P178" s="33" t="str">
        <f>IF(AND($A178="",COUNTA($B178:$I178,$K178:$L178,$N178:$O178,$Q178)&gt;0),"FALTA ID",IF($A178="","",IF(COUNTIF($A$6:$A$305,$A178)&gt;1,"ID DUPLICADO",IF($F178="","SIN TERRITORIO",IF($I178="","FALTA INCLUIR EN CARGA",IF(AND($I178="Sí",$G178=""),"FALTA POTENCIAL",IF(AND($I178="Sí",$H178=""),"FALTA FRECUENCIA",IF(AND($C178="Inactiva sin seguimiento",$I178="Sí"),"INACTIVA EN CARGA",IF(COUNTIF('4. Territorios'!$A$6:$A$30,$F178)=0,"TERRITORIO NO VÁLIDO",IF(COUNTIF('4. Territorios'!$A$6:$A$30,$F178)&gt;1,"TERRITORIO DUPLICADO",IF(OR($K178&lt;1,$K178&gt;240,$L178&lt;0,$L178&gt;360),"REVISAR TIEMPOS","OK")))))))))))</f>
        <v/>
      </c>
      <c r="Q178" s="30"/>
      <c r="R178" s="9"/>
      <c r="S178" s="1"/>
      <c r="T178" s="1"/>
      <c r="U178" s="1"/>
      <c r="V178" s="1"/>
      <c r="W178" s="1"/>
      <c r="X178" s="1"/>
      <c r="Y178" s="1"/>
      <c r="Z178" s="1"/>
    </row>
    <row r="179" spans="1:26" ht="17.5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1" t="str">
        <f t="shared" si="4"/>
        <v/>
      </c>
      <c r="K179" s="32"/>
      <c r="L179" s="32"/>
      <c r="M179" s="31" t="str">
        <f t="shared" si="5"/>
        <v/>
      </c>
      <c r="N179" s="30"/>
      <c r="O179" s="30"/>
      <c r="P179" s="33" t="str">
        <f>IF(AND($A179="",COUNTA($B179:$I179,$K179:$L179,$N179:$O179,$Q179)&gt;0),"FALTA ID",IF($A179="","",IF(COUNTIF($A$6:$A$305,$A179)&gt;1,"ID DUPLICADO",IF($F179="","SIN TERRITORIO",IF($I179="","FALTA INCLUIR EN CARGA",IF(AND($I179="Sí",$G179=""),"FALTA POTENCIAL",IF(AND($I179="Sí",$H179=""),"FALTA FRECUENCIA",IF(AND($C179="Inactiva sin seguimiento",$I179="Sí"),"INACTIVA EN CARGA",IF(COUNTIF('4. Territorios'!$A$6:$A$30,$F179)=0,"TERRITORIO NO VÁLIDO",IF(COUNTIF('4. Territorios'!$A$6:$A$30,$F179)&gt;1,"TERRITORIO DUPLICADO",IF(OR($K179&lt;1,$K179&gt;240,$L179&lt;0,$L179&gt;360),"REVISAR TIEMPOS","OK")))))))))))</f>
        <v/>
      </c>
      <c r="Q179" s="30"/>
      <c r="R179" s="9"/>
      <c r="S179" s="1"/>
      <c r="T179" s="1"/>
      <c r="U179" s="1"/>
      <c r="V179" s="1"/>
      <c r="W179" s="1"/>
      <c r="X179" s="1"/>
      <c r="Y179" s="1"/>
      <c r="Z179" s="1"/>
    </row>
    <row r="180" spans="1:26" ht="17.5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1" t="str">
        <f t="shared" si="4"/>
        <v/>
      </c>
      <c r="K180" s="32"/>
      <c r="L180" s="32"/>
      <c r="M180" s="31" t="str">
        <f t="shared" si="5"/>
        <v/>
      </c>
      <c r="N180" s="30"/>
      <c r="O180" s="30"/>
      <c r="P180" s="33" t="str">
        <f>IF(AND($A180="",COUNTA($B180:$I180,$K180:$L180,$N180:$O180,$Q180)&gt;0),"FALTA ID",IF($A180="","",IF(COUNTIF($A$6:$A$305,$A180)&gt;1,"ID DUPLICADO",IF($F180="","SIN TERRITORIO",IF($I180="","FALTA INCLUIR EN CARGA",IF(AND($I180="Sí",$G180=""),"FALTA POTENCIAL",IF(AND($I180="Sí",$H180=""),"FALTA FRECUENCIA",IF(AND($C180="Inactiva sin seguimiento",$I180="Sí"),"INACTIVA EN CARGA",IF(COUNTIF('4. Territorios'!$A$6:$A$30,$F180)=0,"TERRITORIO NO VÁLIDO",IF(COUNTIF('4. Territorios'!$A$6:$A$30,$F180)&gt;1,"TERRITORIO DUPLICADO",IF(OR($K180&lt;1,$K180&gt;240,$L180&lt;0,$L180&gt;360),"REVISAR TIEMPOS","OK")))))))))))</f>
        <v/>
      </c>
      <c r="Q180" s="30"/>
      <c r="R180" s="9"/>
      <c r="S180" s="1"/>
      <c r="T180" s="1"/>
      <c r="U180" s="1"/>
      <c r="V180" s="1"/>
      <c r="W180" s="1"/>
      <c r="X180" s="1"/>
      <c r="Y180" s="1"/>
      <c r="Z180" s="1"/>
    </row>
    <row r="181" spans="1:26" ht="17.5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1" t="str">
        <f t="shared" si="4"/>
        <v/>
      </c>
      <c r="K181" s="32"/>
      <c r="L181" s="32"/>
      <c r="M181" s="31" t="str">
        <f t="shared" si="5"/>
        <v/>
      </c>
      <c r="N181" s="30"/>
      <c r="O181" s="30"/>
      <c r="P181" s="33" t="str">
        <f>IF(AND($A181="",COUNTA($B181:$I181,$K181:$L181,$N181:$O181,$Q181)&gt;0),"FALTA ID",IF($A181="","",IF(COUNTIF($A$6:$A$305,$A181)&gt;1,"ID DUPLICADO",IF($F181="","SIN TERRITORIO",IF($I181="","FALTA INCLUIR EN CARGA",IF(AND($I181="Sí",$G181=""),"FALTA POTENCIAL",IF(AND($I181="Sí",$H181=""),"FALTA FRECUENCIA",IF(AND($C181="Inactiva sin seguimiento",$I181="Sí"),"INACTIVA EN CARGA",IF(COUNTIF('4. Territorios'!$A$6:$A$30,$F181)=0,"TERRITORIO NO VÁLIDO",IF(COUNTIF('4. Territorios'!$A$6:$A$30,$F181)&gt;1,"TERRITORIO DUPLICADO",IF(OR($K181&lt;1,$K181&gt;240,$L181&lt;0,$L181&gt;360),"REVISAR TIEMPOS","OK")))))))))))</f>
        <v/>
      </c>
      <c r="Q181" s="30"/>
      <c r="R181" s="9"/>
      <c r="S181" s="1"/>
      <c r="T181" s="1"/>
      <c r="U181" s="1"/>
      <c r="V181" s="1"/>
      <c r="W181" s="1"/>
      <c r="X181" s="1"/>
      <c r="Y181" s="1"/>
      <c r="Z181" s="1"/>
    </row>
    <row r="182" spans="1:26" ht="17.5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1" t="str">
        <f t="shared" si="4"/>
        <v/>
      </c>
      <c r="K182" s="32"/>
      <c r="L182" s="32"/>
      <c r="M182" s="31" t="str">
        <f t="shared" si="5"/>
        <v/>
      </c>
      <c r="N182" s="30"/>
      <c r="O182" s="30"/>
      <c r="P182" s="33" t="str">
        <f>IF(AND($A182="",COUNTA($B182:$I182,$K182:$L182,$N182:$O182,$Q182)&gt;0),"FALTA ID",IF($A182="","",IF(COUNTIF($A$6:$A$305,$A182)&gt;1,"ID DUPLICADO",IF($F182="","SIN TERRITORIO",IF($I182="","FALTA INCLUIR EN CARGA",IF(AND($I182="Sí",$G182=""),"FALTA POTENCIAL",IF(AND($I182="Sí",$H182=""),"FALTA FRECUENCIA",IF(AND($C182="Inactiva sin seguimiento",$I182="Sí"),"INACTIVA EN CARGA",IF(COUNTIF('4. Territorios'!$A$6:$A$30,$F182)=0,"TERRITORIO NO VÁLIDO",IF(COUNTIF('4. Territorios'!$A$6:$A$30,$F182)&gt;1,"TERRITORIO DUPLICADO",IF(OR($K182&lt;1,$K182&gt;240,$L182&lt;0,$L182&gt;360),"REVISAR TIEMPOS","OK")))))))))))</f>
        <v/>
      </c>
      <c r="Q182" s="30"/>
      <c r="R182" s="9"/>
      <c r="S182" s="1"/>
      <c r="T182" s="1"/>
      <c r="U182" s="1"/>
      <c r="V182" s="1"/>
      <c r="W182" s="1"/>
      <c r="X182" s="1"/>
      <c r="Y182" s="1"/>
      <c r="Z182" s="1"/>
    </row>
    <row r="183" spans="1:26" ht="17.5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1" t="str">
        <f t="shared" si="4"/>
        <v/>
      </c>
      <c r="K183" s="32"/>
      <c r="L183" s="32"/>
      <c r="M183" s="31" t="str">
        <f t="shared" si="5"/>
        <v/>
      </c>
      <c r="N183" s="30"/>
      <c r="O183" s="30"/>
      <c r="P183" s="33" t="str">
        <f>IF(AND($A183="",COUNTA($B183:$I183,$K183:$L183,$N183:$O183,$Q183)&gt;0),"FALTA ID",IF($A183="","",IF(COUNTIF($A$6:$A$305,$A183)&gt;1,"ID DUPLICADO",IF($F183="","SIN TERRITORIO",IF($I183="","FALTA INCLUIR EN CARGA",IF(AND($I183="Sí",$G183=""),"FALTA POTENCIAL",IF(AND($I183="Sí",$H183=""),"FALTA FRECUENCIA",IF(AND($C183="Inactiva sin seguimiento",$I183="Sí"),"INACTIVA EN CARGA",IF(COUNTIF('4. Territorios'!$A$6:$A$30,$F183)=0,"TERRITORIO NO VÁLIDO",IF(COUNTIF('4. Territorios'!$A$6:$A$30,$F183)&gt;1,"TERRITORIO DUPLICADO",IF(OR($K183&lt;1,$K183&gt;240,$L183&lt;0,$L183&gt;360),"REVISAR TIEMPOS","OK")))))))))))</f>
        <v/>
      </c>
      <c r="Q183" s="30"/>
      <c r="R183" s="9"/>
      <c r="S183" s="1"/>
      <c r="T183" s="1"/>
      <c r="U183" s="1"/>
      <c r="V183" s="1"/>
      <c r="W183" s="1"/>
      <c r="X183" s="1"/>
      <c r="Y183" s="1"/>
      <c r="Z183" s="1"/>
    </row>
    <row r="184" spans="1:26" ht="17.5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1" t="str">
        <f t="shared" si="4"/>
        <v/>
      </c>
      <c r="K184" s="32"/>
      <c r="L184" s="32"/>
      <c r="M184" s="31" t="str">
        <f t="shared" si="5"/>
        <v/>
      </c>
      <c r="N184" s="30"/>
      <c r="O184" s="30"/>
      <c r="P184" s="33" t="str">
        <f>IF(AND($A184="",COUNTA($B184:$I184,$K184:$L184,$N184:$O184,$Q184)&gt;0),"FALTA ID",IF($A184="","",IF(COUNTIF($A$6:$A$305,$A184)&gt;1,"ID DUPLICADO",IF($F184="","SIN TERRITORIO",IF($I184="","FALTA INCLUIR EN CARGA",IF(AND($I184="Sí",$G184=""),"FALTA POTENCIAL",IF(AND($I184="Sí",$H184=""),"FALTA FRECUENCIA",IF(AND($C184="Inactiva sin seguimiento",$I184="Sí"),"INACTIVA EN CARGA",IF(COUNTIF('4. Territorios'!$A$6:$A$30,$F184)=0,"TERRITORIO NO VÁLIDO",IF(COUNTIF('4. Territorios'!$A$6:$A$30,$F184)&gt;1,"TERRITORIO DUPLICADO",IF(OR($K184&lt;1,$K184&gt;240,$L184&lt;0,$L184&gt;360),"REVISAR TIEMPOS","OK")))))))))))</f>
        <v/>
      </c>
      <c r="Q184" s="30"/>
      <c r="R184" s="9"/>
      <c r="S184" s="1"/>
      <c r="T184" s="1"/>
      <c r="U184" s="1"/>
      <c r="V184" s="1"/>
      <c r="W184" s="1"/>
      <c r="X184" s="1"/>
      <c r="Y184" s="1"/>
      <c r="Z184" s="1"/>
    </row>
    <row r="185" spans="1:26" ht="17.5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1" t="str">
        <f t="shared" si="4"/>
        <v/>
      </c>
      <c r="K185" s="32"/>
      <c r="L185" s="32"/>
      <c r="M185" s="31" t="str">
        <f t="shared" si="5"/>
        <v/>
      </c>
      <c r="N185" s="30"/>
      <c r="O185" s="30"/>
      <c r="P185" s="33" t="str">
        <f>IF(AND($A185="",COUNTA($B185:$I185,$K185:$L185,$N185:$O185,$Q185)&gt;0),"FALTA ID",IF($A185="","",IF(COUNTIF($A$6:$A$305,$A185)&gt;1,"ID DUPLICADO",IF($F185="","SIN TERRITORIO",IF($I185="","FALTA INCLUIR EN CARGA",IF(AND($I185="Sí",$G185=""),"FALTA POTENCIAL",IF(AND($I185="Sí",$H185=""),"FALTA FRECUENCIA",IF(AND($C185="Inactiva sin seguimiento",$I185="Sí"),"INACTIVA EN CARGA",IF(COUNTIF('4. Territorios'!$A$6:$A$30,$F185)=0,"TERRITORIO NO VÁLIDO",IF(COUNTIF('4. Territorios'!$A$6:$A$30,$F185)&gt;1,"TERRITORIO DUPLICADO",IF(OR($K185&lt;1,$K185&gt;240,$L185&lt;0,$L185&gt;360),"REVISAR TIEMPOS","OK")))))))))))</f>
        <v/>
      </c>
      <c r="Q185" s="30"/>
      <c r="R185" s="9"/>
      <c r="S185" s="1"/>
      <c r="T185" s="1"/>
      <c r="U185" s="1"/>
      <c r="V185" s="1"/>
      <c r="W185" s="1"/>
      <c r="X185" s="1"/>
      <c r="Y185" s="1"/>
      <c r="Z185" s="1"/>
    </row>
    <row r="186" spans="1:26" ht="17.5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1" t="str">
        <f t="shared" si="4"/>
        <v/>
      </c>
      <c r="K186" s="32"/>
      <c r="L186" s="32"/>
      <c r="M186" s="31" t="str">
        <f t="shared" si="5"/>
        <v/>
      </c>
      <c r="N186" s="30"/>
      <c r="O186" s="30"/>
      <c r="P186" s="33" t="str">
        <f>IF(AND($A186="",COUNTA($B186:$I186,$K186:$L186,$N186:$O186,$Q186)&gt;0),"FALTA ID",IF($A186="","",IF(COUNTIF($A$6:$A$305,$A186)&gt;1,"ID DUPLICADO",IF($F186="","SIN TERRITORIO",IF($I186="","FALTA INCLUIR EN CARGA",IF(AND($I186="Sí",$G186=""),"FALTA POTENCIAL",IF(AND($I186="Sí",$H186=""),"FALTA FRECUENCIA",IF(AND($C186="Inactiva sin seguimiento",$I186="Sí"),"INACTIVA EN CARGA",IF(COUNTIF('4. Territorios'!$A$6:$A$30,$F186)=0,"TERRITORIO NO VÁLIDO",IF(COUNTIF('4. Territorios'!$A$6:$A$30,$F186)&gt;1,"TERRITORIO DUPLICADO",IF(OR($K186&lt;1,$K186&gt;240,$L186&lt;0,$L186&gt;360),"REVISAR TIEMPOS","OK")))))))))))</f>
        <v/>
      </c>
      <c r="Q186" s="30"/>
      <c r="R186" s="9"/>
      <c r="S186" s="1"/>
      <c r="T186" s="1"/>
      <c r="U186" s="1"/>
      <c r="V186" s="1"/>
      <c r="W186" s="1"/>
      <c r="X186" s="1"/>
      <c r="Y186" s="1"/>
      <c r="Z186" s="1"/>
    </row>
    <row r="187" spans="1:26" ht="17.5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1" t="str">
        <f t="shared" si="4"/>
        <v/>
      </c>
      <c r="K187" s="32"/>
      <c r="L187" s="32"/>
      <c r="M187" s="31" t="str">
        <f t="shared" si="5"/>
        <v/>
      </c>
      <c r="N187" s="30"/>
      <c r="O187" s="30"/>
      <c r="P187" s="33" t="str">
        <f>IF(AND($A187="",COUNTA($B187:$I187,$K187:$L187,$N187:$O187,$Q187)&gt;0),"FALTA ID",IF($A187="","",IF(COUNTIF($A$6:$A$305,$A187)&gt;1,"ID DUPLICADO",IF($F187="","SIN TERRITORIO",IF($I187="","FALTA INCLUIR EN CARGA",IF(AND($I187="Sí",$G187=""),"FALTA POTENCIAL",IF(AND($I187="Sí",$H187=""),"FALTA FRECUENCIA",IF(AND($C187="Inactiva sin seguimiento",$I187="Sí"),"INACTIVA EN CARGA",IF(COUNTIF('4. Territorios'!$A$6:$A$30,$F187)=0,"TERRITORIO NO VÁLIDO",IF(COUNTIF('4. Territorios'!$A$6:$A$30,$F187)&gt;1,"TERRITORIO DUPLICADO",IF(OR($K187&lt;1,$K187&gt;240,$L187&lt;0,$L187&gt;360),"REVISAR TIEMPOS","OK")))))))))))</f>
        <v/>
      </c>
      <c r="Q187" s="30"/>
      <c r="R187" s="9"/>
      <c r="S187" s="1"/>
      <c r="T187" s="1"/>
      <c r="U187" s="1"/>
      <c r="V187" s="1"/>
      <c r="W187" s="1"/>
      <c r="X187" s="1"/>
      <c r="Y187" s="1"/>
      <c r="Z187" s="1"/>
    </row>
    <row r="188" spans="1:26" ht="17.5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1" t="str">
        <f t="shared" si="4"/>
        <v/>
      </c>
      <c r="K188" s="32"/>
      <c r="L188" s="32"/>
      <c r="M188" s="31" t="str">
        <f t="shared" si="5"/>
        <v/>
      </c>
      <c r="N188" s="30"/>
      <c r="O188" s="30"/>
      <c r="P188" s="33" t="str">
        <f>IF(AND($A188="",COUNTA($B188:$I188,$K188:$L188,$N188:$O188,$Q188)&gt;0),"FALTA ID",IF($A188="","",IF(COUNTIF($A$6:$A$305,$A188)&gt;1,"ID DUPLICADO",IF($F188="","SIN TERRITORIO",IF($I188="","FALTA INCLUIR EN CARGA",IF(AND($I188="Sí",$G188=""),"FALTA POTENCIAL",IF(AND($I188="Sí",$H188=""),"FALTA FRECUENCIA",IF(AND($C188="Inactiva sin seguimiento",$I188="Sí"),"INACTIVA EN CARGA",IF(COUNTIF('4. Territorios'!$A$6:$A$30,$F188)=0,"TERRITORIO NO VÁLIDO",IF(COUNTIF('4. Territorios'!$A$6:$A$30,$F188)&gt;1,"TERRITORIO DUPLICADO",IF(OR($K188&lt;1,$K188&gt;240,$L188&lt;0,$L188&gt;360),"REVISAR TIEMPOS","OK")))))))))))</f>
        <v/>
      </c>
      <c r="Q188" s="30"/>
      <c r="R188" s="9"/>
      <c r="S188" s="1"/>
      <c r="T188" s="1"/>
      <c r="U188" s="1"/>
      <c r="V188" s="1"/>
      <c r="W188" s="1"/>
      <c r="X188" s="1"/>
      <c r="Y188" s="1"/>
      <c r="Z188" s="1"/>
    </row>
    <row r="189" spans="1:26" ht="17.5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1" t="str">
        <f t="shared" si="4"/>
        <v/>
      </c>
      <c r="K189" s="32"/>
      <c r="L189" s="32"/>
      <c r="M189" s="31" t="str">
        <f t="shared" si="5"/>
        <v/>
      </c>
      <c r="N189" s="30"/>
      <c r="O189" s="30"/>
      <c r="P189" s="33" t="str">
        <f>IF(AND($A189="",COUNTA($B189:$I189,$K189:$L189,$N189:$O189,$Q189)&gt;0),"FALTA ID",IF($A189="","",IF(COUNTIF($A$6:$A$305,$A189)&gt;1,"ID DUPLICADO",IF($F189="","SIN TERRITORIO",IF($I189="","FALTA INCLUIR EN CARGA",IF(AND($I189="Sí",$G189=""),"FALTA POTENCIAL",IF(AND($I189="Sí",$H189=""),"FALTA FRECUENCIA",IF(AND($C189="Inactiva sin seguimiento",$I189="Sí"),"INACTIVA EN CARGA",IF(COUNTIF('4. Territorios'!$A$6:$A$30,$F189)=0,"TERRITORIO NO VÁLIDO",IF(COUNTIF('4. Territorios'!$A$6:$A$30,$F189)&gt;1,"TERRITORIO DUPLICADO",IF(OR($K189&lt;1,$K189&gt;240,$L189&lt;0,$L189&gt;360),"REVISAR TIEMPOS","OK")))))))))))</f>
        <v/>
      </c>
      <c r="Q189" s="30"/>
      <c r="R189" s="9"/>
      <c r="S189" s="1"/>
      <c r="T189" s="1"/>
      <c r="U189" s="1"/>
      <c r="V189" s="1"/>
      <c r="W189" s="1"/>
      <c r="X189" s="1"/>
      <c r="Y189" s="1"/>
      <c r="Z189" s="1"/>
    </row>
    <row r="190" spans="1:26" ht="17.5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1" t="str">
        <f t="shared" si="4"/>
        <v/>
      </c>
      <c r="K190" s="32"/>
      <c r="L190" s="32"/>
      <c r="M190" s="31" t="str">
        <f t="shared" si="5"/>
        <v/>
      </c>
      <c r="N190" s="30"/>
      <c r="O190" s="30"/>
      <c r="P190" s="33" t="str">
        <f>IF(AND($A190="",COUNTA($B190:$I190,$K190:$L190,$N190:$O190,$Q190)&gt;0),"FALTA ID",IF($A190="","",IF(COUNTIF($A$6:$A$305,$A190)&gt;1,"ID DUPLICADO",IF($F190="","SIN TERRITORIO",IF($I190="","FALTA INCLUIR EN CARGA",IF(AND($I190="Sí",$G190=""),"FALTA POTENCIAL",IF(AND($I190="Sí",$H190=""),"FALTA FRECUENCIA",IF(AND($C190="Inactiva sin seguimiento",$I190="Sí"),"INACTIVA EN CARGA",IF(COUNTIF('4. Territorios'!$A$6:$A$30,$F190)=0,"TERRITORIO NO VÁLIDO",IF(COUNTIF('4. Territorios'!$A$6:$A$30,$F190)&gt;1,"TERRITORIO DUPLICADO",IF(OR($K190&lt;1,$K190&gt;240,$L190&lt;0,$L190&gt;360),"REVISAR TIEMPOS","OK")))))))))))</f>
        <v/>
      </c>
      <c r="Q190" s="30"/>
      <c r="R190" s="9"/>
      <c r="S190" s="1"/>
      <c r="T190" s="1"/>
      <c r="U190" s="1"/>
      <c r="V190" s="1"/>
      <c r="W190" s="1"/>
      <c r="X190" s="1"/>
      <c r="Y190" s="1"/>
      <c r="Z190" s="1"/>
    </row>
    <row r="191" spans="1:26" ht="17.5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1" t="str">
        <f t="shared" si="4"/>
        <v/>
      </c>
      <c r="K191" s="32"/>
      <c r="L191" s="32"/>
      <c r="M191" s="31" t="str">
        <f t="shared" si="5"/>
        <v/>
      </c>
      <c r="N191" s="30"/>
      <c r="O191" s="30"/>
      <c r="P191" s="33" t="str">
        <f>IF(AND($A191="",COUNTA($B191:$I191,$K191:$L191,$N191:$O191,$Q191)&gt;0),"FALTA ID",IF($A191="","",IF(COUNTIF($A$6:$A$305,$A191)&gt;1,"ID DUPLICADO",IF($F191="","SIN TERRITORIO",IF($I191="","FALTA INCLUIR EN CARGA",IF(AND($I191="Sí",$G191=""),"FALTA POTENCIAL",IF(AND($I191="Sí",$H191=""),"FALTA FRECUENCIA",IF(AND($C191="Inactiva sin seguimiento",$I191="Sí"),"INACTIVA EN CARGA",IF(COUNTIF('4. Territorios'!$A$6:$A$30,$F191)=0,"TERRITORIO NO VÁLIDO",IF(COUNTIF('4. Territorios'!$A$6:$A$30,$F191)&gt;1,"TERRITORIO DUPLICADO",IF(OR($K191&lt;1,$K191&gt;240,$L191&lt;0,$L191&gt;360),"REVISAR TIEMPOS","OK")))))))))))</f>
        <v/>
      </c>
      <c r="Q191" s="30"/>
      <c r="R191" s="9"/>
      <c r="S191" s="1"/>
      <c r="T191" s="1"/>
      <c r="U191" s="1"/>
      <c r="V191" s="1"/>
      <c r="W191" s="1"/>
      <c r="X191" s="1"/>
      <c r="Y191" s="1"/>
      <c r="Z191" s="1"/>
    </row>
    <row r="192" spans="1:26" ht="17.5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1" t="str">
        <f t="shared" si="4"/>
        <v/>
      </c>
      <c r="K192" s="32"/>
      <c r="L192" s="32"/>
      <c r="M192" s="31" t="str">
        <f t="shared" si="5"/>
        <v/>
      </c>
      <c r="N192" s="30"/>
      <c r="O192" s="30"/>
      <c r="P192" s="33" t="str">
        <f>IF(AND($A192="",COUNTA($B192:$I192,$K192:$L192,$N192:$O192,$Q192)&gt;0),"FALTA ID",IF($A192="","",IF(COUNTIF($A$6:$A$305,$A192)&gt;1,"ID DUPLICADO",IF($F192="","SIN TERRITORIO",IF($I192="","FALTA INCLUIR EN CARGA",IF(AND($I192="Sí",$G192=""),"FALTA POTENCIAL",IF(AND($I192="Sí",$H192=""),"FALTA FRECUENCIA",IF(AND($C192="Inactiva sin seguimiento",$I192="Sí"),"INACTIVA EN CARGA",IF(COUNTIF('4. Territorios'!$A$6:$A$30,$F192)=0,"TERRITORIO NO VÁLIDO",IF(COUNTIF('4. Territorios'!$A$6:$A$30,$F192)&gt;1,"TERRITORIO DUPLICADO",IF(OR($K192&lt;1,$K192&gt;240,$L192&lt;0,$L192&gt;360),"REVISAR TIEMPOS","OK")))))))))))</f>
        <v/>
      </c>
      <c r="Q192" s="30"/>
      <c r="R192" s="9"/>
      <c r="S192" s="1"/>
      <c r="T192" s="1"/>
      <c r="U192" s="1"/>
      <c r="V192" s="1"/>
      <c r="W192" s="1"/>
      <c r="X192" s="1"/>
      <c r="Y192" s="1"/>
      <c r="Z192" s="1"/>
    </row>
    <row r="193" spans="1:26" ht="17.5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1" t="str">
        <f t="shared" si="4"/>
        <v/>
      </c>
      <c r="K193" s="32"/>
      <c r="L193" s="32"/>
      <c r="M193" s="31" t="str">
        <f t="shared" si="5"/>
        <v/>
      </c>
      <c r="N193" s="30"/>
      <c r="O193" s="30"/>
      <c r="P193" s="33" t="str">
        <f>IF(AND($A193="",COUNTA($B193:$I193,$K193:$L193,$N193:$O193,$Q193)&gt;0),"FALTA ID",IF($A193="","",IF(COUNTIF($A$6:$A$305,$A193)&gt;1,"ID DUPLICADO",IF($F193="","SIN TERRITORIO",IF($I193="","FALTA INCLUIR EN CARGA",IF(AND($I193="Sí",$G193=""),"FALTA POTENCIAL",IF(AND($I193="Sí",$H193=""),"FALTA FRECUENCIA",IF(AND($C193="Inactiva sin seguimiento",$I193="Sí"),"INACTIVA EN CARGA",IF(COUNTIF('4. Territorios'!$A$6:$A$30,$F193)=0,"TERRITORIO NO VÁLIDO",IF(COUNTIF('4. Territorios'!$A$6:$A$30,$F193)&gt;1,"TERRITORIO DUPLICADO",IF(OR($K193&lt;1,$K193&gt;240,$L193&lt;0,$L193&gt;360),"REVISAR TIEMPOS","OK")))))))))))</f>
        <v/>
      </c>
      <c r="Q193" s="30"/>
      <c r="R193" s="9"/>
      <c r="S193" s="1"/>
      <c r="T193" s="1"/>
      <c r="U193" s="1"/>
      <c r="V193" s="1"/>
      <c r="W193" s="1"/>
      <c r="X193" s="1"/>
      <c r="Y193" s="1"/>
      <c r="Z193" s="1"/>
    </row>
    <row r="194" spans="1:26" ht="17.5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1" t="str">
        <f t="shared" si="4"/>
        <v/>
      </c>
      <c r="K194" s="32"/>
      <c r="L194" s="32"/>
      <c r="M194" s="31" t="str">
        <f t="shared" si="5"/>
        <v/>
      </c>
      <c r="N194" s="30"/>
      <c r="O194" s="30"/>
      <c r="P194" s="33" t="str">
        <f>IF(AND($A194="",COUNTA($B194:$I194,$K194:$L194,$N194:$O194,$Q194)&gt;0),"FALTA ID",IF($A194="","",IF(COUNTIF($A$6:$A$305,$A194)&gt;1,"ID DUPLICADO",IF($F194="","SIN TERRITORIO",IF($I194="","FALTA INCLUIR EN CARGA",IF(AND($I194="Sí",$G194=""),"FALTA POTENCIAL",IF(AND($I194="Sí",$H194=""),"FALTA FRECUENCIA",IF(AND($C194="Inactiva sin seguimiento",$I194="Sí"),"INACTIVA EN CARGA",IF(COUNTIF('4. Territorios'!$A$6:$A$30,$F194)=0,"TERRITORIO NO VÁLIDO",IF(COUNTIF('4. Territorios'!$A$6:$A$30,$F194)&gt;1,"TERRITORIO DUPLICADO",IF(OR($K194&lt;1,$K194&gt;240,$L194&lt;0,$L194&gt;360),"REVISAR TIEMPOS","OK")))))))))))</f>
        <v/>
      </c>
      <c r="Q194" s="30"/>
      <c r="R194" s="9"/>
      <c r="S194" s="1"/>
      <c r="T194" s="1"/>
      <c r="U194" s="1"/>
      <c r="V194" s="1"/>
      <c r="W194" s="1"/>
      <c r="X194" s="1"/>
      <c r="Y194" s="1"/>
      <c r="Z194" s="1"/>
    </row>
    <row r="195" spans="1:26" ht="17.5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1" t="str">
        <f t="shared" si="4"/>
        <v/>
      </c>
      <c r="K195" s="32"/>
      <c r="L195" s="32"/>
      <c r="M195" s="31" t="str">
        <f t="shared" si="5"/>
        <v/>
      </c>
      <c r="N195" s="30"/>
      <c r="O195" s="30"/>
      <c r="P195" s="33" t="str">
        <f>IF(AND($A195="",COUNTA($B195:$I195,$K195:$L195,$N195:$O195,$Q195)&gt;0),"FALTA ID",IF($A195="","",IF(COUNTIF($A$6:$A$305,$A195)&gt;1,"ID DUPLICADO",IF($F195="","SIN TERRITORIO",IF($I195="","FALTA INCLUIR EN CARGA",IF(AND($I195="Sí",$G195=""),"FALTA POTENCIAL",IF(AND($I195="Sí",$H195=""),"FALTA FRECUENCIA",IF(AND($C195="Inactiva sin seguimiento",$I195="Sí"),"INACTIVA EN CARGA",IF(COUNTIF('4. Territorios'!$A$6:$A$30,$F195)=0,"TERRITORIO NO VÁLIDO",IF(COUNTIF('4. Territorios'!$A$6:$A$30,$F195)&gt;1,"TERRITORIO DUPLICADO",IF(OR($K195&lt;1,$K195&gt;240,$L195&lt;0,$L195&gt;360),"REVISAR TIEMPOS","OK")))))))))))</f>
        <v/>
      </c>
      <c r="Q195" s="30"/>
      <c r="R195" s="9"/>
      <c r="S195" s="1"/>
      <c r="T195" s="1"/>
      <c r="U195" s="1"/>
      <c r="V195" s="1"/>
      <c r="W195" s="1"/>
      <c r="X195" s="1"/>
      <c r="Y195" s="1"/>
      <c r="Z195" s="1"/>
    </row>
    <row r="196" spans="1:26" ht="17.5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1" t="str">
        <f t="shared" si="4"/>
        <v/>
      </c>
      <c r="K196" s="32"/>
      <c r="L196" s="32"/>
      <c r="M196" s="31" t="str">
        <f t="shared" si="5"/>
        <v/>
      </c>
      <c r="N196" s="30"/>
      <c r="O196" s="30"/>
      <c r="P196" s="33" t="str">
        <f>IF(AND($A196="",COUNTA($B196:$I196,$K196:$L196,$N196:$O196,$Q196)&gt;0),"FALTA ID",IF($A196="","",IF(COUNTIF($A$6:$A$305,$A196)&gt;1,"ID DUPLICADO",IF($F196="","SIN TERRITORIO",IF($I196="","FALTA INCLUIR EN CARGA",IF(AND($I196="Sí",$G196=""),"FALTA POTENCIAL",IF(AND($I196="Sí",$H196=""),"FALTA FRECUENCIA",IF(AND($C196="Inactiva sin seguimiento",$I196="Sí"),"INACTIVA EN CARGA",IF(COUNTIF('4. Territorios'!$A$6:$A$30,$F196)=0,"TERRITORIO NO VÁLIDO",IF(COUNTIF('4. Territorios'!$A$6:$A$30,$F196)&gt;1,"TERRITORIO DUPLICADO",IF(OR($K196&lt;1,$K196&gt;240,$L196&lt;0,$L196&gt;360),"REVISAR TIEMPOS","OK")))))))))))</f>
        <v/>
      </c>
      <c r="Q196" s="30"/>
      <c r="R196" s="9"/>
      <c r="S196" s="1"/>
      <c r="T196" s="1"/>
      <c r="U196" s="1"/>
      <c r="V196" s="1"/>
      <c r="W196" s="1"/>
      <c r="X196" s="1"/>
      <c r="Y196" s="1"/>
      <c r="Z196" s="1"/>
    </row>
    <row r="197" spans="1:26" ht="17.5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1" t="str">
        <f t="shared" si="4"/>
        <v/>
      </c>
      <c r="K197" s="32"/>
      <c r="L197" s="32"/>
      <c r="M197" s="31" t="str">
        <f t="shared" si="5"/>
        <v/>
      </c>
      <c r="N197" s="30"/>
      <c r="O197" s="30"/>
      <c r="P197" s="33" t="str">
        <f>IF(AND($A197="",COUNTA($B197:$I197,$K197:$L197,$N197:$O197,$Q197)&gt;0),"FALTA ID",IF($A197="","",IF(COUNTIF($A$6:$A$305,$A197)&gt;1,"ID DUPLICADO",IF($F197="","SIN TERRITORIO",IF($I197="","FALTA INCLUIR EN CARGA",IF(AND($I197="Sí",$G197=""),"FALTA POTENCIAL",IF(AND($I197="Sí",$H197=""),"FALTA FRECUENCIA",IF(AND($C197="Inactiva sin seguimiento",$I197="Sí"),"INACTIVA EN CARGA",IF(COUNTIF('4. Territorios'!$A$6:$A$30,$F197)=0,"TERRITORIO NO VÁLIDO",IF(COUNTIF('4. Territorios'!$A$6:$A$30,$F197)&gt;1,"TERRITORIO DUPLICADO",IF(OR($K197&lt;1,$K197&gt;240,$L197&lt;0,$L197&gt;360),"REVISAR TIEMPOS","OK")))))))))))</f>
        <v/>
      </c>
      <c r="Q197" s="30"/>
      <c r="R197" s="9"/>
      <c r="S197" s="1"/>
      <c r="T197" s="1"/>
      <c r="U197" s="1"/>
      <c r="V197" s="1"/>
      <c r="W197" s="1"/>
      <c r="X197" s="1"/>
      <c r="Y197" s="1"/>
      <c r="Z197" s="1"/>
    </row>
    <row r="198" spans="1:26" ht="17.5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1" t="str">
        <f t="shared" ref="J198:J261" si="6">IF($A198="","",IF($I198&lt;&gt;"Sí",0,IF($H198="Semanal",4,IF($H198="Quincenal",2,IF($H198="Mensual",1,IF($H198="Bimestral",0.5,0))))))</f>
        <v/>
      </c>
      <c r="K198" s="32"/>
      <c r="L198" s="32"/>
      <c r="M198" s="31" t="str">
        <f t="shared" ref="M198:M261" si="7">IF($A198="","",IF($I198&lt;&gt;"Sí",0,ROUND($J198*($K198+$L198)/60,1)))</f>
        <v/>
      </c>
      <c r="N198" s="30"/>
      <c r="O198" s="30"/>
      <c r="P198" s="33" t="str">
        <f>IF(AND($A198="",COUNTA($B198:$I198,$K198:$L198,$N198:$O198,$Q198)&gt;0),"FALTA ID",IF($A198="","",IF(COUNTIF($A$6:$A$305,$A198)&gt;1,"ID DUPLICADO",IF($F198="","SIN TERRITORIO",IF($I198="","FALTA INCLUIR EN CARGA",IF(AND($I198="Sí",$G198=""),"FALTA POTENCIAL",IF(AND($I198="Sí",$H198=""),"FALTA FRECUENCIA",IF(AND($C198="Inactiva sin seguimiento",$I198="Sí"),"INACTIVA EN CARGA",IF(COUNTIF('4. Territorios'!$A$6:$A$30,$F198)=0,"TERRITORIO NO VÁLIDO",IF(COUNTIF('4. Territorios'!$A$6:$A$30,$F198)&gt;1,"TERRITORIO DUPLICADO",IF(OR($K198&lt;1,$K198&gt;240,$L198&lt;0,$L198&gt;360),"REVISAR TIEMPOS","OK")))))))))))</f>
        <v/>
      </c>
      <c r="Q198" s="30"/>
      <c r="R198" s="9"/>
      <c r="S198" s="1"/>
      <c r="T198" s="1"/>
      <c r="U198" s="1"/>
      <c r="V198" s="1"/>
      <c r="W198" s="1"/>
      <c r="X198" s="1"/>
      <c r="Y198" s="1"/>
      <c r="Z198" s="1"/>
    </row>
    <row r="199" spans="1:26" ht="17.5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1" t="str">
        <f t="shared" si="6"/>
        <v/>
      </c>
      <c r="K199" s="32"/>
      <c r="L199" s="32"/>
      <c r="M199" s="31" t="str">
        <f t="shared" si="7"/>
        <v/>
      </c>
      <c r="N199" s="30"/>
      <c r="O199" s="30"/>
      <c r="P199" s="33" t="str">
        <f>IF(AND($A199="",COUNTA($B199:$I199,$K199:$L199,$N199:$O199,$Q199)&gt;0),"FALTA ID",IF($A199="","",IF(COUNTIF($A$6:$A$305,$A199)&gt;1,"ID DUPLICADO",IF($F199="","SIN TERRITORIO",IF($I199="","FALTA INCLUIR EN CARGA",IF(AND($I199="Sí",$G199=""),"FALTA POTENCIAL",IF(AND($I199="Sí",$H199=""),"FALTA FRECUENCIA",IF(AND($C199="Inactiva sin seguimiento",$I199="Sí"),"INACTIVA EN CARGA",IF(COUNTIF('4. Territorios'!$A$6:$A$30,$F199)=0,"TERRITORIO NO VÁLIDO",IF(COUNTIF('4. Territorios'!$A$6:$A$30,$F199)&gt;1,"TERRITORIO DUPLICADO",IF(OR($K199&lt;1,$K199&gt;240,$L199&lt;0,$L199&gt;360),"REVISAR TIEMPOS","OK")))))))))))</f>
        <v/>
      </c>
      <c r="Q199" s="30"/>
      <c r="R199" s="9"/>
      <c r="S199" s="1"/>
      <c r="T199" s="1"/>
      <c r="U199" s="1"/>
      <c r="V199" s="1"/>
      <c r="W199" s="1"/>
      <c r="X199" s="1"/>
      <c r="Y199" s="1"/>
      <c r="Z199" s="1"/>
    </row>
    <row r="200" spans="1:26" ht="17.5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1" t="str">
        <f t="shared" si="6"/>
        <v/>
      </c>
      <c r="K200" s="32"/>
      <c r="L200" s="32"/>
      <c r="M200" s="31" t="str">
        <f t="shared" si="7"/>
        <v/>
      </c>
      <c r="N200" s="30"/>
      <c r="O200" s="30"/>
      <c r="P200" s="33" t="str">
        <f>IF(AND($A200="",COUNTA($B200:$I200,$K200:$L200,$N200:$O200,$Q200)&gt;0),"FALTA ID",IF($A200="","",IF(COUNTIF($A$6:$A$305,$A200)&gt;1,"ID DUPLICADO",IF($F200="","SIN TERRITORIO",IF($I200="","FALTA INCLUIR EN CARGA",IF(AND($I200="Sí",$G200=""),"FALTA POTENCIAL",IF(AND($I200="Sí",$H200=""),"FALTA FRECUENCIA",IF(AND($C200="Inactiva sin seguimiento",$I200="Sí"),"INACTIVA EN CARGA",IF(COUNTIF('4. Territorios'!$A$6:$A$30,$F200)=0,"TERRITORIO NO VÁLIDO",IF(COUNTIF('4. Territorios'!$A$6:$A$30,$F200)&gt;1,"TERRITORIO DUPLICADO",IF(OR($K200&lt;1,$K200&gt;240,$L200&lt;0,$L200&gt;360),"REVISAR TIEMPOS","OK")))))))))))</f>
        <v/>
      </c>
      <c r="Q200" s="30"/>
      <c r="R200" s="9"/>
      <c r="S200" s="1"/>
      <c r="T200" s="1"/>
      <c r="U200" s="1"/>
      <c r="V200" s="1"/>
      <c r="W200" s="1"/>
      <c r="X200" s="1"/>
      <c r="Y200" s="1"/>
      <c r="Z200" s="1"/>
    </row>
    <row r="201" spans="1:26" ht="17.5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1" t="str">
        <f t="shared" si="6"/>
        <v/>
      </c>
      <c r="K201" s="32"/>
      <c r="L201" s="32"/>
      <c r="M201" s="31" t="str">
        <f t="shared" si="7"/>
        <v/>
      </c>
      <c r="N201" s="30"/>
      <c r="O201" s="30"/>
      <c r="P201" s="33" t="str">
        <f>IF(AND($A201="",COUNTA($B201:$I201,$K201:$L201,$N201:$O201,$Q201)&gt;0),"FALTA ID",IF($A201="","",IF(COUNTIF($A$6:$A$305,$A201)&gt;1,"ID DUPLICADO",IF($F201="","SIN TERRITORIO",IF($I201="","FALTA INCLUIR EN CARGA",IF(AND($I201="Sí",$G201=""),"FALTA POTENCIAL",IF(AND($I201="Sí",$H201=""),"FALTA FRECUENCIA",IF(AND($C201="Inactiva sin seguimiento",$I201="Sí"),"INACTIVA EN CARGA",IF(COUNTIF('4. Territorios'!$A$6:$A$30,$F201)=0,"TERRITORIO NO VÁLIDO",IF(COUNTIF('4. Territorios'!$A$6:$A$30,$F201)&gt;1,"TERRITORIO DUPLICADO",IF(OR($K201&lt;1,$K201&gt;240,$L201&lt;0,$L201&gt;360),"REVISAR TIEMPOS","OK")))))))))))</f>
        <v/>
      </c>
      <c r="Q201" s="30"/>
      <c r="R201" s="9"/>
      <c r="S201" s="1"/>
      <c r="T201" s="1"/>
      <c r="U201" s="1"/>
      <c r="V201" s="1"/>
      <c r="W201" s="1"/>
      <c r="X201" s="1"/>
      <c r="Y201" s="1"/>
      <c r="Z201" s="1"/>
    </row>
    <row r="202" spans="1:26" ht="17.5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1" t="str">
        <f t="shared" si="6"/>
        <v/>
      </c>
      <c r="K202" s="32"/>
      <c r="L202" s="32"/>
      <c r="M202" s="31" t="str">
        <f t="shared" si="7"/>
        <v/>
      </c>
      <c r="N202" s="30"/>
      <c r="O202" s="30"/>
      <c r="P202" s="33" t="str">
        <f>IF(AND($A202="",COUNTA($B202:$I202,$K202:$L202,$N202:$O202,$Q202)&gt;0),"FALTA ID",IF($A202="","",IF(COUNTIF($A$6:$A$305,$A202)&gt;1,"ID DUPLICADO",IF($F202="","SIN TERRITORIO",IF($I202="","FALTA INCLUIR EN CARGA",IF(AND($I202="Sí",$G202=""),"FALTA POTENCIAL",IF(AND($I202="Sí",$H202=""),"FALTA FRECUENCIA",IF(AND($C202="Inactiva sin seguimiento",$I202="Sí"),"INACTIVA EN CARGA",IF(COUNTIF('4. Territorios'!$A$6:$A$30,$F202)=0,"TERRITORIO NO VÁLIDO",IF(COUNTIF('4. Territorios'!$A$6:$A$30,$F202)&gt;1,"TERRITORIO DUPLICADO",IF(OR($K202&lt;1,$K202&gt;240,$L202&lt;0,$L202&gt;360),"REVISAR TIEMPOS","OK")))))))))))</f>
        <v/>
      </c>
      <c r="Q202" s="30"/>
      <c r="R202" s="9"/>
      <c r="S202" s="1"/>
      <c r="T202" s="1"/>
      <c r="U202" s="1"/>
      <c r="V202" s="1"/>
      <c r="W202" s="1"/>
      <c r="X202" s="1"/>
      <c r="Y202" s="1"/>
      <c r="Z202" s="1"/>
    </row>
    <row r="203" spans="1:26" ht="17.5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1" t="str">
        <f t="shared" si="6"/>
        <v/>
      </c>
      <c r="K203" s="32"/>
      <c r="L203" s="32"/>
      <c r="M203" s="31" t="str">
        <f t="shared" si="7"/>
        <v/>
      </c>
      <c r="N203" s="30"/>
      <c r="O203" s="30"/>
      <c r="P203" s="33" t="str">
        <f>IF(AND($A203="",COUNTA($B203:$I203,$K203:$L203,$N203:$O203,$Q203)&gt;0),"FALTA ID",IF($A203="","",IF(COUNTIF($A$6:$A$305,$A203)&gt;1,"ID DUPLICADO",IF($F203="","SIN TERRITORIO",IF($I203="","FALTA INCLUIR EN CARGA",IF(AND($I203="Sí",$G203=""),"FALTA POTENCIAL",IF(AND($I203="Sí",$H203=""),"FALTA FRECUENCIA",IF(AND($C203="Inactiva sin seguimiento",$I203="Sí"),"INACTIVA EN CARGA",IF(COUNTIF('4. Territorios'!$A$6:$A$30,$F203)=0,"TERRITORIO NO VÁLIDO",IF(COUNTIF('4. Territorios'!$A$6:$A$30,$F203)&gt;1,"TERRITORIO DUPLICADO",IF(OR($K203&lt;1,$K203&gt;240,$L203&lt;0,$L203&gt;360),"REVISAR TIEMPOS","OK")))))))))))</f>
        <v/>
      </c>
      <c r="Q203" s="30"/>
      <c r="R203" s="9"/>
      <c r="S203" s="1"/>
      <c r="T203" s="1"/>
      <c r="U203" s="1"/>
      <c r="V203" s="1"/>
      <c r="W203" s="1"/>
      <c r="X203" s="1"/>
      <c r="Y203" s="1"/>
      <c r="Z203" s="1"/>
    </row>
    <row r="204" spans="1:26" ht="17.5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1" t="str">
        <f t="shared" si="6"/>
        <v/>
      </c>
      <c r="K204" s="32"/>
      <c r="L204" s="32"/>
      <c r="M204" s="31" t="str">
        <f t="shared" si="7"/>
        <v/>
      </c>
      <c r="N204" s="30"/>
      <c r="O204" s="30"/>
      <c r="P204" s="33" t="str">
        <f>IF(AND($A204="",COUNTA($B204:$I204,$K204:$L204,$N204:$O204,$Q204)&gt;0),"FALTA ID",IF($A204="","",IF(COUNTIF($A$6:$A$305,$A204)&gt;1,"ID DUPLICADO",IF($F204="","SIN TERRITORIO",IF($I204="","FALTA INCLUIR EN CARGA",IF(AND($I204="Sí",$G204=""),"FALTA POTENCIAL",IF(AND($I204="Sí",$H204=""),"FALTA FRECUENCIA",IF(AND($C204="Inactiva sin seguimiento",$I204="Sí"),"INACTIVA EN CARGA",IF(COUNTIF('4. Territorios'!$A$6:$A$30,$F204)=0,"TERRITORIO NO VÁLIDO",IF(COUNTIF('4. Territorios'!$A$6:$A$30,$F204)&gt;1,"TERRITORIO DUPLICADO",IF(OR($K204&lt;1,$K204&gt;240,$L204&lt;0,$L204&gt;360),"REVISAR TIEMPOS","OK")))))))))))</f>
        <v/>
      </c>
      <c r="Q204" s="30"/>
      <c r="R204" s="9"/>
      <c r="S204" s="1"/>
      <c r="T204" s="1"/>
      <c r="U204" s="1"/>
      <c r="V204" s="1"/>
      <c r="W204" s="1"/>
      <c r="X204" s="1"/>
      <c r="Y204" s="1"/>
      <c r="Z204" s="1"/>
    </row>
    <row r="205" spans="1:26" ht="17.5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1" t="str">
        <f t="shared" si="6"/>
        <v/>
      </c>
      <c r="K205" s="32"/>
      <c r="L205" s="32"/>
      <c r="M205" s="31" t="str">
        <f t="shared" si="7"/>
        <v/>
      </c>
      <c r="N205" s="30"/>
      <c r="O205" s="30"/>
      <c r="P205" s="33" t="str">
        <f>IF(AND($A205="",COUNTA($B205:$I205,$K205:$L205,$N205:$O205,$Q205)&gt;0),"FALTA ID",IF($A205="","",IF(COUNTIF($A$6:$A$305,$A205)&gt;1,"ID DUPLICADO",IF($F205="","SIN TERRITORIO",IF($I205="","FALTA INCLUIR EN CARGA",IF(AND($I205="Sí",$G205=""),"FALTA POTENCIAL",IF(AND($I205="Sí",$H205=""),"FALTA FRECUENCIA",IF(AND($C205="Inactiva sin seguimiento",$I205="Sí"),"INACTIVA EN CARGA",IF(COUNTIF('4. Territorios'!$A$6:$A$30,$F205)=0,"TERRITORIO NO VÁLIDO",IF(COUNTIF('4. Territorios'!$A$6:$A$30,$F205)&gt;1,"TERRITORIO DUPLICADO",IF(OR($K205&lt;1,$K205&gt;240,$L205&lt;0,$L205&gt;360),"REVISAR TIEMPOS","OK")))))))))))</f>
        <v/>
      </c>
      <c r="Q205" s="30"/>
      <c r="R205" s="9"/>
      <c r="S205" s="1"/>
      <c r="T205" s="1"/>
      <c r="U205" s="1"/>
      <c r="V205" s="1"/>
      <c r="W205" s="1"/>
      <c r="X205" s="1"/>
      <c r="Y205" s="1"/>
      <c r="Z205" s="1"/>
    </row>
    <row r="206" spans="1:26" ht="17.5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1" t="str">
        <f t="shared" si="6"/>
        <v/>
      </c>
      <c r="K206" s="32"/>
      <c r="L206" s="32"/>
      <c r="M206" s="31" t="str">
        <f t="shared" si="7"/>
        <v/>
      </c>
      <c r="N206" s="30"/>
      <c r="O206" s="30"/>
      <c r="P206" s="33" t="str">
        <f>IF(AND($A206="",COUNTA($B206:$I206,$K206:$L206,$N206:$O206,$Q206)&gt;0),"FALTA ID",IF($A206="","",IF(COUNTIF($A$6:$A$305,$A206)&gt;1,"ID DUPLICADO",IF($F206="","SIN TERRITORIO",IF($I206="","FALTA INCLUIR EN CARGA",IF(AND($I206="Sí",$G206=""),"FALTA POTENCIAL",IF(AND($I206="Sí",$H206=""),"FALTA FRECUENCIA",IF(AND($C206="Inactiva sin seguimiento",$I206="Sí"),"INACTIVA EN CARGA",IF(COUNTIF('4. Territorios'!$A$6:$A$30,$F206)=0,"TERRITORIO NO VÁLIDO",IF(COUNTIF('4. Territorios'!$A$6:$A$30,$F206)&gt;1,"TERRITORIO DUPLICADO",IF(OR($K206&lt;1,$K206&gt;240,$L206&lt;0,$L206&gt;360),"REVISAR TIEMPOS","OK")))))))))))</f>
        <v/>
      </c>
      <c r="Q206" s="30"/>
      <c r="R206" s="9"/>
      <c r="S206" s="1"/>
      <c r="T206" s="1"/>
      <c r="U206" s="1"/>
      <c r="V206" s="1"/>
      <c r="W206" s="1"/>
      <c r="X206" s="1"/>
      <c r="Y206" s="1"/>
      <c r="Z206" s="1"/>
    </row>
    <row r="207" spans="1:26" ht="17.5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1" t="str">
        <f t="shared" si="6"/>
        <v/>
      </c>
      <c r="K207" s="32"/>
      <c r="L207" s="32"/>
      <c r="M207" s="31" t="str">
        <f t="shared" si="7"/>
        <v/>
      </c>
      <c r="N207" s="30"/>
      <c r="O207" s="30"/>
      <c r="P207" s="33" t="str">
        <f>IF(AND($A207="",COUNTA($B207:$I207,$K207:$L207,$N207:$O207,$Q207)&gt;0),"FALTA ID",IF($A207="","",IF(COUNTIF($A$6:$A$305,$A207)&gt;1,"ID DUPLICADO",IF($F207="","SIN TERRITORIO",IF($I207="","FALTA INCLUIR EN CARGA",IF(AND($I207="Sí",$G207=""),"FALTA POTENCIAL",IF(AND($I207="Sí",$H207=""),"FALTA FRECUENCIA",IF(AND($C207="Inactiva sin seguimiento",$I207="Sí"),"INACTIVA EN CARGA",IF(COUNTIF('4. Territorios'!$A$6:$A$30,$F207)=0,"TERRITORIO NO VÁLIDO",IF(COUNTIF('4. Territorios'!$A$6:$A$30,$F207)&gt;1,"TERRITORIO DUPLICADO",IF(OR($K207&lt;1,$K207&gt;240,$L207&lt;0,$L207&gt;360),"REVISAR TIEMPOS","OK")))))))))))</f>
        <v/>
      </c>
      <c r="Q207" s="30"/>
      <c r="R207" s="9"/>
      <c r="S207" s="1"/>
      <c r="T207" s="1"/>
      <c r="U207" s="1"/>
      <c r="V207" s="1"/>
      <c r="W207" s="1"/>
      <c r="X207" s="1"/>
      <c r="Y207" s="1"/>
      <c r="Z207" s="1"/>
    </row>
    <row r="208" spans="1:26" ht="17.5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1" t="str">
        <f t="shared" si="6"/>
        <v/>
      </c>
      <c r="K208" s="32"/>
      <c r="L208" s="32"/>
      <c r="M208" s="31" t="str">
        <f t="shared" si="7"/>
        <v/>
      </c>
      <c r="N208" s="30"/>
      <c r="O208" s="30"/>
      <c r="P208" s="33" t="str">
        <f>IF(AND($A208="",COUNTA($B208:$I208,$K208:$L208,$N208:$O208,$Q208)&gt;0),"FALTA ID",IF($A208="","",IF(COUNTIF($A$6:$A$305,$A208)&gt;1,"ID DUPLICADO",IF($F208="","SIN TERRITORIO",IF($I208="","FALTA INCLUIR EN CARGA",IF(AND($I208="Sí",$G208=""),"FALTA POTENCIAL",IF(AND($I208="Sí",$H208=""),"FALTA FRECUENCIA",IF(AND($C208="Inactiva sin seguimiento",$I208="Sí"),"INACTIVA EN CARGA",IF(COUNTIF('4. Territorios'!$A$6:$A$30,$F208)=0,"TERRITORIO NO VÁLIDO",IF(COUNTIF('4. Territorios'!$A$6:$A$30,$F208)&gt;1,"TERRITORIO DUPLICADO",IF(OR($K208&lt;1,$K208&gt;240,$L208&lt;0,$L208&gt;360),"REVISAR TIEMPOS","OK")))))))))))</f>
        <v/>
      </c>
      <c r="Q208" s="30"/>
      <c r="R208" s="9"/>
      <c r="S208" s="1"/>
      <c r="T208" s="1"/>
      <c r="U208" s="1"/>
      <c r="V208" s="1"/>
      <c r="W208" s="1"/>
      <c r="X208" s="1"/>
      <c r="Y208" s="1"/>
      <c r="Z208" s="1"/>
    </row>
    <row r="209" spans="1:26" ht="17.5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1" t="str">
        <f t="shared" si="6"/>
        <v/>
      </c>
      <c r="K209" s="32"/>
      <c r="L209" s="32"/>
      <c r="M209" s="31" t="str">
        <f t="shared" si="7"/>
        <v/>
      </c>
      <c r="N209" s="30"/>
      <c r="O209" s="30"/>
      <c r="P209" s="33" t="str">
        <f>IF(AND($A209="",COUNTA($B209:$I209,$K209:$L209,$N209:$O209,$Q209)&gt;0),"FALTA ID",IF($A209="","",IF(COUNTIF($A$6:$A$305,$A209)&gt;1,"ID DUPLICADO",IF($F209="","SIN TERRITORIO",IF($I209="","FALTA INCLUIR EN CARGA",IF(AND($I209="Sí",$G209=""),"FALTA POTENCIAL",IF(AND($I209="Sí",$H209=""),"FALTA FRECUENCIA",IF(AND($C209="Inactiva sin seguimiento",$I209="Sí"),"INACTIVA EN CARGA",IF(COUNTIF('4. Territorios'!$A$6:$A$30,$F209)=0,"TERRITORIO NO VÁLIDO",IF(COUNTIF('4. Territorios'!$A$6:$A$30,$F209)&gt;1,"TERRITORIO DUPLICADO",IF(OR($K209&lt;1,$K209&gt;240,$L209&lt;0,$L209&gt;360),"REVISAR TIEMPOS","OK")))))))))))</f>
        <v/>
      </c>
      <c r="Q209" s="30"/>
      <c r="R209" s="9"/>
      <c r="S209" s="1"/>
      <c r="T209" s="1"/>
      <c r="U209" s="1"/>
      <c r="V209" s="1"/>
      <c r="W209" s="1"/>
      <c r="X209" s="1"/>
      <c r="Y209" s="1"/>
      <c r="Z209" s="1"/>
    </row>
    <row r="210" spans="1:26" ht="17.5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1" t="str">
        <f t="shared" si="6"/>
        <v/>
      </c>
      <c r="K210" s="32"/>
      <c r="L210" s="32"/>
      <c r="M210" s="31" t="str">
        <f t="shared" si="7"/>
        <v/>
      </c>
      <c r="N210" s="30"/>
      <c r="O210" s="30"/>
      <c r="P210" s="33" t="str">
        <f>IF(AND($A210="",COUNTA($B210:$I210,$K210:$L210,$N210:$O210,$Q210)&gt;0),"FALTA ID",IF($A210="","",IF(COUNTIF($A$6:$A$305,$A210)&gt;1,"ID DUPLICADO",IF($F210="","SIN TERRITORIO",IF($I210="","FALTA INCLUIR EN CARGA",IF(AND($I210="Sí",$G210=""),"FALTA POTENCIAL",IF(AND($I210="Sí",$H210=""),"FALTA FRECUENCIA",IF(AND($C210="Inactiva sin seguimiento",$I210="Sí"),"INACTIVA EN CARGA",IF(COUNTIF('4. Territorios'!$A$6:$A$30,$F210)=0,"TERRITORIO NO VÁLIDO",IF(COUNTIF('4. Territorios'!$A$6:$A$30,$F210)&gt;1,"TERRITORIO DUPLICADO",IF(OR($K210&lt;1,$K210&gt;240,$L210&lt;0,$L210&gt;360),"REVISAR TIEMPOS","OK")))))))))))</f>
        <v/>
      </c>
      <c r="Q210" s="30"/>
      <c r="R210" s="9"/>
      <c r="S210" s="1"/>
      <c r="T210" s="1"/>
      <c r="U210" s="1"/>
      <c r="V210" s="1"/>
      <c r="W210" s="1"/>
      <c r="X210" s="1"/>
      <c r="Y210" s="1"/>
      <c r="Z210" s="1"/>
    </row>
    <row r="211" spans="1:26" ht="17.5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1" t="str">
        <f t="shared" si="6"/>
        <v/>
      </c>
      <c r="K211" s="32"/>
      <c r="L211" s="32"/>
      <c r="M211" s="31" t="str">
        <f t="shared" si="7"/>
        <v/>
      </c>
      <c r="N211" s="30"/>
      <c r="O211" s="30"/>
      <c r="P211" s="33" t="str">
        <f>IF(AND($A211="",COUNTA($B211:$I211,$K211:$L211,$N211:$O211,$Q211)&gt;0),"FALTA ID",IF($A211="","",IF(COUNTIF($A$6:$A$305,$A211)&gt;1,"ID DUPLICADO",IF($F211="","SIN TERRITORIO",IF($I211="","FALTA INCLUIR EN CARGA",IF(AND($I211="Sí",$G211=""),"FALTA POTENCIAL",IF(AND($I211="Sí",$H211=""),"FALTA FRECUENCIA",IF(AND($C211="Inactiva sin seguimiento",$I211="Sí"),"INACTIVA EN CARGA",IF(COUNTIF('4. Territorios'!$A$6:$A$30,$F211)=0,"TERRITORIO NO VÁLIDO",IF(COUNTIF('4. Territorios'!$A$6:$A$30,$F211)&gt;1,"TERRITORIO DUPLICADO",IF(OR($K211&lt;1,$K211&gt;240,$L211&lt;0,$L211&gt;360),"REVISAR TIEMPOS","OK")))))))))))</f>
        <v/>
      </c>
      <c r="Q211" s="30"/>
      <c r="R211" s="9"/>
      <c r="S211" s="1"/>
      <c r="T211" s="1"/>
      <c r="U211" s="1"/>
      <c r="V211" s="1"/>
      <c r="W211" s="1"/>
      <c r="X211" s="1"/>
      <c r="Y211" s="1"/>
      <c r="Z211" s="1"/>
    </row>
    <row r="212" spans="1:26" ht="17.5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1" t="str">
        <f t="shared" si="6"/>
        <v/>
      </c>
      <c r="K212" s="32"/>
      <c r="L212" s="32"/>
      <c r="M212" s="31" t="str">
        <f t="shared" si="7"/>
        <v/>
      </c>
      <c r="N212" s="30"/>
      <c r="O212" s="30"/>
      <c r="P212" s="33" t="str">
        <f>IF(AND($A212="",COUNTA($B212:$I212,$K212:$L212,$N212:$O212,$Q212)&gt;0),"FALTA ID",IF($A212="","",IF(COUNTIF($A$6:$A$305,$A212)&gt;1,"ID DUPLICADO",IF($F212="","SIN TERRITORIO",IF($I212="","FALTA INCLUIR EN CARGA",IF(AND($I212="Sí",$G212=""),"FALTA POTENCIAL",IF(AND($I212="Sí",$H212=""),"FALTA FRECUENCIA",IF(AND($C212="Inactiva sin seguimiento",$I212="Sí"),"INACTIVA EN CARGA",IF(COUNTIF('4. Territorios'!$A$6:$A$30,$F212)=0,"TERRITORIO NO VÁLIDO",IF(COUNTIF('4. Territorios'!$A$6:$A$30,$F212)&gt;1,"TERRITORIO DUPLICADO",IF(OR($K212&lt;1,$K212&gt;240,$L212&lt;0,$L212&gt;360),"REVISAR TIEMPOS","OK")))))))))))</f>
        <v/>
      </c>
      <c r="Q212" s="30"/>
      <c r="R212" s="9"/>
      <c r="S212" s="1"/>
      <c r="T212" s="1"/>
      <c r="U212" s="1"/>
      <c r="V212" s="1"/>
      <c r="W212" s="1"/>
      <c r="X212" s="1"/>
      <c r="Y212" s="1"/>
      <c r="Z212" s="1"/>
    </row>
    <row r="213" spans="1:26" ht="17.5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1" t="str">
        <f t="shared" si="6"/>
        <v/>
      </c>
      <c r="K213" s="32"/>
      <c r="L213" s="32"/>
      <c r="M213" s="31" t="str">
        <f t="shared" si="7"/>
        <v/>
      </c>
      <c r="N213" s="30"/>
      <c r="O213" s="30"/>
      <c r="P213" s="33" t="str">
        <f>IF(AND($A213="",COUNTA($B213:$I213,$K213:$L213,$N213:$O213,$Q213)&gt;0),"FALTA ID",IF($A213="","",IF(COUNTIF($A$6:$A$305,$A213)&gt;1,"ID DUPLICADO",IF($F213="","SIN TERRITORIO",IF($I213="","FALTA INCLUIR EN CARGA",IF(AND($I213="Sí",$G213=""),"FALTA POTENCIAL",IF(AND($I213="Sí",$H213=""),"FALTA FRECUENCIA",IF(AND($C213="Inactiva sin seguimiento",$I213="Sí"),"INACTIVA EN CARGA",IF(COUNTIF('4. Territorios'!$A$6:$A$30,$F213)=0,"TERRITORIO NO VÁLIDO",IF(COUNTIF('4. Territorios'!$A$6:$A$30,$F213)&gt;1,"TERRITORIO DUPLICADO",IF(OR($K213&lt;1,$K213&gt;240,$L213&lt;0,$L213&gt;360),"REVISAR TIEMPOS","OK")))))))))))</f>
        <v/>
      </c>
      <c r="Q213" s="30"/>
      <c r="R213" s="9"/>
      <c r="S213" s="1"/>
      <c r="T213" s="1"/>
      <c r="U213" s="1"/>
      <c r="V213" s="1"/>
      <c r="W213" s="1"/>
      <c r="X213" s="1"/>
      <c r="Y213" s="1"/>
      <c r="Z213" s="1"/>
    </row>
    <row r="214" spans="1:26" ht="17.5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1" t="str">
        <f t="shared" si="6"/>
        <v/>
      </c>
      <c r="K214" s="32"/>
      <c r="L214" s="32"/>
      <c r="M214" s="31" t="str">
        <f t="shared" si="7"/>
        <v/>
      </c>
      <c r="N214" s="30"/>
      <c r="O214" s="30"/>
      <c r="P214" s="33" t="str">
        <f>IF(AND($A214="",COUNTA($B214:$I214,$K214:$L214,$N214:$O214,$Q214)&gt;0),"FALTA ID",IF($A214="","",IF(COUNTIF($A$6:$A$305,$A214)&gt;1,"ID DUPLICADO",IF($F214="","SIN TERRITORIO",IF($I214="","FALTA INCLUIR EN CARGA",IF(AND($I214="Sí",$G214=""),"FALTA POTENCIAL",IF(AND($I214="Sí",$H214=""),"FALTA FRECUENCIA",IF(AND($C214="Inactiva sin seguimiento",$I214="Sí"),"INACTIVA EN CARGA",IF(COUNTIF('4. Territorios'!$A$6:$A$30,$F214)=0,"TERRITORIO NO VÁLIDO",IF(COUNTIF('4. Territorios'!$A$6:$A$30,$F214)&gt;1,"TERRITORIO DUPLICADO",IF(OR($K214&lt;1,$K214&gt;240,$L214&lt;0,$L214&gt;360),"REVISAR TIEMPOS","OK")))))))))))</f>
        <v/>
      </c>
      <c r="Q214" s="30"/>
      <c r="R214" s="9"/>
      <c r="S214" s="1"/>
      <c r="T214" s="1"/>
      <c r="U214" s="1"/>
      <c r="V214" s="1"/>
      <c r="W214" s="1"/>
      <c r="X214" s="1"/>
      <c r="Y214" s="1"/>
      <c r="Z214" s="1"/>
    </row>
    <row r="215" spans="1:26" ht="17.5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1" t="str">
        <f t="shared" si="6"/>
        <v/>
      </c>
      <c r="K215" s="32"/>
      <c r="L215" s="32"/>
      <c r="M215" s="31" t="str">
        <f t="shared" si="7"/>
        <v/>
      </c>
      <c r="N215" s="30"/>
      <c r="O215" s="30"/>
      <c r="P215" s="33" t="str">
        <f>IF(AND($A215="",COUNTA($B215:$I215,$K215:$L215,$N215:$O215,$Q215)&gt;0),"FALTA ID",IF($A215="","",IF(COUNTIF($A$6:$A$305,$A215)&gt;1,"ID DUPLICADO",IF($F215="","SIN TERRITORIO",IF($I215="","FALTA INCLUIR EN CARGA",IF(AND($I215="Sí",$G215=""),"FALTA POTENCIAL",IF(AND($I215="Sí",$H215=""),"FALTA FRECUENCIA",IF(AND($C215="Inactiva sin seguimiento",$I215="Sí"),"INACTIVA EN CARGA",IF(COUNTIF('4. Territorios'!$A$6:$A$30,$F215)=0,"TERRITORIO NO VÁLIDO",IF(COUNTIF('4. Territorios'!$A$6:$A$30,$F215)&gt;1,"TERRITORIO DUPLICADO",IF(OR($K215&lt;1,$K215&gt;240,$L215&lt;0,$L215&gt;360),"REVISAR TIEMPOS","OK")))))))))))</f>
        <v/>
      </c>
      <c r="Q215" s="30"/>
      <c r="R215" s="9"/>
      <c r="S215" s="1"/>
      <c r="T215" s="1"/>
      <c r="U215" s="1"/>
      <c r="V215" s="1"/>
      <c r="W215" s="1"/>
      <c r="X215" s="1"/>
      <c r="Y215" s="1"/>
      <c r="Z215" s="1"/>
    </row>
    <row r="216" spans="1:26" ht="17.5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1" t="str">
        <f t="shared" si="6"/>
        <v/>
      </c>
      <c r="K216" s="32"/>
      <c r="L216" s="32"/>
      <c r="M216" s="31" t="str">
        <f t="shared" si="7"/>
        <v/>
      </c>
      <c r="N216" s="30"/>
      <c r="O216" s="30"/>
      <c r="P216" s="33" t="str">
        <f>IF(AND($A216="",COUNTA($B216:$I216,$K216:$L216,$N216:$O216,$Q216)&gt;0),"FALTA ID",IF($A216="","",IF(COUNTIF($A$6:$A$305,$A216)&gt;1,"ID DUPLICADO",IF($F216="","SIN TERRITORIO",IF($I216="","FALTA INCLUIR EN CARGA",IF(AND($I216="Sí",$G216=""),"FALTA POTENCIAL",IF(AND($I216="Sí",$H216=""),"FALTA FRECUENCIA",IF(AND($C216="Inactiva sin seguimiento",$I216="Sí"),"INACTIVA EN CARGA",IF(COUNTIF('4. Territorios'!$A$6:$A$30,$F216)=0,"TERRITORIO NO VÁLIDO",IF(COUNTIF('4. Territorios'!$A$6:$A$30,$F216)&gt;1,"TERRITORIO DUPLICADO",IF(OR($K216&lt;1,$K216&gt;240,$L216&lt;0,$L216&gt;360),"REVISAR TIEMPOS","OK")))))))))))</f>
        <v/>
      </c>
      <c r="Q216" s="30"/>
      <c r="R216" s="9"/>
      <c r="S216" s="1"/>
      <c r="T216" s="1"/>
      <c r="U216" s="1"/>
      <c r="V216" s="1"/>
      <c r="W216" s="1"/>
      <c r="X216" s="1"/>
      <c r="Y216" s="1"/>
      <c r="Z216" s="1"/>
    </row>
    <row r="217" spans="1:26" ht="17.5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1" t="str">
        <f t="shared" si="6"/>
        <v/>
      </c>
      <c r="K217" s="32"/>
      <c r="L217" s="32"/>
      <c r="M217" s="31" t="str">
        <f t="shared" si="7"/>
        <v/>
      </c>
      <c r="N217" s="30"/>
      <c r="O217" s="30"/>
      <c r="P217" s="33" t="str">
        <f>IF(AND($A217="",COUNTA($B217:$I217,$K217:$L217,$N217:$O217,$Q217)&gt;0),"FALTA ID",IF($A217="","",IF(COUNTIF($A$6:$A$305,$A217)&gt;1,"ID DUPLICADO",IF($F217="","SIN TERRITORIO",IF($I217="","FALTA INCLUIR EN CARGA",IF(AND($I217="Sí",$G217=""),"FALTA POTENCIAL",IF(AND($I217="Sí",$H217=""),"FALTA FRECUENCIA",IF(AND($C217="Inactiva sin seguimiento",$I217="Sí"),"INACTIVA EN CARGA",IF(COUNTIF('4. Territorios'!$A$6:$A$30,$F217)=0,"TERRITORIO NO VÁLIDO",IF(COUNTIF('4. Territorios'!$A$6:$A$30,$F217)&gt;1,"TERRITORIO DUPLICADO",IF(OR($K217&lt;1,$K217&gt;240,$L217&lt;0,$L217&gt;360),"REVISAR TIEMPOS","OK")))))))))))</f>
        <v/>
      </c>
      <c r="Q217" s="30"/>
      <c r="R217" s="9"/>
      <c r="S217" s="1"/>
      <c r="T217" s="1"/>
      <c r="U217" s="1"/>
      <c r="V217" s="1"/>
      <c r="W217" s="1"/>
      <c r="X217" s="1"/>
      <c r="Y217" s="1"/>
      <c r="Z217" s="1"/>
    </row>
    <row r="218" spans="1:26" ht="17.5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1" t="str">
        <f t="shared" si="6"/>
        <v/>
      </c>
      <c r="K218" s="32"/>
      <c r="L218" s="32"/>
      <c r="M218" s="31" t="str">
        <f t="shared" si="7"/>
        <v/>
      </c>
      <c r="N218" s="30"/>
      <c r="O218" s="30"/>
      <c r="P218" s="33" t="str">
        <f>IF(AND($A218="",COUNTA($B218:$I218,$K218:$L218,$N218:$O218,$Q218)&gt;0),"FALTA ID",IF($A218="","",IF(COUNTIF($A$6:$A$305,$A218)&gt;1,"ID DUPLICADO",IF($F218="","SIN TERRITORIO",IF($I218="","FALTA INCLUIR EN CARGA",IF(AND($I218="Sí",$G218=""),"FALTA POTENCIAL",IF(AND($I218="Sí",$H218=""),"FALTA FRECUENCIA",IF(AND($C218="Inactiva sin seguimiento",$I218="Sí"),"INACTIVA EN CARGA",IF(COUNTIF('4. Territorios'!$A$6:$A$30,$F218)=0,"TERRITORIO NO VÁLIDO",IF(COUNTIF('4. Territorios'!$A$6:$A$30,$F218)&gt;1,"TERRITORIO DUPLICADO",IF(OR($K218&lt;1,$K218&gt;240,$L218&lt;0,$L218&gt;360),"REVISAR TIEMPOS","OK")))))))))))</f>
        <v/>
      </c>
      <c r="Q218" s="30"/>
      <c r="R218" s="9"/>
      <c r="S218" s="1"/>
      <c r="T218" s="1"/>
      <c r="U218" s="1"/>
      <c r="V218" s="1"/>
      <c r="W218" s="1"/>
      <c r="X218" s="1"/>
      <c r="Y218" s="1"/>
      <c r="Z218" s="1"/>
    </row>
    <row r="219" spans="1:26" ht="17.5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1" t="str">
        <f t="shared" si="6"/>
        <v/>
      </c>
      <c r="K219" s="32"/>
      <c r="L219" s="32"/>
      <c r="M219" s="31" t="str">
        <f t="shared" si="7"/>
        <v/>
      </c>
      <c r="N219" s="30"/>
      <c r="O219" s="30"/>
      <c r="P219" s="33" t="str">
        <f>IF(AND($A219="",COUNTA($B219:$I219,$K219:$L219,$N219:$O219,$Q219)&gt;0),"FALTA ID",IF($A219="","",IF(COUNTIF($A$6:$A$305,$A219)&gt;1,"ID DUPLICADO",IF($F219="","SIN TERRITORIO",IF($I219="","FALTA INCLUIR EN CARGA",IF(AND($I219="Sí",$G219=""),"FALTA POTENCIAL",IF(AND($I219="Sí",$H219=""),"FALTA FRECUENCIA",IF(AND($C219="Inactiva sin seguimiento",$I219="Sí"),"INACTIVA EN CARGA",IF(COUNTIF('4. Territorios'!$A$6:$A$30,$F219)=0,"TERRITORIO NO VÁLIDO",IF(COUNTIF('4. Territorios'!$A$6:$A$30,$F219)&gt;1,"TERRITORIO DUPLICADO",IF(OR($K219&lt;1,$K219&gt;240,$L219&lt;0,$L219&gt;360),"REVISAR TIEMPOS","OK")))))))))))</f>
        <v/>
      </c>
      <c r="Q219" s="30"/>
      <c r="R219" s="9"/>
      <c r="S219" s="1"/>
      <c r="T219" s="1"/>
      <c r="U219" s="1"/>
      <c r="V219" s="1"/>
      <c r="W219" s="1"/>
      <c r="X219" s="1"/>
      <c r="Y219" s="1"/>
      <c r="Z219" s="1"/>
    </row>
    <row r="220" spans="1:26" ht="17.5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1" t="str">
        <f t="shared" si="6"/>
        <v/>
      </c>
      <c r="K220" s="32"/>
      <c r="L220" s="32"/>
      <c r="M220" s="31" t="str">
        <f t="shared" si="7"/>
        <v/>
      </c>
      <c r="N220" s="30"/>
      <c r="O220" s="30"/>
      <c r="P220" s="33" t="str">
        <f>IF(AND($A220="",COUNTA($B220:$I220,$K220:$L220,$N220:$O220,$Q220)&gt;0),"FALTA ID",IF($A220="","",IF(COUNTIF($A$6:$A$305,$A220)&gt;1,"ID DUPLICADO",IF($F220="","SIN TERRITORIO",IF($I220="","FALTA INCLUIR EN CARGA",IF(AND($I220="Sí",$G220=""),"FALTA POTENCIAL",IF(AND($I220="Sí",$H220=""),"FALTA FRECUENCIA",IF(AND($C220="Inactiva sin seguimiento",$I220="Sí"),"INACTIVA EN CARGA",IF(COUNTIF('4. Territorios'!$A$6:$A$30,$F220)=0,"TERRITORIO NO VÁLIDO",IF(COUNTIF('4. Territorios'!$A$6:$A$30,$F220)&gt;1,"TERRITORIO DUPLICADO",IF(OR($K220&lt;1,$K220&gt;240,$L220&lt;0,$L220&gt;360),"REVISAR TIEMPOS","OK")))))))))))</f>
        <v/>
      </c>
      <c r="Q220" s="30"/>
      <c r="R220" s="9"/>
      <c r="S220" s="1"/>
      <c r="T220" s="1"/>
      <c r="U220" s="1"/>
      <c r="V220" s="1"/>
      <c r="W220" s="1"/>
      <c r="X220" s="1"/>
      <c r="Y220" s="1"/>
      <c r="Z220" s="1"/>
    </row>
    <row r="221" spans="1:26" ht="17.5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1" t="str">
        <f t="shared" si="6"/>
        <v/>
      </c>
      <c r="K221" s="32"/>
      <c r="L221" s="32"/>
      <c r="M221" s="31" t="str">
        <f t="shared" si="7"/>
        <v/>
      </c>
      <c r="N221" s="30"/>
      <c r="O221" s="30"/>
      <c r="P221" s="33" t="str">
        <f>IF(AND($A221="",COUNTA($B221:$I221,$K221:$L221,$N221:$O221,$Q221)&gt;0),"FALTA ID",IF($A221="","",IF(COUNTIF($A$6:$A$305,$A221)&gt;1,"ID DUPLICADO",IF($F221="","SIN TERRITORIO",IF($I221="","FALTA INCLUIR EN CARGA",IF(AND($I221="Sí",$G221=""),"FALTA POTENCIAL",IF(AND($I221="Sí",$H221=""),"FALTA FRECUENCIA",IF(AND($C221="Inactiva sin seguimiento",$I221="Sí"),"INACTIVA EN CARGA",IF(COUNTIF('4. Territorios'!$A$6:$A$30,$F221)=0,"TERRITORIO NO VÁLIDO",IF(COUNTIF('4. Territorios'!$A$6:$A$30,$F221)&gt;1,"TERRITORIO DUPLICADO",IF(OR($K221&lt;1,$K221&gt;240,$L221&lt;0,$L221&gt;360),"REVISAR TIEMPOS","OK")))))))))))</f>
        <v/>
      </c>
      <c r="Q221" s="30"/>
      <c r="R221" s="9"/>
      <c r="S221" s="1"/>
      <c r="T221" s="1"/>
      <c r="U221" s="1"/>
      <c r="V221" s="1"/>
      <c r="W221" s="1"/>
      <c r="X221" s="1"/>
      <c r="Y221" s="1"/>
      <c r="Z221" s="1"/>
    </row>
    <row r="222" spans="1:26" ht="17.5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1" t="str">
        <f t="shared" si="6"/>
        <v/>
      </c>
      <c r="K222" s="32"/>
      <c r="L222" s="32"/>
      <c r="M222" s="31" t="str">
        <f t="shared" si="7"/>
        <v/>
      </c>
      <c r="N222" s="30"/>
      <c r="O222" s="30"/>
      <c r="P222" s="33" t="str">
        <f>IF(AND($A222="",COUNTA($B222:$I222,$K222:$L222,$N222:$O222,$Q222)&gt;0),"FALTA ID",IF($A222="","",IF(COUNTIF($A$6:$A$305,$A222)&gt;1,"ID DUPLICADO",IF($F222="","SIN TERRITORIO",IF($I222="","FALTA INCLUIR EN CARGA",IF(AND($I222="Sí",$G222=""),"FALTA POTENCIAL",IF(AND($I222="Sí",$H222=""),"FALTA FRECUENCIA",IF(AND($C222="Inactiva sin seguimiento",$I222="Sí"),"INACTIVA EN CARGA",IF(COUNTIF('4. Territorios'!$A$6:$A$30,$F222)=0,"TERRITORIO NO VÁLIDO",IF(COUNTIF('4. Territorios'!$A$6:$A$30,$F222)&gt;1,"TERRITORIO DUPLICADO",IF(OR($K222&lt;1,$K222&gt;240,$L222&lt;0,$L222&gt;360),"REVISAR TIEMPOS","OK")))))))))))</f>
        <v/>
      </c>
      <c r="Q222" s="30"/>
      <c r="R222" s="9"/>
      <c r="S222" s="1"/>
      <c r="T222" s="1"/>
      <c r="U222" s="1"/>
      <c r="V222" s="1"/>
      <c r="W222" s="1"/>
      <c r="X222" s="1"/>
      <c r="Y222" s="1"/>
      <c r="Z222" s="1"/>
    </row>
    <row r="223" spans="1:26" ht="17.5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1" t="str">
        <f t="shared" si="6"/>
        <v/>
      </c>
      <c r="K223" s="32"/>
      <c r="L223" s="32"/>
      <c r="M223" s="31" t="str">
        <f t="shared" si="7"/>
        <v/>
      </c>
      <c r="N223" s="30"/>
      <c r="O223" s="30"/>
      <c r="P223" s="33" t="str">
        <f>IF(AND($A223="",COUNTA($B223:$I223,$K223:$L223,$N223:$O223,$Q223)&gt;0),"FALTA ID",IF($A223="","",IF(COUNTIF($A$6:$A$305,$A223)&gt;1,"ID DUPLICADO",IF($F223="","SIN TERRITORIO",IF($I223="","FALTA INCLUIR EN CARGA",IF(AND($I223="Sí",$G223=""),"FALTA POTENCIAL",IF(AND($I223="Sí",$H223=""),"FALTA FRECUENCIA",IF(AND($C223="Inactiva sin seguimiento",$I223="Sí"),"INACTIVA EN CARGA",IF(COUNTIF('4. Territorios'!$A$6:$A$30,$F223)=0,"TERRITORIO NO VÁLIDO",IF(COUNTIF('4. Territorios'!$A$6:$A$30,$F223)&gt;1,"TERRITORIO DUPLICADO",IF(OR($K223&lt;1,$K223&gt;240,$L223&lt;0,$L223&gt;360),"REVISAR TIEMPOS","OK")))))))))))</f>
        <v/>
      </c>
      <c r="Q223" s="30"/>
      <c r="R223" s="9"/>
      <c r="S223" s="1"/>
      <c r="T223" s="1"/>
      <c r="U223" s="1"/>
      <c r="V223" s="1"/>
      <c r="W223" s="1"/>
      <c r="X223" s="1"/>
      <c r="Y223" s="1"/>
      <c r="Z223" s="1"/>
    </row>
    <row r="224" spans="1:26" ht="17.5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1" t="str">
        <f t="shared" si="6"/>
        <v/>
      </c>
      <c r="K224" s="32"/>
      <c r="L224" s="32"/>
      <c r="M224" s="31" t="str">
        <f t="shared" si="7"/>
        <v/>
      </c>
      <c r="N224" s="30"/>
      <c r="O224" s="30"/>
      <c r="P224" s="33" t="str">
        <f>IF(AND($A224="",COUNTA($B224:$I224,$K224:$L224,$N224:$O224,$Q224)&gt;0),"FALTA ID",IF($A224="","",IF(COUNTIF($A$6:$A$305,$A224)&gt;1,"ID DUPLICADO",IF($F224="","SIN TERRITORIO",IF($I224="","FALTA INCLUIR EN CARGA",IF(AND($I224="Sí",$G224=""),"FALTA POTENCIAL",IF(AND($I224="Sí",$H224=""),"FALTA FRECUENCIA",IF(AND($C224="Inactiva sin seguimiento",$I224="Sí"),"INACTIVA EN CARGA",IF(COUNTIF('4. Territorios'!$A$6:$A$30,$F224)=0,"TERRITORIO NO VÁLIDO",IF(COUNTIF('4. Territorios'!$A$6:$A$30,$F224)&gt;1,"TERRITORIO DUPLICADO",IF(OR($K224&lt;1,$K224&gt;240,$L224&lt;0,$L224&gt;360),"REVISAR TIEMPOS","OK")))))))))))</f>
        <v/>
      </c>
      <c r="Q224" s="30"/>
      <c r="R224" s="9"/>
      <c r="S224" s="1"/>
      <c r="T224" s="1"/>
      <c r="U224" s="1"/>
      <c r="V224" s="1"/>
      <c r="W224" s="1"/>
      <c r="X224" s="1"/>
      <c r="Y224" s="1"/>
      <c r="Z224" s="1"/>
    </row>
    <row r="225" spans="1:26" ht="17.5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1" t="str">
        <f t="shared" si="6"/>
        <v/>
      </c>
      <c r="K225" s="32"/>
      <c r="L225" s="32"/>
      <c r="M225" s="31" t="str">
        <f t="shared" si="7"/>
        <v/>
      </c>
      <c r="N225" s="30"/>
      <c r="O225" s="30"/>
      <c r="P225" s="33" t="str">
        <f>IF(AND($A225="",COUNTA($B225:$I225,$K225:$L225,$N225:$O225,$Q225)&gt;0),"FALTA ID",IF($A225="","",IF(COUNTIF($A$6:$A$305,$A225)&gt;1,"ID DUPLICADO",IF($F225="","SIN TERRITORIO",IF($I225="","FALTA INCLUIR EN CARGA",IF(AND($I225="Sí",$G225=""),"FALTA POTENCIAL",IF(AND($I225="Sí",$H225=""),"FALTA FRECUENCIA",IF(AND($C225="Inactiva sin seguimiento",$I225="Sí"),"INACTIVA EN CARGA",IF(COUNTIF('4. Territorios'!$A$6:$A$30,$F225)=0,"TERRITORIO NO VÁLIDO",IF(COUNTIF('4. Territorios'!$A$6:$A$30,$F225)&gt;1,"TERRITORIO DUPLICADO",IF(OR($K225&lt;1,$K225&gt;240,$L225&lt;0,$L225&gt;360),"REVISAR TIEMPOS","OK")))))))))))</f>
        <v/>
      </c>
      <c r="Q225" s="30"/>
      <c r="R225" s="9"/>
      <c r="S225" s="1"/>
      <c r="T225" s="1"/>
      <c r="U225" s="1"/>
      <c r="V225" s="1"/>
      <c r="W225" s="1"/>
      <c r="X225" s="1"/>
      <c r="Y225" s="1"/>
      <c r="Z225" s="1"/>
    </row>
    <row r="226" spans="1:26" ht="17.5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1" t="str">
        <f t="shared" si="6"/>
        <v/>
      </c>
      <c r="K226" s="32"/>
      <c r="L226" s="32"/>
      <c r="M226" s="31" t="str">
        <f t="shared" si="7"/>
        <v/>
      </c>
      <c r="N226" s="30"/>
      <c r="O226" s="30"/>
      <c r="P226" s="33" t="str">
        <f>IF(AND($A226="",COUNTA($B226:$I226,$K226:$L226,$N226:$O226,$Q226)&gt;0),"FALTA ID",IF($A226="","",IF(COUNTIF($A$6:$A$305,$A226)&gt;1,"ID DUPLICADO",IF($F226="","SIN TERRITORIO",IF($I226="","FALTA INCLUIR EN CARGA",IF(AND($I226="Sí",$G226=""),"FALTA POTENCIAL",IF(AND($I226="Sí",$H226=""),"FALTA FRECUENCIA",IF(AND($C226="Inactiva sin seguimiento",$I226="Sí"),"INACTIVA EN CARGA",IF(COUNTIF('4. Territorios'!$A$6:$A$30,$F226)=0,"TERRITORIO NO VÁLIDO",IF(COUNTIF('4. Territorios'!$A$6:$A$30,$F226)&gt;1,"TERRITORIO DUPLICADO",IF(OR($K226&lt;1,$K226&gt;240,$L226&lt;0,$L226&gt;360),"REVISAR TIEMPOS","OK")))))))))))</f>
        <v/>
      </c>
      <c r="Q226" s="30"/>
      <c r="R226" s="9"/>
      <c r="S226" s="1"/>
      <c r="T226" s="1"/>
      <c r="U226" s="1"/>
      <c r="V226" s="1"/>
      <c r="W226" s="1"/>
      <c r="X226" s="1"/>
      <c r="Y226" s="1"/>
      <c r="Z226" s="1"/>
    </row>
    <row r="227" spans="1:26" ht="17.5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1" t="str">
        <f t="shared" si="6"/>
        <v/>
      </c>
      <c r="K227" s="32"/>
      <c r="L227" s="32"/>
      <c r="M227" s="31" t="str">
        <f t="shared" si="7"/>
        <v/>
      </c>
      <c r="N227" s="30"/>
      <c r="O227" s="30"/>
      <c r="P227" s="33" t="str">
        <f>IF(AND($A227="",COUNTA($B227:$I227,$K227:$L227,$N227:$O227,$Q227)&gt;0),"FALTA ID",IF($A227="","",IF(COUNTIF($A$6:$A$305,$A227)&gt;1,"ID DUPLICADO",IF($F227="","SIN TERRITORIO",IF($I227="","FALTA INCLUIR EN CARGA",IF(AND($I227="Sí",$G227=""),"FALTA POTENCIAL",IF(AND($I227="Sí",$H227=""),"FALTA FRECUENCIA",IF(AND($C227="Inactiva sin seguimiento",$I227="Sí"),"INACTIVA EN CARGA",IF(COUNTIF('4. Territorios'!$A$6:$A$30,$F227)=0,"TERRITORIO NO VÁLIDO",IF(COUNTIF('4. Territorios'!$A$6:$A$30,$F227)&gt;1,"TERRITORIO DUPLICADO",IF(OR($K227&lt;1,$K227&gt;240,$L227&lt;0,$L227&gt;360),"REVISAR TIEMPOS","OK")))))))))))</f>
        <v/>
      </c>
      <c r="Q227" s="30"/>
      <c r="R227" s="9"/>
      <c r="S227" s="1"/>
      <c r="T227" s="1"/>
      <c r="U227" s="1"/>
      <c r="V227" s="1"/>
      <c r="W227" s="1"/>
      <c r="X227" s="1"/>
      <c r="Y227" s="1"/>
      <c r="Z227" s="1"/>
    </row>
    <row r="228" spans="1:26" ht="17.5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1" t="str">
        <f t="shared" si="6"/>
        <v/>
      </c>
      <c r="K228" s="32"/>
      <c r="L228" s="32"/>
      <c r="M228" s="31" t="str">
        <f t="shared" si="7"/>
        <v/>
      </c>
      <c r="N228" s="30"/>
      <c r="O228" s="30"/>
      <c r="P228" s="33" t="str">
        <f>IF(AND($A228="",COUNTA($B228:$I228,$K228:$L228,$N228:$O228,$Q228)&gt;0),"FALTA ID",IF($A228="","",IF(COUNTIF($A$6:$A$305,$A228)&gt;1,"ID DUPLICADO",IF($F228="","SIN TERRITORIO",IF($I228="","FALTA INCLUIR EN CARGA",IF(AND($I228="Sí",$G228=""),"FALTA POTENCIAL",IF(AND($I228="Sí",$H228=""),"FALTA FRECUENCIA",IF(AND($C228="Inactiva sin seguimiento",$I228="Sí"),"INACTIVA EN CARGA",IF(COUNTIF('4. Territorios'!$A$6:$A$30,$F228)=0,"TERRITORIO NO VÁLIDO",IF(COUNTIF('4. Territorios'!$A$6:$A$30,$F228)&gt;1,"TERRITORIO DUPLICADO",IF(OR($K228&lt;1,$K228&gt;240,$L228&lt;0,$L228&gt;360),"REVISAR TIEMPOS","OK")))))))))))</f>
        <v/>
      </c>
      <c r="Q228" s="30"/>
      <c r="R228" s="9"/>
      <c r="S228" s="1"/>
      <c r="T228" s="1"/>
      <c r="U228" s="1"/>
      <c r="V228" s="1"/>
      <c r="W228" s="1"/>
      <c r="X228" s="1"/>
      <c r="Y228" s="1"/>
      <c r="Z228" s="1"/>
    </row>
    <row r="229" spans="1:26" ht="17.5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1" t="str">
        <f t="shared" si="6"/>
        <v/>
      </c>
      <c r="K229" s="32"/>
      <c r="L229" s="32"/>
      <c r="M229" s="31" t="str">
        <f t="shared" si="7"/>
        <v/>
      </c>
      <c r="N229" s="30"/>
      <c r="O229" s="30"/>
      <c r="P229" s="33" t="str">
        <f>IF(AND($A229="",COUNTA($B229:$I229,$K229:$L229,$N229:$O229,$Q229)&gt;0),"FALTA ID",IF($A229="","",IF(COUNTIF($A$6:$A$305,$A229)&gt;1,"ID DUPLICADO",IF($F229="","SIN TERRITORIO",IF($I229="","FALTA INCLUIR EN CARGA",IF(AND($I229="Sí",$G229=""),"FALTA POTENCIAL",IF(AND($I229="Sí",$H229=""),"FALTA FRECUENCIA",IF(AND($C229="Inactiva sin seguimiento",$I229="Sí"),"INACTIVA EN CARGA",IF(COUNTIF('4. Territorios'!$A$6:$A$30,$F229)=0,"TERRITORIO NO VÁLIDO",IF(COUNTIF('4. Territorios'!$A$6:$A$30,$F229)&gt;1,"TERRITORIO DUPLICADO",IF(OR($K229&lt;1,$K229&gt;240,$L229&lt;0,$L229&gt;360),"REVISAR TIEMPOS","OK")))))))))))</f>
        <v/>
      </c>
      <c r="Q229" s="30"/>
      <c r="R229" s="9"/>
      <c r="S229" s="1"/>
      <c r="T229" s="1"/>
      <c r="U229" s="1"/>
      <c r="V229" s="1"/>
      <c r="W229" s="1"/>
      <c r="X229" s="1"/>
      <c r="Y229" s="1"/>
      <c r="Z229" s="1"/>
    </row>
    <row r="230" spans="1:26" ht="17.5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1" t="str">
        <f t="shared" si="6"/>
        <v/>
      </c>
      <c r="K230" s="32"/>
      <c r="L230" s="32"/>
      <c r="M230" s="31" t="str">
        <f t="shared" si="7"/>
        <v/>
      </c>
      <c r="N230" s="30"/>
      <c r="O230" s="30"/>
      <c r="P230" s="33" t="str">
        <f>IF(AND($A230="",COUNTA($B230:$I230,$K230:$L230,$N230:$O230,$Q230)&gt;0),"FALTA ID",IF($A230="","",IF(COUNTIF($A$6:$A$305,$A230)&gt;1,"ID DUPLICADO",IF($F230="","SIN TERRITORIO",IF($I230="","FALTA INCLUIR EN CARGA",IF(AND($I230="Sí",$G230=""),"FALTA POTENCIAL",IF(AND($I230="Sí",$H230=""),"FALTA FRECUENCIA",IF(AND($C230="Inactiva sin seguimiento",$I230="Sí"),"INACTIVA EN CARGA",IF(COUNTIF('4. Territorios'!$A$6:$A$30,$F230)=0,"TERRITORIO NO VÁLIDO",IF(COUNTIF('4. Territorios'!$A$6:$A$30,$F230)&gt;1,"TERRITORIO DUPLICADO",IF(OR($K230&lt;1,$K230&gt;240,$L230&lt;0,$L230&gt;360),"REVISAR TIEMPOS","OK")))))))))))</f>
        <v/>
      </c>
      <c r="Q230" s="30"/>
      <c r="R230" s="9"/>
      <c r="S230" s="1"/>
      <c r="T230" s="1"/>
      <c r="U230" s="1"/>
      <c r="V230" s="1"/>
      <c r="W230" s="1"/>
      <c r="X230" s="1"/>
      <c r="Y230" s="1"/>
      <c r="Z230" s="1"/>
    </row>
    <row r="231" spans="1:26" ht="17.5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1" t="str">
        <f t="shared" si="6"/>
        <v/>
      </c>
      <c r="K231" s="32"/>
      <c r="L231" s="32"/>
      <c r="M231" s="31" t="str">
        <f t="shared" si="7"/>
        <v/>
      </c>
      <c r="N231" s="30"/>
      <c r="O231" s="30"/>
      <c r="P231" s="33" t="str">
        <f>IF(AND($A231="",COUNTA($B231:$I231,$K231:$L231,$N231:$O231,$Q231)&gt;0),"FALTA ID",IF($A231="","",IF(COUNTIF($A$6:$A$305,$A231)&gt;1,"ID DUPLICADO",IF($F231="","SIN TERRITORIO",IF($I231="","FALTA INCLUIR EN CARGA",IF(AND($I231="Sí",$G231=""),"FALTA POTENCIAL",IF(AND($I231="Sí",$H231=""),"FALTA FRECUENCIA",IF(AND($C231="Inactiva sin seguimiento",$I231="Sí"),"INACTIVA EN CARGA",IF(COUNTIF('4. Territorios'!$A$6:$A$30,$F231)=0,"TERRITORIO NO VÁLIDO",IF(COUNTIF('4. Territorios'!$A$6:$A$30,$F231)&gt;1,"TERRITORIO DUPLICADO",IF(OR($K231&lt;1,$K231&gt;240,$L231&lt;0,$L231&gt;360),"REVISAR TIEMPOS","OK")))))))))))</f>
        <v/>
      </c>
      <c r="Q231" s="30"/>
      <c r="R231" s="9"/>
      <c r="S231" s="1"/>
      <c r="T231" s="1"/>
      <c r="U231" s="1"/>
      <c r="V231" s="1"/>
      <c r="W231" s="1"/>
      <c r="X231" s="1"/>
      <c r="Y231" s="1"/>
      <c r="Z231" s="1"/>
    </row>
    <row r="232" spans="1:26" ht="17.5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1" t="str">
        <f t="shared" si="6"/>
        <v/>
      </c>
      <c r="K232" s="32"/>
      <c r="L232" s="32"/>
      <c r="M232" s="31" t="str">
        <f t="shared" si="7"/>
        <v/>
      </c>
      <c r="N232" s="30"/>
      <c r="O232" s="30"/>
      <c r="P232" s="33" t="str">
        <f>IF(AND($A232="",COUNTA($B232:$I232,$K232:$L232,$N232:$O232,$Q232)&gt;0),"FALTA ID",IF($A232="","",IF(COUNTIF($A$6:$A$305,$A232)&gt;1,"ID DUPLICADO",IF($F232="","SIN TERRITORIO",IF($I232="","FALTA INCLUIR EN CARGA",IF(AND($I232="Sí",$G232=""),"FALTA POTENCIAL",IF(AND($I232="Sí",$H232=""),"FALTA FRECUENCIA",IF(AND($C232="Inactiva sin seguimiento",$I232="Sí"),"INACTIVA EN CARGA",IF(COUNTIF('4. Territorios'!$A$6:$A$30,$F232)=0,"TERRITORIO NO VÁLIDO",IF(COUNTIF('4. Territorios'!$A$6:$A$30,$F232)&gt;1,"TERRITORIO DUPLICADO",IF(OR($K232&lt;1,$K232&gt;240,$L232&lt;0,$L232&gt;360),"REVISAR TIEMPOS","OK")))))))))))</f>
        <v/>
      </c>
      <c r="Q232" s="30"/>
      <c r="R232" s="9"/>
      <c r="S232" s="1"/>
      <c r="T232" s="1"/>
      <c r="U232" s="1"/>
      <c r="V232" s="1"/>
      <c r="W232" s="1"/>
      <c r="X232" s="1"/>
      <c r="Y232" s="1"/>
      <c r="Z232" s="1"/>
    </row>
    <row r="233" spans="1:26" ht="17.5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1" t="str">
        <f t="shared" si="6"/>
        <v/>
      </c>
      <c r="K233" s="32"/>
      <c r="L233" s="32"/>
      <c r="M233" s="31" t="str">
        <f t="shared" si="7"/>
        <v/>
      </c>
      <c r="N233" s="30"/>
      <c r="O233" s="30"/>
      <c r="P233" s="33" t="str">
        <f>IF(AND($A233="",COUNTA($B233:$I233,$K233:$L233,$N233:$O233,$Q233)&gt;0),"FALTA ID",IF($A233="","",IF(COUNTIF($A$6:$A$305,$A233)&gt;1,"ID DUPLICADO",IF($F233="","SIN TERRITORIO",IF($I233="","FALTA INCLUIR EN CARGA",IF(AND($I233="Sí",$G233=""),"FALTA POTENCIAL",IF(AND($I233="Sí",$H233=""),"FALTA FRECUENCIA",IF(AND($C233="Inactiva sin seguimiento",$I233="Sí"),"INACTIVA EN CARGA",IF(COUNTIF('4. Territorios'!$A$6:$A$30,$F233)=0,"TERRITORIO NO VÁLIDO",IF(COUNTIF('4. Territorios'!$A$6:$A$30,$F233)&gt;1,"TERRITORIO DUPLICADO",IF(OR($K233&lt;1,$K233&gt;240,$L233&lt;0,$L233&gt;360),"REVISAR TIEMPOS","OK")))))))))))</f>
        <v/>
      </c>
      <c r="Q233" s="30"/>
      <c r="R233" s="9"/>
      <c r="S233" s="1"/>
      <c r="T233" s="1"/>
      <c r="U233" s="1"/>
      <c r="V233" s="1"/>
      <c r="W233" s="1"/>
      <c r="X233" s="1"/>
      <c r="Y233" s="1"/>
      <c r="Z233" s="1"/>
    </row>
    <row r="234" spans="1:26" ht="17.5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1" t="str">
        <f t="shared" si="6"/>
        <v/>
      </c>
      <c r="K234" s="32"/>
      <c r="L234" s="32"/>
      <c r="M234" s="31" t="str">
        <f t="shared" si="7"/>
        <v/>
      </c>
      <c r="N234" s="30"/>
      <c r="O234" s="30"/>
      <c r="P234" s="33" t="str">
        <f>IF(AND($A234="",COUNTA($B234:$I234,$K234:$L234,$N234:$O234,$Q234)&gt;0),"FALTA ID",IF($A234="","",IF(COUNTIF($A$6:$A$305,$A234)&gt;1,"ID DUPLICADO",IF($F234="","SIN TERRITORIO",IF($I234="","FALTA INCLUIR EN CARGA",IF(AND($I234="Sí",$G234=""),"FALTA POTENCIAL",IF(AND($I234="Sí",$H234=""),"FALTA FRECUENCIA",IF(AND($C234="Inactiva sin seguimiento",$I234="Sí"),"INACTIVA EN CARGA",IF(COUNTIF('4. Territorios'!$A$6:$A$30,$F234)=0,"TERRITORIO NO VÁLIDO",IF(COUNTIF('4. Territorios'!$A$6:$A$30,$F234)&gt;1,"TERRITORIO DUPLICADO",IF(OR($K234&lt;1,$K234&gt;240,$L234&lt;0,$L234&gt;360),"REVISAR TIEMPOS","OK")))))))))))</f>
        <v/>
      </c>
      <c r="Q234" s="30"/>
      <c r="R234" s="9"/>
      <c r="S234" s="1"/>
      <c r="T234" s="1"/>
      <c r="U234" s="1"/>
      <c r="V234" s="1"/>
      <c r="W234" s="1"/>
      <c r="X234" s="1"/>
      <c r="Y234" s="1"/>
      <c r="Z234" s="1"/>
    </row>
    <row r="235" spans="1:26" ht="17.5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1" t="str">
        <f t="shared" si="6"/>
        <v/>
      </c>
      <c r="K235" s="32"/>
      <c r="L235" s="32"/>
      <c r="M235" s="31" t="str">
        <f t="shared" si="7"/>
        <v/>
      </c>
      <c r="N235" s="30"/>
      <c r="O235" s="30"/>
      <c r="P235" s="33" t="str">
        <f>IF(AND($A235="",COUNTA($B235:$I235,$K235:$L235,$N235:$O235,$Q235)&gt;0),"FALTA ID",IF($A235="","",IF(COUNTIF($A$6:$A$305,$A235)&gt;1,"ID DUPLICADO",IF($F235="","SIN TERRITORIO",IF($I235="","FALTA INCLUIR EN CARGA",IF(AND($I235="Sí",$G235=""),"FALTA POTENCIAL",IF(AND($I235="Sí",$H235=""),"FALTA FRECUENCIA",IF(AND($C235="Inactiva sin seguimiento",$I235="Sí"),"INACTIVA EN CARGA",IF(COUNTIF('4. Territorios'!$A$6:$A$30,$F235)=0,"TERRITORIO NO VÁLIDO",IF(COUNTIF('4. Territorios'!$A$6:$A$30,$F235)&gt;1,"TERRITORIO DUPLICADO",IF(OR($K235&lt;1,$K235&gt;240,$L235&lt;0,$L235&gt;360),"REVISAR TIEMPOS","OK")))))))))))</f>
        <v/>
      </c>
      <c r="Q235" s="30"/>
      <c r="R235" s="9"/>
      <c r="S235" s="1"/>
      <c r="T235" s="1"/>
      <c r="U235" s="1"/>
      <c r="V235" s="1"/>
      <c r="W235" s="1"/>
      <c r="X235" s="1"/>
      <c r="Y235" s="1"/>
      <c r="Z235" s="1"/>
    </row>
    <row r="236" spans="1:26" ht="17.5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1" t="str">
        <f t="shared" si="6"/>
        <v/>
      </c>
      <c r="K236" s="32"/>
      <c r="L236" s="32"/>
      <c r="M236" s="31" t="str">
        <f t="shared" si="7"/>
        <v/>
      </c>
      <c r="N236" s="30"/>
      <c r="O236" s="30"/>
      <c r="P236" s="33" t="str">
        <f>IF(AND($A236="",COUNTA($B236:$I236,$K236:$L236,$N236:$O236,$Q236)&gt;0),"FALTA ID",IF($A236="","",IF(COUNTIF($A$6:$A$305,$A236)&gt;1,"ID DUPLICADO",IF($F236="","SIN TERRITORIO",IF($I236="","FALTA INCLUIR EN CARGA",IF(AND($I236="Sí",$G236=""),"FALTA POTENCIAL",IF(AND($I236="Sí",$H236=""),"FALTA FRECUENCIA",IF(AND($C236="Inactiva sin seguimiento",$I236="Sí"),"INACTIVA EN CARGA",IF(COUNTIF('4. Territorios'!$A$6:$A$30,$F236)=0,"TERRITORIO NO VÁLIDO",IF(COUNTIF('4. Territorios'!$A$6:$A$30,$F236)&gt;1,"TERRITORIO DUPLICADO",IF(OR($K236&lt;1,$K236&gt;240,$L236&lt;0,$L236&gt;360),"REVISAR TIEMPOS","OK")))))))))))</f>
        <v/>
      </c>
      <c r="Q236" s="30"/>
      <c r="R236" s="9"/>
      <c r="S236" s="1"/>
      <c r="T236" s="1"/>
      <c r="U236" s="1"/>
      <c r="V236" s="1"/>
      <c r="W236" s="1"/>
      <c r="X236" s="1"/>
      <c r="Y236" s="1"/>
      <c r="Z236" s="1"/>
    </row>
    <row r="237" spans="1:26" ht="17.5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1" t="str">
        <f t="shared" si="6"/>
        <v/>
      </c>
      <c r="K237" s="32"/>
      <c r="L237" s="32"/>
      <c r="M237" s="31" t="str">
        <f t="shared" si="7"/>
        <v/>
      </c>
      <c r="N237" s="30"/>
      <c r="O237" s="30"/>
      <c r="P237" s="33" t="str">
        <f>IF(AND($A237="",COUNTA($B237:$I237,$K237:$L237,$N237:$O237,$Q237)&gt;0),"FALTA ID",IF($A237="","",IF(COUNTIF($A$6:$A$305,$A237)&gt;1,"ID DUPLICADO",IF($F237="","SIN TERRITORIO",IF($I237="","FALTA INCLUIR EN CARGA",IF(AND($I237="Sí",$G237=""),"FALTA POTENCIAL",IF(AND($I237="Sí",$H237=""),"FALTA FRECUENCIA",IF(AND($C237="Inactiva sin seguimiento",$I237="Sí"),"INACTIVA EN CARGA",IF(COUNTIF('4. Territorios'!$A$6:$A$30,$F237)=0,"TERRITORIO NO VÁLIDO",IF(COUNTIF('4. Territorios'!$A$6:$A$30,$F237)&gt;1,"TERRITORIO DUPLICADO",IF(OR($K237&lt;1,$K237&gt;240,$L237&lt;0,$L237&gt;360),"REVISAR TIEMPOS","OK")))))))))))</f>
        <v/>
      </c>
      <c r="Q237" s="30"/>
      <c r="R237" s="9"/>
      <c r="S237" s="1"/>
      <c r="T237" s="1"/>
      <c r="U237" s="1"/>
      <c r="V237" s="1"/>
      <c r="W237" s="1"/>
      <c r="X237" s="1"/>
      <c r="Y237" s="1"/>
      <c r="Z237" s="1"/>
    </row>
    <row r="238" spans="1:26" ht="17.5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1" t="str">
        <f t="shared" si="6"/>
        <v/>
      </c>
      <c r="K238" s="32"/>
      <c r="L238" s="32"/>
      <c r="M238" s="31" t="str">
        <f t="shared" si="7"/>
        <v/>
      </c>
      <c r="N238" s="30"/>
      <c r="O238" s="30"/>
      <c r="P238" s="33" t="str">
        <f>IF(AND($A238="",COUNTA($B238:$I238,$K238:$L238,$N238:$O238,$Q238)&gt;0),"FALTA ID",IF($A238="","",IF(COUNTIF($A$6:$A$305,$A238)&gt;1,"ID DUPLICADO",IF($F238="","SIN TERRITORIO",IF($I238="","FALTA INCLUIR EN CARGA",IF(AND($I238="Sí",$G238=""),"FALTA POTENCIAL",IF(AND($I238="Sí",$H238=""),"FALTA FRECUENCIA",IF(AND($C238="Inactiva sin seguimiento",$I238="Sí"),"INACTIVA EN CARGA",IF(COUNTIF('4. Territorios'!$A$6:$A$30,$F238)=0,"TERRITORIO NO VÁLIDO",IF(COUNTIF('4. Territorios'!$A$6:$A$30,$F238)&gt;1,"TERRITORIO DUPLICADO",IF(OR($K238&lt;1,$K238&gt;240,$L238&lt;0,$L238&gt;360),"REVISAR TIEMPOS","OK")))))))))))</f>
        <v/>
      </c>
      <c r="Q238" s="30"/>
      <c r="R238" s="9"/>
      <c r="S238" s="1"/>
      <c r="T238" s="1"/>
      <c r="U238" s="1"/>
      <c r="V238" s="1"/>
      <c r="W238" s="1"/>
      <c r="X238" s="1"/>
      <c r="Y238" s="1"/>
      <c r="Z238" s="1"/>
    </row>
    <row r="239" spans="1:26" ht="17.5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1" t="str">
        <f t="shared" si="6"/>
        <v/>
      </c>
      <c r="K239" s="32"/>
      <c r="L239" s="32"/>
      <c r="M239" s="31" t="str">
        <f t="shared" si="7"/>
        <v/>
      </c>
      <c r="N239" s="30"/>
      <c r="O239" s="30"/>
      <c r="P239" s="33" t="str">
        <f>IF(AND($A239="",COUNTA($B239:$I239,$K239:$L239,$N239:$O239,$Q239)&gt;0),"FALTA ID",IF($A239="","",IF(COUNTIF($A$6:$A$305,$A239)&gt;1,"ID DUPLICADO",IF($F239="","SIN TERRITORIO",IF($I239="","FALTA INCLUIR EN CARGA",IF(AND($I239="Sí",$G239=""),"FALTA POTENCIAL",IF(AND($I239="Sí",$H239=""),"FALTA FRECUENCIA",IF(AND($C239="Inactiva sin seguimiento",$I239="Sí"),"INACTIVA EN CARGA",IF(COUNTIF('4. Territorios'!$A$6:$A$30,$F239)=0,"TERRITORIO NO VÁLIDO",IF(COUNTIF('4. Territorios'!$A$6:$A$30,$F239)&gt;1,"TERRITORIO DUPLICADO",IF(OR($K239&lt;1,$K239&gt;240,$L239&lt;0,$L239&gt;360),"REVISAR TIEMPOS","OK")))))))))))</f>
        <v/>
      </c>
      <c r="Q239" s="30"/>
      <c r="R239" s="9"/>
      <c r="S239" s="1"/>
      <c r="T239" s="1"/>
      <c r="U239" s="1"/>
      <c r="V239" s="1"/>
      <c r="W239" s="1"/>
      <c r="X239" s="1"/>
      <c r="Y239" s="1"/>
      <c r="Z239" s="1"/>
    </row>
    <row r="240" spans="1:26" ht="17.5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1" t="str">
        <f t="shared" si="6"/>
        <v/>
      </c>
      <c r="K240" s="32"/>
      <c r="L240" s="32"/>
      <c r="M240" s="31" t="str">
        <f t="shared" si="7"/>
        <v/>
      </c>
      <c r="N240" s="30"/>
      <c r="O240" s="30"/>
      <c r="P240" s="33" t="str">
        <f>IF(AND($A240="",COUNTA($B240:$I240,$K240:$L240,$N240:$O240,$Q240)&gt;0),"FALTA ID",IF($A240="","",IF(COUNTIF($A$6:$A$305,$A240)&gt;1,"ID DUPLICADO",IF($F240="","SIN TERRITORIO",IF($I240="","FALTA INCLUIR EN CARGA",IF(AND($I240="Sí",$G240=""),"FALTA POTENCIAL",IF(AND($I240="Sí",$H240=""),"FALTA FRECUENCIA",IF(AND($C240="Inactiva sin seguimiento",$I240="Sí"),"INACTIVA EN CARGA",IF(COUNTIF('4. Territorios'!$A$6:$A$30,$F240)=0,"TERRITORIO NO VÁLIDO",IF(COUNTIF('4. Territorios'!$A$6:$A$30,$F240)&gt;1,"TERRITORIO DUPLICADO",IF(OR($K240&lt;1,$K240&gt;240,$L240&lt;0,$L240&gt;360),"REVISAR TIEMPOS","OK")))))))))))</f>
        <v/>
      </c>
      <c r="Q240" s="30"/>
      <c r="R240" s="9"/>
      <c r="S240" s="1"/>
      <c r="T240" s="1"/>
      <c r="U240" s="1"/>
      <c r="V240" s="1"/>
      <c r="W240" s="1"/>
      <c r="X240" s="1"/>
      <c r="Y240" s="1"/>
      <c r="Z240" s="1"/>
    </row>
    <row r="241" spans="1:26" ht="17.5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1" t="str">
        <f t="shared" si="6"/>
        <v/>
      </c>
      <c r="K241" s="32"/>
      <c r="L241" s="32"/>
      <c r="M241" s="31" t="str">
        <f t="shared" si="7"/>
        <v/>
      </c>
      <c r="N241" s="30"/>
      <c r="O241" s="30"/>
      <c r="P241" s="33" t="str">
        <f>IF(AND($A241="",COUNTA($B241:$I241,$K241:$L241,$N241:$O241,$Q241)&gt;0),"FALTA ID",IF($A241="","",IF(COUNTIF($A$6:$A$305,$A241)&gt;1,"ID DUPLICADO",IF($F241="","SIN TERRITORIO",IF($I241="","FALTA INCLUIR EN CARGA",IF(AND($I241="Sí",$G241=""),"FALTA POTENCIAL",IF(AND($I241="Sí",$H241=""),"FALTA FRECUENCIA",IF(AND($C241="Inactiva sin seguimiento",$I241="Sí"),"INACTIVA EN CARGA",IF(COUNTIF('4. Territorios'!$A$6:$A$30,$F241)=0,"TERRITORIO NO VÁLIDO",IF(COUNTIF('4. Territorios'!$A$6:$A$30,$F241)&gt;1,"TERRITORIO DUPLICADO",IF(OR($K241&lt;1,$K241&gt;240,$L241&lt;0,$L241&gt;360),"REVISAR TIEMPOS","OK")))))))))))</f>
        <v/>
      </c>
      <c r="Q241" s="30"/>
      <c r="R241" s="9"/>
      <c r="S241" s="1"/>
      <c r="T241" s="1"/>
      <c r="U241" s="1"/>
      <c r="V241" s="1"/>
      <c r="W241" s="1"/>
      <c r="X241" s="1"/>
      <c r="Y241" s="1"/>
      <c r="Z241" s="1"/>
    </row>
    <row r="242" spans="1:26" ht="17.5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1" t="str">
        <f t="shared" si="6"/>
        <v/>
      </c>
      <c r="K242" s="32"/>
      <c r="L242" s="32"/>
      <c r="M242" s="31" t="str">
        <f t="shared" si="7"/>
        <v/>
      </c>
      <c r="N242" s="30"/>
      <c r="O242" s="30"/>
      <c r="P242" s="33" t="str">
        <f>IF(AND($A242="",COUNTA($B242:$I242,$K242:$L242,$N242:$O242,$Q242)&gt;0),"FALTA ID",IF($A242="","",IF(COUNTIF($A$6:$A$305,$A242)&gt;1,"ID DUPLICADO",IF($F242="","SIN TERRITORIO",IF($I242="","FALTA INCLUIR EN CARGA",IF(AND($I242="Sí",$G242=""),"FALTA POTENCIAL",IF(AND($I242="Sí",$H242=""),"FALTA FRECUENCIA",IF(AND($C242="Inactiva sin seguimiento",$I242="Sí"),"INACTIVA EN CARGA",IF(COUNTIF('4. Territorios'!$A$6:$A$30,$F242)=0,"TERRITORIO NO VÁLIDO",IF(COUNTIF('4. Territorios'!$A$6:$A$30,$F242)&gt;1,"TERRITORIO DUPLICADO",IF(OR($K242&lt;1,$K242&gt;240,$L242&lt;0,$L242&gt;360),"REVISAR TIEMPOS","OK")))))))))))</f>
        <v/>
      </c>
      <c r="Q242" s="30"/>
      <c r="R242" s="9"/>
      <c r="S242" s="1"/>
      <c r="T242" s="1"/>
      <c r="U242" s="1"/>
      <c r="V242" s="1"/>
      <c r="W242" s="1"/>
      <c r="X242" s="1"/>
      <c r="Y242" s="1"/>
      <c r="Z242" s="1"/>
    </row>
    <row r="243" spans="1:26" ht="17.5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1" t="str">
        <f t="shared" si="6"/>
        <v/>
      </c>
      <c r="K243" s="32"/>
      <c r="L243" s="32"/>
      <c r="M243" s="31" t="str">
        <f t="shared" si="7"/>
        <v/>
      </c>
      <c r="N243" s="30"/>
      <c r="O243" s="30"/>
      <c r="P243" s="33" t="str">
        <f>IF(AND($A243="",COUNTA($B243:$I243,$K243:$L243,$N243:$O243,$Q243)&gt;0),"FALTA ID",IF($A243="","",IF(COUNTIF($A$6:$A$305,$A243)&gt;1,"ID DUPLICADO",IF($F243="","SIN TERRITORIO",IF($I243="","FALTA INCLUIR EN CARGA",IF(AND($I243="Sí",$G243=""),"FALTA POTENCIAL",IF(AND($I243="Sí",$H243=""),"FALTA FRECUENCIA",IF(AND($C243="Inactiva sin seguimiento",$I243="Sí"),"INACTIVA EN CARGA",IF(COUNTIF('4. Territorios'!$A$6:$A$30,$F243)=0,"TERRITORIO NO VÁLIDO",IF(COUNTIF('4. Territorios'!$A$6:$A$30,$F243)&gt;1,"TERRITORIO DUPLICADO",IF(OR($K243&lt;1,$K243&gt;240,$L243&lt;0,$L243&gt;360),"REVISAR TIEMPOS","OK")))))))))))</f>
        <v/>
      </c>
      <c r="Q243" s="30"/>
      <c r="R243" s="9"/>
      <c r="S243" s="1"/>
      <c r="T243" s="1"/>
      <c r="U243" s="1"/>
      <c r="V243" s="1"/>
      <c r="W243" s="1"/>
      <c r="X243" s="1"/>
      <c r="Y243" s="1"/>
      <c r="Z243" s="1"/>
    </row>
    <row r="244" spans="1:26" ht="17.5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1" t="str">
        <f t="shared" si="6"/>
        <v/>
      </c>
      <c r="K244" s="32"/>
      <c r="L244" s="32"/>
      <c r="M244" s="31" t="str">
        <f t="shared" si="7"/>
        <v/>
      </c>
      <c r="N244" s="30"/>
      <c r="O244" s="30"/>
      <c r="P244" s="33" t="str">
        <f>IF(AND($A244="",COUNTA($B244:$I244,$K244:$L244,$N244:$O244,$Q244)&gt;0),"FALTA ID",IF($A244="","",IF(COUNTIF($A$6:$A$305,$A244)&gt;1,"ID DUPLICADO",IF($F244="","SIN TERRITORIO",IF($I244="","FALTA INCLUIR EN CARGA",IF(AND($I244="Sí",$G244=""),"FALTA POTENCIAL",IF(AND($I244="Sí",$H244=""),"FALTA FRECUENCIA",IF(AND($C244="Inactiva sin seguimiento",$I244="Sí"),"INACTIVA EN CARGA",IF(COUNTIF('4. Territorios'!$A$6:$A$30,$F244)=0,"TERRITORIO NO VÁLIDO",IF(COUNTIF('4. Territorios'!$A$6:$A$30,$F244)&gt;1,"TERRITORIO DUPLICADO",IF(OR($K244&lt;1,$K244&gt;240,$L244&lt;0,$L244&gt;360),"REVISAR TIEMPOS","OK")))))))))))</f>
        <v/>
      </c>
      <c r="Q244" s="30"/>
      <c r="R244" s="9"/>
      <c r="S244" s="1"/>
      <c r="T244" s="1"/>
      <c r="U244" s="1"/>
      <c r="V244" s="1"/>
      <c r="W244" s="1"/>
      <c r="X244" s="1"/>
      <c r="Y244" s="1"/>
      <c r="Z244" s="1"/>
    </row>
    <row r="245" spans="1:26" ht="17.5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1" t="str">
        <f t="shared" si="6"/>
        <v/>
      </c>
      <c r="K245" s="32"/>
      <c r="L245" s="32"/>
      <c r="M245" s="31" t="str">
        <f t="shared" si="7"/>
        <v/>
      </c>
      <c r="N245" s="30"/>
      <c r="O245" s="30"/>
      <c r="P245" s="33" t="str">
        <f>IF(AND($A245="",COUNTA($B245:$I245,$K245:$L245,$N245:$O245,$Q245)&gt;0),"FALTA ID",IF($A245="","",IF(COUNTIF($A$6:$A$305,$A245)&gt;1,"ID DUPLICADO",IF($F245="","SIN TERRITORIO",IF($I245="","FALTA INCLUIR EN CARGA",IF(AND($I245="Sí",$G245=""),"FALTA POTENCIAL",IF(AND($I245="Sí",$H245=""),"FALTA FRECUENCIA",IF(AND($C245="Inactiva sin seguimiento",$I245="Sí"),"INACTIVA EN CARGA",IF(COUNTIF('4. Territorios'!$A$6:$A$30,$F245)=0,"TERRITORIO NO VÁLIDO",IF(COUNTIF('4. Territorios'!$A$6:$A$30,$F245)&gt;1,"TERRITORIO DUPLICADO",IF(OR($K245&lt;1,$K245&gt;240,$L245&lt;0,$L245&gt;360),"REVISAR TIEMPOS","OK")))))))))))</f>
        <v/>
      </c>
      <c r="Q245" s="30"/>
      <c r="R245" s="9"/>
      <c r="S245" s="1"/>
      <c r="T245" s="1"/>
      <c r="U245" s="1"/>
      <c r="V245" s="1"/>
      <c r="W245" s="1"/>
      <c r="X245" s="1"/>
      <c r="Y245" s="1"/>
      <c r="Z245" s="1"/>
    </row>
    <row r="246" spans="1:26" ht="17.5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1" t="str">
        <f t="shared" si="6"/>
        <v/>
      </c>
      <c r="K246" s="32"/>
      <c r="L246" s="32"/>
      <c r="M246" s="31" t="str">
        <f t="shared" si="7"/>
        <v/>
      </c>
      <c r="N246" s="30"/>
      <c r="O246" s="30"/>
      <c r="P246" s="33" t="str">
        <f>IF(AND($A246="",COUNTA($B246:$I246,$K246:$L246,$N246:$O246,$Q246)&gt;0),"FALTA ID",IF($A246="","",IF(COUNTIF($A$6:$A$305,$A246)&gt;1,"ID DUPLICADO",IF($F246="","SIN TERRITORIO",IF($I246="","FALTA INCLUIR EN CARGA",IF(AND($I246="Sí",$G246=""),"FALTA POTENCIAL",IF(AND($I246="Sí",$H246=""),"FALTA FRECUENCIA",IF(AND($C246="Inactiva sin seguimiento",$I246="Sí"),"INACTIVA EN CARGA",IF(COUNTIF('4. Territorios'!$A$6:$A$30,$F246)=0,"TERRITORIO NO VÁLIDO",IF(COUNTIF('4. Territorios'!$A$6:$A$30,$F246)&gt;1,"TERRITORIO DUPLICADO",IF(OR($K246&lt;1,$K246&gt;240,$L246&lt;0,$L246&gt;360),"REVISAR TIEMPOS","OK")))))))))))</f>
        <v/>
      </c>
      <c r="Q246" s="30"/>
      <c r="R246" s="9"/>
      <c r="S246" s="1"/>
      <c r="T246" s="1"/>
      <c r="U246" s="1"/>
      <c r="V246" s="1"/>
      <c r="W246" s="1"/>
      <c r="X246" s="1"/>
      <c r="Y246" s="1"/>
      <c r="Z246" s="1"/>
    </row>
    <row r="247" spans="1:26" ht="17.5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1" t="str">
        <f t="shared" si="6"/>
        <v/>
      </c>
      <c r="K247" s="32"/>
      <c r="L247" s="32"/>
      <c r="M247" s="31" t="str">
        <f t="shared" si="7"/>
        <v/>
      </c>
      <c r="N247" s="30"/>
      <c r="O247" s="30"/>
      <c r="P247" s="33" t="str">
        <f>IF(AND($A247="",COUNTA($B247:$I247,$K247:$L247,$N247:$O247,$Q247)&gt;0),"FALTA ID",IF($A247="","",IF(COUNTIF($A$6:$A$305,$A247)&gt;1,"ID DUPLICADO",IF($F247="","SIN TERRITORIO",IF($I247="","FALTA INCLUIR EN CARGA",IF(AND($I247="Sí",$G247=""),"FALTA POTENCIAL",IF(AND($I247="Sí",$H247=""),"FALTA FRECUENCIA",IF(AND($C247="Inactiva sin seguimiento",$I247="Sí"),"INACTIVA EN CARGA",IF(COUNTIF('4. Territorios'!$A$6:$A$30,$F247)=0,"TERRITORIO NO VÁLIDO",IF(COUNTIF('4. Territorios'!$A$6:$A$30,$F247)&gt;1,"TERRITORIO DUPLICADO",IF(OR($K247&lt;1,$K247&gt;240,$L247&lt;0,$L247&gt;360),"REVISAR TIEMPOS","OK")))))))))))</f>
        <v/>
      </c>
      <c r="Q247" s="30"/>
      <c r="R247" s="9"/>
      <c r="S247" s="1"/>
      <c r="T247" s="1"/>
      <c r="U247" s="1"/>
      <c r="V247" s="1"/>
      <c r="W247" s="1"/>
      <c r="X247" s="1"/>
      <c r="Y247" s="1"/>
      <c r="Z247" s="1"/>
    </row>
    <row r="248" spans="1:26" ht="17.5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1" t="str">
        <f t="shared" si="6"/>
        <v/>
      </c>
      <c r="K248" s="32"/>
      <c r="L248" s="32"/>
      <c r="M248" s="31" t="str">
        <f t="shared" si="7"/>
        <v/>
      </c>
      <c r="N248" s="30"/>
      <c r="O248" s="30"/>
      <c r="P248" s="33" t="str">
        <f>IF(AND($A248="",COUNTA($B248:$I248,$K248:$L248,$N248:$O248,$Q248)&gt;0),"FALTA ID",IF($A248="","",IF(COUNTIF($A$6:$A$305,$A248)&gt;1,"ID DUPLICADO",IF($F248="","SIN TERRITORIO",IF($I248="","FALTA INCLUIR EN CARGA",IF(AND($I248="Sí",$G248=""),"FALTA POTENCIAL",IF(AND($I248="Sí",$H248=""),"FALTA FRECUENCIA",IF(AND($C248="Inactiva sin seguimiento",$I248="Sí"),"INACTIVA EN CARGA",IF(COUNTIF('4. Territorios'!$A$6:$A$30,$F248)=0,"TERRITORIO NO VÁLIDO",IF(COUNTIF('4. Territorios'!$A$6:$A$30,$F248)&gt;1,"TERRITORIO DUPLICADO",IF(OR($K248&lt;1,$K248&gt;240,$L248&lt;0,$L248&gt;360),"REVISAR TIEMPOS","OK")))))))))))</f>
        <v/>
      </c>
      <c r="Q248" s="30"/>
      <c r="R248" s="9"/>
      <c r="S248" s="1"/>
      <c r="T248" s="1"/>
      <c r="U248" s="1"/>
      <c r="V248" s="1"/>
      <c r="W248" s="1"/>
      <c r="X248" s="1"/>
      <c r="Y248" s="1"/>
      <c r="Z248" s="1"/>
    </row>
    <row r="249" spans="1:26" ht="17.5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1" t="str">
        <f t="shared" si="6"/>
        <v/>
      </c>
      <c r="K249" s="32"/>
      <c r="L249" s="32"/>
      <c r="M249" s="31" t="str">
        <f t="shared" si="7"/>
        <v/>
      </c>
      <c r="N249" s="30"/>
      <c r="O249" s="30"/>
      <c r="P249" s="33" t="str">
        <f>IF(AND($A249="",COUNTA($B249:$I249,$K249:$L249,$N249:$O249,$Q249)&gt;0),"FALTA ID",IF($A249="","",IF(COUNTIF($A$6:$A$305,$A249)&gt;1,"ID DUPLICADO",IF($F249="","SIN TERRITORIO",IF($I249="","FALTA INCLUIR EN CARGA",IF(AND($I249="Sí",$G249=""),"FALTA POTENCIAL",IF(AND($I249="Sí",$H249=""),"FALTA FRECUENCIA",IF(AND($C249="Inactiva sin seguimiento",$I249="Sí"),"INACTIVA EN CARGA",IF(COUNTIF('4. Territorios'!$A$6:$A$30,$F249)=0,"TERRITORIO NO VÁLIDO",IF(COUNTIF('4. Territorios'!$A$6:$A$30,$F249)&gt;1,"TERRITORIO DUPLICADO",IF(OR($K249&lt;1,$K249&gt;240,$L249&lt;0,$L249&gt;360),"REVISAR TIEMPOS","OK")))))))))))</f>
        <v/>
      </c>
      <c r="Q249" s="30"/>
      <c r="R249" s="9"/>
      <c r="S249" s="1"/>
      <c r="T249" s="1"/>
      <c r="U249" s="1"/>
      <c r="V249" s="1"/>
      <c r="W249" s="1"/>
      <c r="X249" s="1"/>
      <c r="Y249" s="1"/>
      <c r="Z249" s="1"/>
    </row>
    <row r="250" spans="1:26" ht="17.5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1" t="str">
        <f t="shared" si="6"/>
        <v/>
      </c>
      <c r="K250" s="32"/>
      <c r="L250" s="32"/>
      <c r="M250" s="31" t="str">
        <f t="shared" si="7"/>
        <v/>
      </c>
      <c r="N250" s="30"/>
      <c r="O250" s="30"/>
      <c r="P250" s="33" t="str">
        <f>IF(AND($A250="",COUNTA($B250:$I250,$K250:$L250,$N250:$O250,$Q250)&gt;0),"FALTA ID",IF($A250="","",IF(COUNTIF($A$6:$A$305,$A250)&gt;1,"ID DUPLICADO",IF($F250="","SIN TERRITORIO",IF($I250="","FALTA INCLUIR EN CARGA",IF(AND($I250="Sí",$G250=""),"FALTA POTENCIAL",IF(AND($I250="Sí",$H250=""),"FALTA FRECUENCIA",IF(AND($C250="Inactiva sin seguimiento",$I250="Sí"),"INACTIVA EN CARGA",IF(COUNTIF('4. Territorios'!$A$6:$A$30,$F250)=0,"TERRITORIO NO VÁLIDO",IF(COUNTIF('4. Territorios'!$A$6:$A$30,$F250)&gt;1,"TERRITORIO DUPLICADO",IF(OR($K250&lt;1,$K250&gt;240,$L250&lt;0,$L250&gt;360),"REVISAR TIEMPOS","OK")))))))))))</f>
        <v/>
      </c>
      <c r="Q250" s="30"/>
      <c r="R250" s="9"/>
      <c r="S250" s="1"/>
      <c r="T250" s="1"/>
      <c r="U250" s="1"/>
      <c r="V250" s="1"/>
      <c r="W250" s="1"/>
      <c r="X250" s="1"/>
      <c r="Y250" s="1"/>
      <c r="Z250" s="1"/>
    </row>
    <row r="251" spans="1:26" ht="17.5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1" t="str">
        <f t="shared" si="6"/>
        <v/>
      </c>
      <c r="K251" s="32"/>
      <c r="L251" s="32"/>
      <c r="M251" s="31" t="str">
        <f t="shared" si="7"/>
        <v/>
      </c>
      <c r="N251" s="30"/>
      <c r="O251" s="30"/>
      <c r="P251" s="33" t="str">
        <f>IF(AND($A251="",COUNTA($B251:$I251,$K251:$L251,$N251:$O251,$Q251)&gt;0),"FALTA ID",IF($A251="","",IF(COUNTIF($A$6:$A$305,$A251)&gt;1,"ID DUPLICADO",IF($F251="","SIN TERRITORIO",IF($I251="","FALTA INCLUIR EN CARGA",IF(AND($I251="Sí",$G251=""),"FALTA POTENCIAL",IF(AND($I251="Sí",$H251=""),"FALTA FRECUENCIA",IF(AND($C251="Inactiva sin seguimiento",$I251="Sí"),"INACTIVA EN CARGA",IF(COUNTIF('4. Territorios'!$A$6:$A$30,$F251)=0,"TERRITORIO NO VÁLIDO",IF(COUNTIF('4. Territorios'!$A$6:$A$30,$F251)&gt;1,"TERRITORIO DUPLICADO",IF(OR($K251&lt;1,$K251&gt;240,$L251&lt;0,$L251&gt;360),"REVISAR TIEMPOS","OK")))))))))))</f>
        <v/>
      </c>
      <c r="Q251" s="30"/>
      <c r="R251" s="9"/>
      <c r="S251" s="1"/>
      <c r="T251" s="1"/>
      <c r="U251" s="1"/>
      <c r="V251" s="1"/>
      <c r="W251" s="1"/>
      <c r="X251" s="1"/>
      <c r="Y251" s="1"/>
      <c r="Z251" s="1"/>
    </row>
    <row r="252" spans="1:26" ht="17.5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1" t="str">
        <f t="shared" si="6"/>
        <v/>
      </c>
      <c r="K252" s="32"/>
      <c r="L252" s="32"/>
      <c r="M252" s="31" t="str">
        <f t="shared" si="7"/>
        <v/>
      </c>
      <c r="N252" s="30"/>
      <c r="O252" s="30"/>
      <c r="P252" s="33" t="str">
        <f>IF(AND($A252="",COUNTA($B252:$I252,$K252:$L252,$N252:$O252,$Q252)&gt;0),"FALTA ID",IF($A252="","",IF(COUNTIF($A$6:$A$305,$A252)&gt;1,"ID DUPLICADO",IF($F252="","SIN TERRITORIO",IF($I252="","FALTA INCLUIR EN CARGA",IF(AND($I252="Sí",$G252=""),"FALTA POTENCIAL",IF(AND($I252="Sí",$H252=""),"FALTA FRECUENCIA",IF(AND($C252="Inactiva sin seguimiento",$I252="Sí"),"INACTIVA EN CARGA",IF(COUNTIF('4. Territorios'!$A$6:$A$30,$F252)=0,"TERRITORIO NO VÁLIDO",IF(COUNTIF('4. Territorios'!$A$6:$A$30,$F252)&gt;1,"TERRITORIO DUPLICADO",IF(OR($K252&lt;1,$K252&gt;240,$L252&lt;0,$L252&gt;360),"REVISAR TIEMPOS","OK")))))))))))</f>
        <v/>
      </c>
      <c r="Q252" s="30"/>
      <c r="R252" s="9"/>
      <c r="S252" s="1"/>
      <c r="T252" s="1"/>
      <c r="U252" s="1"/>
      <c r="V252" s="1"/>
      <c r="W252" s="1"/>
      <c r="X252" s="1"/>
      <c r="Y252" s="1"/>
      <c r="Z252" s="1"/>
    </row>
    <row r="253" spans="1:26" ht="17.5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1" t="str">
        <f t="shared" si="6"/>
        <v/>
      </c>
      <c r="K253" s="32"/>
      <c r="L253" s="32"/>
      <c r="M253" s="31" t="str">
        <f t="shared" si="7"/>
        <v/>
      </c>
      <c r="N253" s="30"/>
      <c r="O253" s="30"/>
      <c r="P253" s="33" t="str">
        <f>IF(AND($A253="",COUNTA($B253:$I253,$K253:$L253,$N253:$O253,$Q253)&gt;0),"FALTA ID",IF($A253="","",IF(COUNTIF($A$6:$A$305,$A253)&gt;1,"ID DUPLICADO",IF($F253="","SIN TERRITORIO",IF($I253="","FALTA INCLUIR EN CARGA",IF(AND($I253="Sí",$G253=""),"FALTA POTENCIAL",IF(AND($I253="Sí",$H253=""),"FALTA FRECUENCIA",IF(AND($C253="Inactiva sin seguimiento",$I253="Sí"),"INACTIVA EN CARGA",IF(COUNTIF('4. Territorios'!$A$6:$A$30,$F253)=0,"TERRITORIO NO VÁLIDO",IF(COUNTIF('4. Territorios'!$A$6:$A$30,$F253)&gt;1,"TERRITORIO DUPLICADO",IF(OR($K253&lt;1,$K253&gt;240,$L253&lt;0,$L253&gt;360),"REVISAR TIEMPOS","OK")))))))))))</f>
        <v/>
      </c>
      <c r="Q253" s="30"/>
      <c r="R253" s="9"/>
      <c r="S253" s="1"/>
      <c r="T253" s="1"/>
      <c r="U253" s="1"/>
      <c r="V253" s="1"/>
      <c r="W253" s="1"/>
      <c r="X253" s="1"/>
      <c r="Y253" s="1"/>
      <c r="Z253" s="1"/>
    </row>
    <row r="254" spans="1:26" ht="17.5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1" t="str">
        <f t="shared" si="6"/>
        <v/>
      </c>
      <c r="K254" s="32"/>
      <c r="L254" s="32"/>
      <c r="M254" s="31" t="str">
        <f t="shared" si="7"/>
        <v/>
      </c>
      <c r="N254" s="30"/>
      <c r="O254" s="30"/>
      <c r="P254" s="33" t="str">
        <f>IF(AND($A254="",COUNTA($B254:$I254,$K254:$L254,$N254:$O254,$Q254)&gt;0),"FALTA ID",IF($A254="","",IF(COUNTIF($A$6:$A$305,$A254)&gt;1,"ID DUPLICADO",IF($F254="","SIN TERRITORIO",IF($I254="","FALTA INCLUIR EN CARGA",IF(AND($I254="Sí",$G254=""),"FALTA POTENCIAL",IF(AND($I254="Sí",$H254=""),"FALTA FRECUENCIA",IF(AND($C254="Inactiva sin seguimiento",$I254="Sí"),"INACTIVA EN CARGA",IF(COUNTIF('4. Territorios'!$A$6:$A$30,$F254)=0,"TERRITORIO NO VÁLIDO",IF(COUNTIF('4. Territorios'!$A$6:$A$30,$F254)&gt;1,"TERRITORIO DUPLICADO",IF(OR($K254&lt;1,$K254&gt;240,$L254&lt;0,$L254&gt;360),"REVISAR TIEMPOS","OK")))))))))))</f>
        <v/>
      </c>
      <c r="Q254" s="30"/>
      <c r="R254" s="9"/>
      <c r="S254" s="1"/>
      <c r="T254" s="1"/>
      <c r="U254" s="1"/>
      <c r="V254" s="1"/>
      <c r="W254" s="1"/>
      <c r="X254" s="1"/>
      <c r="Y254" s="1"/>
      <c r="Z254" s="1"/>
    </row>
    <row r="255" spans="1:26" ht="17.5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1" t="str">
        <f t="shared" si="6"/>
        <v/>
      </c>
      <c r="K255" s="32"/>
      <c r="L255" s="32"/>
      <c r="M255" s="31" t="str">
        <f t="shared" si="7"/>
        <v/>
      </c>
      <c r="N255" s="30"/>
      <c r="O255" s="30"/>
      <c r="P255" s="33" t="str">
        <f>IF(AND($A255="",COUNTA($B255:$I255,$K255:$L255,$N255:$O255,$Q255)&gt;0),"FALTA ID",IF($A255="","",IF(COUNTIF($A$6:$A$305,$A255)&gt;1,"ID DUPLICADO",IF($F255="","SIN TERRITORIO",IF($I255="","FALTA INCLUIR EN CARGA",IF(AND($I255="Sí",$G255=""),"FALTA POTENCIAL",IF(AND($I255="Sí",$H255=""),"FALTA FRECUENCIA",IF(AND($C255="Inactiva sin seguimiento",$I255="Sí"),"INACTIVA EN CARGA",IF(COUNTIF('4. Territorios'!$A$6:$A$30,$F255)=0,"TERRITORIO NO VÁLIDO",IF(COUNTIF('4. Territorios'!$A$6:$A$30,$F255)&gt;1,"TERRITORIO DUPLICADO",IF(OR($K255&lt;1,$K255&gt;240,$L255&lt;0,$L255&gt;360),"REVISAR TIEMPOS","OK")))))))))))</f>
        <v/>
      </c>
      <c r="Q255" s="30"/>
      <c r="R255" s="9"/>
      <c r="S255" s="1"/>
      <c r="T255" s="1"/>
      <c r="U255" s="1"/>
      <c r="V255" s="1"/>
      <c r="W255" s="1"/>
      <c r="X255" s="1"/>
      <c r="Y255" s="1"/>
      <c r="Z255" s="1"/>
    </row>
    <row r="256" spans="1:26" ht="17.5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1" t="str">
        <f t="shared" si="6"/>
        <v/>
      </c>
      <c r="K256" s="32"/>
      <c r="L256" s="32"/>
      <c r="M256" s="31" t="str">
        <f t="shared" si="7"/>
        <v/>
      </c>
      <c r="N256" s="30"/>
      <c r="O256" s="30"/>
      <c r="P256" s="33" t="str">
        <f>IF(AND($A256="",COUNTA($B256:$I256,$K256:$L256,$N256:$O256,$Q256)&gt;0),"FALTA ID",IF($A256="","",IF(COUNTIF($A$6:$A$305,$A256)&gt;1,"ID DUPLICADO",IF($F256="","SIN TERRITORIO",IF($I256="","FALTA INCLUIR EN CARGA",IF(AND($I256="Sí",$G256=""),"FALTA POTENCIAL",IF(AND($I256="Sí",$H256=""),"FALTA FRECUENCIA",IF(AND($C256="Inactiva sin seguimiento",$I256="Sí"),"INACTIVA EN CARGA",IF(COUNTIF('4. Territorios'!$A$6:$A$30,$F256)=0,"TERRITORIO NO VÁLIDO",IF(COUNTIF('4. Territorios'!$A$6:$A$30,$F256)&gt;1,"TERRITORIO DUPLICADO",IF(OR($K256&lt;1,$K256&gt;240,$L256&lt;0,$L256&gt;360),"REVISAR TIEMPOS","OK")))))))))))</f>
        <v/>
      </c>
      <c r="Q256" s="30"/>
      <c r="R256" s="9"/>
      <c r="S256" s="1"/>
      <c r="T256" s="1"/>
      <c r="U256" s="1"/>
      <c r="V256" s="1"/>
      <c r="W256" s="1"/>
      <c r="X256" s="1"/>
      <c r="Y256" s="1"/>
      <c r="Z256" s="1"/>
    </row>
    <row r="257" spans="1:26" ht="17.5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1" t="str">
        <f t="shared" si="6"/>
        <v/>
      </c>
      <c r="K257" s="32"/>
      <c r="L257" s="32"/>
      <c r="M257" s="31" t="str">
        <f t="shared" si="7"/>
        <v/>
      </c>
      <c r="N257" s="30"/>
      <c r="O257" s="30"/>
      <c r="P257" s="33" t="str">
        <f>IF(AND($A257="",COUNTA($B257:$I257,$K257:$L257,$N257:$O257,$Q257)&gt;0),"FALTA ID",IF($A257="","",IF(COUNTIF($A$6:$A$305,$A257)&gt;1,"ID DUPLICADO",IF($F257="","SIN TERRITORIO",IF($I257="","FALTA INCLUIR EN CARGA",IF(AND($I257="Sí",$G257=""),"FALTA POTENCIAL",IF(AND($I257="Sí",$H257=""),"FALTA FRECUENCIA",IF(AND($C257="Inactiva sin seguimiento",$I257="Sí"),"INACTIVA EN CARGA",IF(COUNTIF('4. Territorios'!$A$6:$A$30,$F257)=0,"TERRITORIO NO VÁLIDO",IF(COUNTIF('4. Territorios'!$A$6:$A$30,$F257)&gt;1,"TERRITORIO DUPLICADO",IF(OR($K257&lt;1,$K257&gt;240,$L257&lt;0,$L257&gt;360),"REVISAR TIEMPOS","OK")))))))))))</f>
        <v/>
      </c>
      <c r="Q257" s="30"/>
      <c r="R257" s="9"/>
      <c r="S257" s="1"/>
      <c r="T257" s="1"/>
      <c r="U257" s="1"/>
      <c r="V257" s="1"/>
      <c r="W257" s="1"/>
      <c r="X257" s="1"/>
      <c r="Y257" s="1"/>
      <c r="Z257" s="1"/>
    </row>
    <row r="258" spans="1:26" ht="17.5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1" t="str">
        <f t="shared" si="6"/>
        <v/>
      </c>
      <c r="K258" s="32"/>
      <c r="L258" s="32"/>
      <c r="M258" s="31" t="str">
        <f t="shared" si="7"/>
        <v/>
      </c>
      <c r="N258" s="30"/>
      <c r="O258" s="30"/>
      <c r="P258" s="33" t="str">
        <f>IF(AND($A258="",COUNTA($B258:$I258,$K258:$L258,$N258:$O258,$Q258)&gt;0),"FALTA ID",IF($A258="","",IF(COUNTIF($A$6:$A$305,$A258)&gt;1,"ID DUPLICADO",IF($F258="","SIN TERRITORIO",IF($I258="","FALTA INCLUIR EN CARGA",IF(AND($I258="Sí",$G258=""),"FALTA POTENCIAL",IF(AND($I258="Sí",$H258=""),"FALTA FRECUENCIA",IF(AND($C258="Inactiva sin seguimiento",$I258="Sí"),"INACTIVA EN CARGA",IF(COUNTIF('4. Territorios'!$A$6:$A$30,$F258)=0,"TERRITORIO NO VÁLIDO",IF(COUNTIF('4. Territorios'!$A$6:$A$30,$F258)&gt;1,"TERRITORIO DUPLICADO",IF(OR($K258&lt;1,$K258&gt;240,$L258&lt;0,$L258&gt;360),"REVISAR TIEMPOS","OK")))))))))))</f>
        <v/>
      </c>
      <c r="Q258" s="30"/>
      <c r="R258" s="9"/>
      <c r="S258" s="1"/>
      <c r="T258" s="1"/>
      <c r="U258" s="1"/>
      <c r="V258" s="1"/>
      <c r="W258" s="1"/>
      <c r="X258" s="1"/>
      <c r="Y258" s="1"/>
      <c r="Z258" s="1"/>
    </row>
    <row r="259" spans="1:26" ht="17.5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1" t="str">
        <f t="shared" si="6"/>
        <v/>
      </c>
      <c r="K259" s="32"/>
      <c r="L259" s="32"/>
      <c r="M259" s="31" t="str">
        <f t="shared" si="7"/>
        <v/>
      </c>
      <c r="N259" s="30"/>
      <c r="O259" s="30"/>
      <c r="P259" s="33" t="str">
        <f>IF(AND($A259="",COUNTA($B259:$I259,$K259:$L259,$N259:$O259,$Q259)&gt;0),"FALTA ID",IF($A259="","",IF(COUNTIF($A$6:$A$305,$A259)&gt;1,"ID DUPLICADO",IF($F259="","SIN TERRITORIO",IF($I259="","FALTA INCLUIR EN CARGA",IF(AND($I259="Sí",$G259=""),"FALTA POTENCIAL",IF(AND($I259="Sí",$H259=""),"FALTA FRECUENCIA",IF(AND($C259="Inactiva sin seguimiento",$I259="Sí"),"INACTIVA EN CARGA",IF(COUNTIF('4. Territorios'!$A$6:$A$30,$F259)=0,"TERRITORIO NO VÁLIDO",IF(COUNTIF('4. Territorios'!$A$6:$A$30,$F259)&gt;1,"TERRITORIO DUPLICADO",IF(OR($K259&lt;1,$K259&gt;240,$L259&lt;0,$L259&gt;360),"REVISAR TIEMPOS","OK")))))))))))</f>
        <v/>
      </c>
      <c r="Q259" s="30"/>
      <c r="R259" s="9"/>
      <c r="S259" s="1"/>
      <c r="T259" s="1"/>
      <c r="U259" s="1"/>
      <c r="V259" s="1"/>
      <c r="W259" s="1"/>
      <c r="X259" s="1"/>
      <c r="Y259" s="1"/>
      <c r="Z259" s="1"/>
    </row>
    <row r="260" spans="1:26" ht="17.5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1" t="str">
        <f t="shared" si="6"/>
        <v/>
      </c>
      <c r="K260" s="32"/>
      <c r="L260" s="32"/>
      <c r="M260" s="31" t="str">
        <f t="shared" si="7"/>
        <v/>
      </c>
      <c r="N260" s="30"/>
      <c r="O260" s="30"/>
      <c r="P260" s="33" t="str">
        <f>IF(AND($A260="",COUNTA($B260:$I260,$K260:$L260,$N260:$O260,$Q260)&gt;0),"FALTA ID",IF($A260="","",IF(COUNTIF($A$6:$A$305,$A260)&gt;1,"ID DUPLICADO",IF($F260="","SIN TERRITORIO",IF($I260="","FALTA INCLUIR EN CARGA",IF(AND($I260="Sí",$G260=""),"FALTA POTENCIAL",IF(AND($I260="Sí",$H260=""),"FALTA FRECUENCIA",IF(AND($C260="Inactiva sin seguimiento",$I260="Sí"),"INACTIVA EN CARGA",IF(COUNTIF('4. Territorios'!$A$6:$A$30,$F260)=0,"TERRITORIO NO VÁLIDO",IF(COUNTIF('4. Territorios'!$A$6:$A$30,$F260)&gt;1,"TERRITORIO DUPLICADO",IF(OR($K260&lt;1,$K260&gt;240,$L260&lt;0,$L260&gt;360),"REVISAR TIEMPOS","OK")))))))))))</f>
        <v/>
      </c>
      <c r="Q260" s="30"/>
      <c r="R260" s="9"/>
      <c r="S260" s="1"/>
      <c r="T260" s="1"/>
      <c r="U260" s="1"/>
      <c r="V260" s="1"/>
      <c r="W260" s="1"/>
      <c r="X260" s="1"/>
      <c r="Y260" s="1"/>
      <c r="Z260" s="1"/>
    </row>
    <row r="261" spans="1:26" ht="17.5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1" t="str">
        <f t="shared" si="6"/>
        <v/>
      </c>
      <c r="K261" s="32"/>
      <c r="L261" s="32"/>
      <c r="M261" s="31" t="str">
        <f t="shared" si="7"/>
        <v/>
      </c>
      <c r="N261" s="30"/>
      <c r="O261" s="30"/>
      <c r="P261" s="33" t="str">
        <f>IF(AND($A261="",COUNTA($B261:$I261,$K261:$L261,$N261:$O261,$Q261)&gt;0),"FALTA ID",IF($A261="","",IF(COUNTIF($A$6:$A$305,$A261)&gt;1,"ID DUPLICADO",IF($F261="","SIN TERRITORIO",IF($I261="","FALTA INCLUIR EN CARGA",IF(AND($I261="Sí",$G261=""),"FALTA POTENCIAL",IF(AND($I261="Sí",$H261=""),"FALTA FRECUENCIA",IF(AND($C261="Inactiva sin seguimiento",$I261="Sí"),"INACTIVA EN CARGA",IF(COUNTIF('4. Territorios'!$A$6:$A$30,$F261)=0,"TERRITORIO NO VÁLIDO",IF(COUNTIF('4. Territorios'!$A$6:$A$30,$F261)&gt;1,"TERRITORIO DUPLICADO",IF(OR($K261&lt;1,$K261&gt;240,$L261&lt;0,$L261&gt;360),"REVISAR TIEMPOS","OK")))))))))))</f>
        <v/>
      </c>
      <c r="Q261" s="30"/>
      <c r="R261" s="9"/>
      <c r="S261" s="1"/>
      <c r="T261" s="1"/>
      <c r="U261" s="1"/>
      <c r="V261" s="1"/>
      <c r="W261" s="1"/>
      <c r="X261" s="1"/>
      <c r="Y261" s="1"/>
      <c r="Z261" s="1"/>
    </row>
    <row r="262" spans="1:26" ht="17.5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1" t="str">
        <f t="shared" ref="J262:J305" si="8">IF($A262="","",IF($I262&lt;&gt;"Sí",0,IF($H262="Semanal",4,IF($H262="Quincenal",2,IF($H262="Mensual",1,IF($H262="Bimestral",0.5,0))))))</f>
        <v/>
      </c>
      <c r="K262" s="32"/>
      <c r="L262" s="32"/>
      <c r="M262" s="31" t="str">
        <f t="shared" ref="M262:M305" si="9">IF($A262="","",IF($I262&lt;&gt;"Sí",0,ROUND($J262*($K262+$L262)/60,1)))</f>
        <v/>
      </c>
      <c r="N262" s="30"/>
      <c r="O262" s="30"/>
      <c r="P262" s="33" t="str">
        <f>IF(AND($A262="",COUNTA($B262:$I262,$K262:$L262,$N262:$O262,$Q262)&gt;0),"FALTA ID",IF($A262="","",IF(COUNTIF($A$6:$A$305,$A262)&gt;1,"ID DUPLICADO",IF($F262="","SIN TERRITORIO",IF($I262="","FALTA INCLUIR EN CARGA",IF(AND($I262="Sí",$G262=""),"FALTA POTENCIAL",IF(AND($I262="Sí",$H262=""),"FALTA FRECUENCIA",IF(AND($C262="Inactiva sin seguimiento",$I262="Sí"),"INACTIVA EN CARGA",IF(COUNTIF('4. Territorios'!$A$6:$A$30,$F262)=0,"TERRITORIO NO VÁLIDO",IF(COUNTIF('4. Territorios'!$A$6:$A$30,$F262)&gt;1,"TERRITORIO DUPLICADO",IF(OR($K262&lt;1,$K262&gt;240,$L262&lt;0,$L262&gt;360),"REVISAR TIEMPOS","OK")))))))))))</f>
        <v/>
      </c>
      <c r="Q262" s="30"/>
      <c r="R262" s="9"/>
      <c r="S262" s="1"/>
      <c r="T262" s="1"/>
      <c r="U262" s="1"/>
      <c r="V262" s="1"/>
      <c r="W262" s="1"/>
      <c r="X262" s="1"/>
      <c r="Y262" s="1"/>
      <c r="Z262" s="1"/>
    </row>
    <row r="263" spans="1:26" ht="17.5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1" t="str">
        <f t="shared" si="8"/>
        <v/>
      </c>
      <c r="K263" s="32"/>
      <c r="L263" s="32"/>
      <c r="M263" s="31" t="str">
        <f t="shared" si="9"/>
        <v/>
      </c>
      <c r="N263" s="30"/>
      <c r="O263" s="30"/>
      <c r="P263" s="33" t="str">
        <f>IF(AND($A263="",COUNTA($B263:$I263,$K263:$L263,$N263:$O263,$Q263)&gt;0),"FALTA ID",IF($A263="","",IF(COUNTIF($A$6:$A$305,$A263)&gt;1,"ID DUPLICADO",IF($F263="","SIN TERRITORIO",IF($I263="","FALTA INCLUIR EN CARGA",IF(AND($I263="Sí",$G263=""),"FALTA POTENCIAL",IF(AND($I263="Sí",$H263=""),"FALTA FRECUENCIA",IF(AND($C263="Inactiva sin seguimiento",$I263="Sí"),"INACTIVA EN CARGA",IF(COUNTIF('4. Territorios'!$A$6:$A$30,$F263)=0,"TERRITORIO NO VÁLIDO",IF(COUNTIF('4. Territorios'!$A$6:$A$30,$F263)&gt;1,"TERRITORIO DUPLICADO",IF(OR($K263&lt;1,$K263&gt;240,$L263&lt;0,$L263&gt;360),"REVISAR TIEMPOS","OK")))))))))))</f>
        <v/>
      </c>
      <c r="Q263" s="30"/>
      <c r="R263" s="9"/>
      <c r="S263" s="1"/>
      <c r="T263" s="1"/>
      <c r="U263" s="1"/>
      <c r="V263" s="1"/>
      <c r="W263" s="1"/>
      <c r="X263" s="1"/>
      <c r="Y263" s="1"/>
      <c r="Z263" s="1"/>
    </row>
    <row r="264" spans="1:26" ht="17.5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1" t="str">
        <f t="shared" si="8"/>
        <v/>
      </c>
      <c r="K264" s="32"/>
      <c r="L264" s="32"/>
      <c r="M264" s="31" t="str">
        <f t="shared" si="9"/>
        <v/>
      </c>
      <c r="N264" s="30"/>
      <c r="O264" s="30"/>
      <c r="P264" s="33" t="str">
        <f>IF(AND($A264="",COUNTA($B264:$I264,$K264:$L264,$N264:$O264,$Q264)&gt;0),"FALTA ID",IF($A264="","",IF(COUNTIF($A$6:$A$305,$A264)&gt;1,"ID DUPLICADO",IF($F264="","SIN TERRITORIO",IF($I264="","FALTA INCLUIR EN CARGA",IF(AND($I264="Sí",$G264=""),"FALTA POTENCIAL",IF(AND($I264="Sí",$H264=""),"FALTA FRECUENCIA",IF(AND($C264="Inactiva sin seguimiento",$I264="Sí"),"INACTIVA EN CARGA",IF(COUNTIF('4. Territorios'!$A$6:$A$30,$F264)=0,"TERRITORIO NO VÁLIDO",IF(COUNTIF('4. Territorios'!$A$6:$A$30,$F264)&gt;1,"TERRITORIO DUPLICADO",IF(OR($K264&lt;1,$K264&gt;240,$L264&lt;0,$L264&gt;360),"REVISAR TIEMPOS","OK")))))))))))</f>
        <v/>
      </c>
      <c r="Q264" s="30"/>
      <c r="R264" s="9"/>
      <c r="S264" s="1"/>
      <c r="T264" s="1"/>
      <c r="U264" s="1"/>
      <c r="V264" s="1"/>
      <c r="W264" s="1"/>
      <c r="X264" s="1"/>
      <c r="Y264" s="1"/>
      <c r="Z264" s="1"/>
    </row>
    <row r="265" spans="1:26" ht="17.5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1" t="str">
        <f t="shared" si="8"/>
        <v/>
      </c>
      <c r="K265" s="32"/>
      <c r="L265" s="32"/>
      <c r="M265" s="31" t="str">
        <f t="shared" si="9"/>
        <v/>
      </c>
      <c r="N265" s="30"/>
      <c r="O265" s="30"/>
      <c r="P265" s="33" t="str">
        <f>IF(AND($A265="",COUNTA($B265:$I265,$K265:$L265,$N265:$O265,$Q265)&gt;0),"FALTA ID",IF($A265="","",IF(COUNTIF($A$6:$A$305,$A265)&gt;1,"ID DUPLICADO",IF($F265="","SIN TERRITORIO",IF($I265="","FALTA INCLUIR EN CARGA",IF(AND($I265="Sí",$G265=""),"FALTA POTENCIAL",IF(AND($I265="Sí",$H265=""),"FALTA FRECUENCIA",IF(AND($C265="Inactiva sin seguimiento",$I265="Sí"),"INACTIVA EN CARGA",IF(COUNTIF('4. Territorios'!$A$6:$A$30,$F265)=0,"TERRITORIO NO VÁLIDO",IF(COUNTIF('4. Territorios'!$A$6:$A$30,$F265)&gt;1,"TERRITORIO DUPLICADO",IF(OR($K265&lt;1,$K265&gt;240,$L265&lt;0,$L265&gt;360),"REVISAR TIEMPOS","OK")))))))))))</f>
        <v/>
      </c>
      <c r="Q265" s="30"/>
      <c r="R265" s="9"/>
      <c r="S265" s="1"/>
      <c r="T265" s="1"/>
      <c r="U265" s="1"/>
      <c r="V265" s="1"/>
      <c r="W265" s="1"/>
      <c r="X265" s="1"/>
      <c r="Y265" s="1"/>
      <c r="Z265" s="1"/>
    </row>
    <row r="266" spans="1:26" ht="17.5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1" t="str">
        <f t="shared" si="8"/>
        <v/>
      </c>
      <c r="K266" s="32"/>
      <c r="L266" s="32"/>
      <c r="M266" s="31" t="str">
        <f t="shared" si="9"/>
        <v/>
      </c>
      <c r="N266" s="30"/>
      <c r="O266" s="30"/>
      <c r="P266" s="33" t="str">
        <f>IF(AND($A266="",COUNTA($B266:$I266,$K266:$L266,$N266:$O266,$Q266)&gt;0),"FALTA ID",IF($A266="","",IF(COUNTIF($A$6:$A$305,$A266)&gt;1,"ID DUPLICADO",IF($F266="","SIN TERRITORIO",IF($I266="","FALTA INCLUIR EN CARGA",IF(AND($I266="Sí",$G266=""),"FALTA POTENCIAL",IF(AND($I266="Sí",$H266=""),"FALTA FRECUENCIA",IF(AND($C266="Inactiva sin seguimiento",$I266="Sí"),"INACTIVA EN CARGA",IF(COUNTIF('4. Territorios'!$A$6:$A$30,$F266)=0,"TERRITORIO NO VÁLIDO",IF(COUNTIF('4. Territorios'!$A$6:$A$30,$F266)&gt;1,"TERRITORIO DUPLICADO",IF(OR($K266&lt;1,$K266&gt;240,$L266&lt;0,$L266&gt;360),"REVISAR TIEMPOS","OK")))))))))))</f>
        <v/>
      </c>
      <c r="Q266" s="30"/>
      <c r="R266" s="9"/>
      <c r="S266" s="1"/>
      <c r="T266" s="1"/>
      <c r="U266" s="1"/>
      <c r="V266" s="1"/>
      <c r="W266" s="1"/>
      <c r="X266" s="1"/>
      <c r="Y266" s="1"/>
      <c r="Z266" s="1"/>
    </row>
    <row r="267" spans="1:26" ht="17.5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1" t="str">
        <f t="shared" si="8"/>
        <v/>
      </c>
      <c r="K267" s="32"/>
      <c r="L267" s="32"/>
      <c r="M267" s="31" t="str">
        <f t="shared" si="9"/>
        <v/>
      </c>
      <c r="N267" s="30"/>
      <c r="O267" s="30"/>
      <c r="P267" s="33" t="str">
        <f>IF(AND($A267="",COUNTA($B267:$I267,$K267:$L267,$N267:$O267,$Q267)&gt;0),"FALTA ID",IF($A267="","",IF(COUNTIF($A$6:$A$305,$A267)&gt;1,"ID DUPLICADO",IF($F267="","SIN TERRITORIO",IF($I267="","FALTA INCLUIR EN CARGA",IF(AND($I267="Sí",$G267=""),"FALTA POTENCIAL",IF(AND($I267="Sí",$H267=""),"FALTA FRECUENCIA",IF(AND($C267="Inactiva sin seguimiento",$I267="Sí"),"INACTIVA EN CARGA",IF(COUNTIF('4. Territorios'!$A$6:$A$30,$F267)=0,"TERRITORIO NO VÁLIDO",IF(COUNTIF('4. Territorios'!$A$6:$A$30,$F267)&gt;1,"TERRITORIO DUPLICADO",IF(OR($K267&lt;1,$K267&gt;240,$L267&lt;0,$L267&gt;360),"REVISAR TIEMPOS","OK")))))))))))</f>
        <v/>
      </c>
      <c r="Q267" s="30"/>
      <c r="R267" s="9"/>
      <c r="S267" s="1"/>
      <c r="T267" s="1"/>
      <c r="U267" s="1"/>
      <c r="V267" s="1"/>
      <c r="W267" s="1"/>
      <c r="X267" s="1"/>
      <c r="Y267" s="1"/>
      <c r="Z267" s="1"/>
    </row>
    <row r="268" spans="1:26" ht="17.5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1" t="str">
        <f t="shared" si="8"/>
        <v/>
      </c>
      <c r="K268" s="32"/>
      <c r="L268" s="32"/>
      <c r="M268" s="31" t="str">
        <f t="shared" si="9"/>
        <v/>
      </c>
      <c r="N268" s="30"/>
      <c r="O268" s="30"/>
      <c r="P268" s="33" t="str">
        <f>IF(AND($A268="",COUNTA($B268:$I268,$K268:$L268,$N268:$O268,$Q268)&gt;0),"FALTA ID",IF($A268="","",IF(COUNTIF($A$6:$A$305,$A268)&gt;1,"ID DUPLICADO",IF($F268="","SIN TERRITORIO",IF($I268="","FALTA INCLUIR EN CARGA",IF(AND($I268="Sí",$G268=""),"FALTA POTENCIAL",IF(AND($I268="Sí",$H268=""),"FALTA FRECUENCIA",IF(AND($C268="Inactiva sin seguimiento",$I268="Sí"),"INACTIVA EN CARGA",IF(COUNTIF('4. Territorios'!$A$6:$A$30,$F268)=0,"TERRITORIO NO VÁLIDO",IF(COUNTIF('4. Territorios'!$A$6:$A$30,$F268)&gt;1,"TERRITORIO DUPLICADO",IF(OR($K268&lt;1,$K268&gt;240,$L268&lt;0,$L268&gt;360),"REVISAR TIEMPOS","OK")))))))))))</f>
        <v/>
      </c>
      <c r="Q268" s="30"/>
      <c r="R268" s="9"/>
      <c r="S268" s="1"/>
      <c r="T268" s="1"/>
      <c r="U268" s="1"/>
      <c r="V268" s="1"/>
      <c r="W268" s="1"/>
      <c r="X268" s="1"/>
      <c r="Y268" s="1"/>
      <c r="Z268" s="1"/>
    </row>
    <row r="269" spans="1:26" ht="17.5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1" t="str">
        <f t="shared" si="8"/>
        <v/>
      </c>
      <c r="K269" s="32"/>
      <c r="L269" s="32"/>
      <c r="M269" s="31" t="str">
        <f t="shared" si="9"/>
        <v/>
      </c>
      <c r="N269" s="30"/>
      <c r="O269" s="30"/>
      <c r="P269" s="33" t="str">
        <f>IF(AND($A269="",COUNTA($B269:$I269,$K269:$L269,$N269:$O269,$Q269)&gt;0),"FALTA ID",IF($A269="","",IF(COUNTIF($A$6:$A$305,$A269)&gt;1,"ID DUPLICADO",IF($F269="","SIN TERRITORIO",IF($I269="","FALTA INCLUIR EN CARGA",IF(AND($I269="Sí",$G269=""),"FALTA POTENCIAL",IF(AND($I269="Sí",$H269=""),"FALTA FRECUENCIA",IF(AND($C269="Inactiva sin seguimiento",$I269="Sí"),"INACTIVA EN CARGA",IF(COUNTIF('4. Territorios'!$A$6:$A$30,$F269)=0,"TERRITORIO NO VÁLIDO",IF(COUNTIF('4. Territorios'!$A$6:$A$30,$F269)&gt;1,"TERRITORIO DUPLICADO",IF(OR($K269&lt;1,$K269&gt;240,$L269&lt;0,$L269&gt;360),"REVISAR TIEMPOS","OK")))))))))))</f>
        <v/>
      </c>
      <c r="Q269" s="30"/>
      <c r="R269" s="9"/>
      <c r="S269" s="1"/>
      <c r="T269" s="1"/>
      <c r="U269" s="1"/>
      <c r="V269" s="1"/>
      <c r="W269" s="1"/>
      <c r="X269" s="1"/>
      <c r="Y269" s="1"/>
      <c r="Z269" s="1"/>
    </row>
    <row r="270" spans="1:26" ht="17.5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1" t="str">
        <f t="shared" si="8"/>
        <v/>
      </c>
      <c r="K270" s="32"/>
      <c r="L270" s="32"/>
      <c r="M270" s="31" t="str">
        <f t="shared" si="9"/>
        <v/>
      </c>
      <c r="N270" s="30"/>
      <c r="O270" s="30"/>
      <c r="P270" s="33" t="str">
        <f>IF(AND($A270="",COUNTA($B270:$I270,$K270:$L270,$N270:$O270,$Q270)&gt;0),"FALTA ID",IF($A270="","",IF(COUNTIF($A$6:$A$305,$A270)&gt;1,"ID DUPLICADO",IF($F270="","SIN TERRITORIO",IF($I270="","FALTA INCLUIR EN CARGA",IF(AND($I270="Sí",$G270=""),"FALTA POTENCIAL",IF(AND($I270="Sí",$H270=""),"FALTA FRECUENCIA",IF(AND($C270="Inactiva sin seguimiento",$I270="Sí"),"INACTIVA EN CARGA",IF(COUNTIF('4. Territorios'!$A$6:$A$30,$F270)=0,"TERRITORIO NO VÁLIDO",IF(COUNTIF('4. Territorios'!$A$6:$A$30,$F270)&gt;1,"TERRITORIO DUPLICADO",IF(OR($K270&lt;1,$K270&gt;240,$L270&lt;0,$L270&gt;360),"REVISAR TIEMPOS","OK")))))))))))</f>
        <v/>
      </c>
      <c r="Q270" s="30"/>
      <c r="R270" s="9"/>
      <c r="S270" s="1"/>
      <c r="T270" s="1"/>
      <c r="U270" s="1"/>
      <c r="V270" s="1"/>
      <c r="W270" s="1"/>
      <c r="X270" s="1"/>
      <c r="Y270" s="1"/>
      <c r="Z270" s="1"/>
    </row>
    <row r="271" spans="1:26" ht="17.5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1" t="str">
        <f t="shared" si="8"/>
        <v/>
      </c>
      <c r="K271" s="32"/>
      <c r="L271" s="32"/>
      <c r="M271" s="31" t="str">
        <f t="shared" si="9"/>
        <v/>
      </c>
      <c r="N271" s="30"/>
      <c r="O271" s="30"/>
      <c r="P271" s="33" t="str">
        <f>IF(AND($A271="",COUNTA($B271:$I271,$K271:$L271,$N271:$O271,$Q271)&gt;0),"FALTA ID",IF($A271="","",IF(COUNTIF($A$6:$A$305,$A271)&gt;1,"ID DUPLICADO",IF($F271="","SIN TERRITORIO",IF($I271="","FALTA INCLUIR EN CARGA",IF(AND($I271="Sí",$G271=""),"FALTA POTENCIAL",IF(AND($I271="Sí",$H271=""),"FALTA FRECUENCIA",IF(AND($C271="Inactiva sin seguimiento",$I271="Sí"),"INACTIVA EN CARGA",IF(COUNTIF('4. Territorios'!$A$6:$A$30,$F271)=0,"TERRITORIO NO VÁLIDO",IF(COUNTIF('4. Territorios'!$A$6:$A$30,$F271)&gt;1,"TERRITORIO DUPLICADO",IF(OR($K271&lt;1,$K271&gt;240,$L271&lt;0,$L271&gt;360),"REVISAR TIEMPOS","OK")))))))))))</f>
        <v/>
      </c>
      <c r="Q271" s="30"/>
      <c r="R271" s="9"/>
      <c r="S271" s="1"/>
      <c r="T271" s="1"/>
      <c r="U271" s="1"/>
      <c r="V271" s="1"/>
      <c r="W271" s="1"/>
      <c r="X271" s="1"/>
      <c r="Y271" s="1"/>
      <c r="Z271" s="1"/>
    </row>
    <row r="272" spans="1:26" ht="17.5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1" t="str">
        <f t="shared" si="8"/>
        <v/>
      </c>
      <c r="K272" s="32"/>
      <c r="L272" s="32"/>
      <c r="M272" s="31" t="str">
        <f t="shared" si="9"/>
        <v/>
      </c>
      <c r="N272" s="30"/>
      <c r="O272" s="30"/>
      <c r="P272" s="33" t="str">
        <f>IF(AND($A272="",COUNTA($B272:$I272,$K272:$L272,$N272:$O272,$Q272)&gt;0),"FALTA ID",IF($A272="","",IF(COUNTIF($A$6:$A$305,$A272)&gt;1,"ID DUPLICADO",IF($F272="","SIN TERRITORIO",IF($I272="","FALTA INCLUIR EN CARGA",IF(AND($I272="Sí",$G272=""),"FALTA POTENCIAL",IF(AND($I272="Sí",$H272=""),"FALTA FRECUENCIA",IF(AND($C272="Inactiva sin seguimiento",$I272="Sí"),"INACTIVA EN CARGA",IF(COUNTIF('4. Territorios'!$A$6:$A$30,$F272)=0,"TERRITORIO NO VÁLIDO",IF(COUNTIF('4. Territorios'!$A$6:$A$30,$F272)&gt;1,"TERRITORIO DUPLICADO",IF(OR($K272&lt;1,$K272&gt;240,$L272&lt;0,$L272&gt;360),"REVISAR TIEMPOS","OK")))))))))))</f>
        <v/>
      </c>
      <c r="Q272" s="30"/>
      <c r="R272" s="9"/>
      <c r="S272" s="1"/>
      <c r="T272" s="1"/>
      <c r="U272" s="1"/>
      <c r="V272" s="1"/>
      <c r="W272" s="1"/>
      <c r="X272" s="1"/>
      <c r="Y272" s="1"/>
      <c r="Z272" s="1"/>
    </row>
    <row r="273" spans="1:26" ht="17.5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1" t="str">
        <f t="shared" si="8"/>
        <v/>
      </c>
      <c r="K273" s="32"/>
      <c r="L273" s="32"/>
      <c r="M273" s="31" t="str">
        <f t="shared" si="9"/>
        <v/>
      </c>
      <c r="N273" s="30"/>
      <c r="O273" s="30"/>
      <c r="P273" s="33" t="str">
        <f>IF(AND($A273="",COUNTA($B273:$I273,$K273:$L273,$N273:$O273,$Q273)&gt;0),"FALTA ID",IF($A273="","",IF(COUNTIF($A$6:$A$305,$A273)&gt;1,"ID DUPLICADO",IF($F273="","SIN TERRITORIO",IF($I273="","FALTA INCLUIR EN CARGA",IF(AND($I273="Sí",$G273=""),"FALTA POTENCIAL",IF(AND($I273="Sí",$H273=""),"FALTA FRECUENCIA",IF(AND($C273="Inactiva sin seguimiento",$I273="Sí"),"INACTIVA EN CARGA",IF(COUNTIF('4. Territorios'!$A$6:$A$30,$F273)=0,"TERRITORIO NO VÁLIDO",IF(COUNTIF('4. Territorios'!$A$6:$A$30,$F273)&gt;1,"TERRITORIO DUPLICADO",IF(OR($K273&lt;1,$K273&gt;240,$L273&lt;0,$L273&gt;360),"REVISAR TIEMPOS","OK")))))))))))</f>
        <v/>
      </c>
      <c r="Q273" s="30"/>
      <c r="R273" s="9"/>
      <c r="S273" s="1"/>
      <c r="T273" s="1"/>
      <c r="U273" s="1"/>
      <c r="V273" s="1"/>
      <c r="W273" s="1"/>
      <c r="X273" s="1"/>
      <c r="Y273" s="1"/>
      <c r="Z273" s="1"/>
    </row>
    <row r="274" spans="1:26" ht="17.5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1" t="str">
        <f t="shared" si="8"/>
        <v/>
      </c>
      <c r="K274" s="32"/>
      <c r="L274" s="32"/>
      <c r="M274" s="31" t="str">
        <f t="shared" si="9"/>
        <v/>
      </c>
      <c r="N274" s="30"/>
      <c r="O274" s="30"/>
      <c r="P274" s="33" t="str">
        <f>IF(AND($A274="",COUNTA($B274:$I274,$K274:$L274,$N274:$O274,$Q274)&gt;0),"FALTA ID",IF($A274="","",IF(COUNTIF($A$6:$A$305,$A274)&gt;1,"ID DUPLICADO",IF($F274="","SIN TERRITORIO",IF($I274="","FALTA INCLUIR EN CARGA",IF(AND($I274="Sí",$G274=""),"FALTA POTENCIAL",IF(AND($I274="Sí",$H274=""),"FALTA FRECUENCIA",IF(AND($C274="Inactiva sin seguimiento",$I274="Sí"),"INACTIVA EN CARGA",IF(COUNTIF('4. Territorios'!$A$6:$A$30,$F274)=0,"TERRITORIO NO VÁLIDO",IF(COUNTIF('4. Territorios'!$A$6:$A$30,$F274)&gt;1,"TERRITORIO DUPLICADO",IF(OR($K274&lt;1,$K274&gt;240,$L274&lt;0,$L274&gt;360),"REVISAR TIEMPOS","OK")))))))))))</f>
        <v/>
      </c>
      <c r="Q274" s="30"/>
      <c r="R274" s="9"/>
      <c r="S274" s="1"/>
      <c r="T274" s="1"/>
      <c r="U274" s="1"/>
      <c r="V274" s="1"/>
      <c r="W274" s="1"/>
      <c r="X274" s="1"/>
      <c r="Y274" s="1"/>
      <c r="Z274" s="1"/>
    </row>
    <row r="275" spans="1:26" ht="17.5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1" t="str">
        <f t="shared" si="8"/>
        <v/>
      </c>
      <c r="K275" s="32"/>
      <c r="L275" s="32"/>
      <c r="M275" s="31" t="str">
        <f t="shared" si="9"/>
        <v/>
      </c>
      <c r="N275" s="30"/>
      <c r="O275" s="30"/>
      <c r="P275" s="33" t="str">
        <f>IF(AND($A275="",COUNTA($B275:$I275,$K275:$L275,$N275:$O275,$Q275)&gt;0),"FALTA ID",IF($A275="","",IF(COUNTIF($A$6:$A$305,$A275)&gt;1,"ID DUPLICADO",IF($F275="","SIN TERRITORIO",IF($I275="","FALTA INCLUIR EN CARGA",IF(AND($I275="Sí",$G275=""),"FALTA POTENCIAL",IF(AND($I275="Sí",$H275=""),"FALTA FRECUENCIA",IF(AND($C275="Inactiva sin seguimiento",$I275="Sí"),"INACTIVA EN CARGA",IF(COUNTIF('4. Territorios'!$A$6:$A$30,$F275)=0,"TERRITORIO NO VÁLIDO",IF(COUNTIF('4. Territorios'!$A$6:$A$30,$F275)&gt;1,"TERRITORIO DUPLICADO",IF(OR($K275&lt;1,$K275&gt;240,$L275&lt;0,$L275&gt;360),"REVISAR TIEMPOS","OK")))))))))))</f>
        <v/>
      </c>
      <c r="Q275" s="30"/>
      <c r="R275" s="9"/>
      <c r="S275" s="1"/>
      <c r="T275" s="1"/>
      <c r="U275" s="1"/>
      <c r="V275" s="1"/>
      <c r="W275" s="1"/>
      <c r="X275" s="1"/>
      <c r="Y275" s="1"/>
      <c r="Z275" s="1"/>
    </row>
    <row r="276" spans="1:26" ht="17.5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1" t="str">
        <f t="shared" si="8"/>
        <v/>
      </c>
      <c r="K276" s="32"/>
      <c r="L276" s="32"/>
      <c r="M276" s="31" t="str">
        <f t="shared" si="9"/>
        <v/>
      </c>
      <c r="N276" s="30"/>
      <c r="O276" s="30"/>
      <c r="P276" s="33" t="str">
        <f>IF(AND($A276="",COUNTA($B276:$I276,$K276:$L276,$N276:$O276,$Q276)&gt;0),"FALTA ID",IF($A276="","",IF(COUNTIF($A$6:$A$305,$A276)&gt;1,"ID DUPLICADO",IF($F276="","SIN TERRITORIO",IF($I276="","FALTA INCLUIR EN CARGA",IF(AND($I276="Sí",$G276=""),"FALTA POTENCIAL",IF(AND($I276="Sí",$H276=""),"FALTA FRECUENCIA",IF(AND($C276="Inactiva sin seguimiento",$I276="Sí"),"INACTIVA EN CARGA",IF(COUNTIF('4. Territorios'!$A$6:$A$30,$F276)=0,"TERRITORIO NO VÁLIDO",IF(COUNTIF('4. Territorios'!$A$6:$A$30,$F276)&gt;1,"TERRITORIO DUPLICADO",IF(OR($K276&lt;1,$K276&gt;240,$L276&lt;0,$L276&gt;360),"REVISAR TIEMPOS","OK")))))))))))</f>
        <v/>
      </c>
      <c r="Q276" s="30"/>
      <c r="R276" s="9"/>
      <c r="S276" s="1"/>
      <c r="T276" s="1"/>
      <c r="U276" s="1"/>
      <c r="V276" s="1"/>
      <c r="W276" s="1"/>
      <c r="X276" s="1"/>
      <c r="Y276" s="1"/>
      <c r="Z276" s="1"/>
    </row>
    <row r="277" spans="1:26" ht="17.5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1" t="str">
        <f t="shared" si="8"/>
        <v/>
      </c>
      <c r="K277" s="32"/>
      <c r="L277" s="32"/>
      <c r="M277" s="31" t="str">
        <f t="shared" si="9"/>
        <v/>
      </c>
      <c r="N277" s="30"/>
      <c r="O277" s="30"/>
      <c r="P277" s="33" t="str">
        <f>IF(AND($A277="",COUNTA($B277:$I277,$K277:$L277,$N277:$O277,$Q277)&gt;0),"FALTA ID",IF($A277="","",IF(COUNTIF($A$6:$A$305,$A277)&gt;1,"ID DUPLICADO",IF($F277="","SIN TERRITORIO",IF($I277="","FALTA INCLUIR EN CARGA",IF(AND($I277="Sí",$G277=""),"FALTA POTENCIAL",IF(AND($I277="Sí",$H277=""),"FALTA FRECUENCIA",IF(AND($C277="Inactiva sin seguimiento",$I277="Sí"),"INACTIVA EN CARGA",IF(COUNTIF('4. Territorios'!$A$6:$A$30,$F277)=0,"TERRITORIO NO VÁLIDO",IF(COUNTIF('4. Territorios'!$A$6:$A$30,$F277)&gt;1,"TERRITORIO DUPLICADO",IF(OR($K277&lt;1,$K277&gt;240,$L277&lt;0,$L277&gt;360),"REVISAR TIEMPOS","OK")))))))))))</f>
        <v/>
      </c>
      <c r="Q277" s="30"/>
      <c r="R277" s="9"/>
      <c r="S277" s="1"/>
      <c r="T277" s="1"/>
      <c r="U277" s="1"/>
      <c r="V277" s="1"/>
      <c r="W277" s="1"/>
      <c r="X277" s="1"/>
      <c r="Y277" s="1"/>
      <c r="Z277" s="1"/>
    </row>
    <row r="278" spans="1:26" ht="17.5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1" t="str">
        <f t="shared" si="8"/>
        <v/>
      </c>
      <c r="K278" s="32"/>
      <c r="L278" s="32"/>
      <c r="M278" s="31" t="str">
        <f t="shared" si="9"/>
        <v/>
      </c>
      <c r="N278" s="30"/>
      <c r="O278" s="30"/>
      <c r="P278" s="33" t="str">
        <f>IF(AND($A278="",COUNTA($B278:$I278,$K278:$L278,$N278:$O278,$Q278)&gt;0),"FALTA ID",IF($A278="","",IF(COUNTIF($A$6:$A$305,$A278)&gt;1,"ID DUPLICADO",IF($F278="","SIN TERRITORIO",IF($I278="","FALTA INCLUIR EN CARGA",IF(AND($I278="Sí",$G278=""),"FALTA POTENCIAL",IF(AND($I278="Sí",$H278=""),"FALTA FRECUENCIA",IF(AND($C278="Inactiva sin seguimiento",$I278="Sí"),"INACTIVA EN CARGA",IF(COUNTIF('4. Territorios'!$A$6:$A$30,$F278)=0,"TERRITORIO NO VÁLIDO",IF(COUNTIF('4. Territorios'!$A$6:$A$30,$F278)&gt;1,"TERRITORIO DUPLICADO",IF(OR($K278&lt;1,$K278&gt;240,$L278&lt;0,$L278&gt;360),"REVISAR TIEMPOS","OK")))))))))))</f>
        <v/>
      </c>
      <c r="Q278" s="30"/>
      <c r="R278" s="9"/>
      <c r="S278" s="1"/>
      <c r="T278" s="1"/>
      <c r="U278" s="1"/>
      <c r="V278" s="1"/>
      <c r="W278" s="1"/>
      <c r="X278" s="1"/>
      <c r="Y278" s="1"/>
      <c r="Z278" s="1"/>
    </row>
    <row r="279" spans="1:26" ht="17.5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1" t="str">
        <f t="shared" si="8"/>
        <v/>
      </c>
      <c r="K279" s="32"/>
      <c r="L279" s="32"/>
      <c r="M279" s="31" t="str">
        <f t="shared" si="9"/>
        <v/>
      </c>
      <c r="N279" s="30"/>
      <c r="O279" s="30"/>
      <c r="P279" s="33" t="str">
        <f>IF(AND($A279="",COUNTA($B279:$I279,$K279:$L279,$N279:$O279,$Q279)&gt;0),"FALTA ID",IF($A279="","",IF(COUNTIF($A$6:$A$305,$A279)&gt;1,"ID DUPLICADO",IF($F279="","SIN TERRITORIO",IF($I279="","FALTA INCLUIR EN CARGA",IF(AND($I279="Sí",$G279=""),"FALTA POTENCIAL",IF(AND($I279="Sí",$H279=""),"FALTA FRECUENCIA",IF(AND($C279="Inactiva sin seguimiento",$I279="Sí"),"INACTIVA EN CARGA",IF(COUNTIF('4. Territorios'!$A$6:$A$30,$F279)=0,"TERRITORIO NO VÁLIDO",IF(COUNTIF('4. Territorios'!$A$6:$A$30,$F279)&gt;1,"TERRITORIO DUPLICADO",IF(OR($K279&lt;1,$K279&gt;240,$L279&lt;0,$L279&gt;360),"REVISAR TIEMPOS","OK")))))))))))</f>
        <v/>
      </c>
      <c r="Q279" s="30"/>
      <c r="R279" s="9"/>
      <c r="S279" s="1"/>
      <c r="T279" s="1"/>
      <c r="U279" s="1"/>
      <c r="V279" s="1"/>
      <c r="W279" s="1"/>
      <c r="X279" s="1"/>
      <c r="Y279" s="1"/>
      <c r="Z279" s="1"/>
    </row>
    <row r="280" spans="1:26" ht="17.5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1" t="str">
        <f t="shared" si="8"/>
        <v/>
      </c>
      <c r="K280" s="32"/>
      <c r="L280" s="32"/>
      <c r="M280" s="31" t="str">
        <f t="shared" si="9"/>
        <v/>
      </c>
      <c r="N280" s="30"/>
      <c r="O280" s="30"/>
      <c r="P280" s="33" t="str">
        <f>IF(AND($A280="",COUNTA($B280:$I280,$K280:$L280,$N280:$O280,$Q280)&gt;0),"FALTA ID",IF($A280="","",IF(COUNTIF($A$6:$A$305,$A280)&gt;1,"ID DUPLICADO",IF($F280="","SIN TERRITORIO",IF($I280="","FALTA INCLUIR EN CARGA",IF(AND($I280="Sí",$G280=""),"FALTA POTENCIAL",IF(AND($I280="Sí",$H280=""),"FALTA FRECUENCIA",IF(AND($C280="Inactiva sin seguimiento",$I280="Sí"),"INACTIVA EN CARGA",IF(COUNTIF('4. Territorios'!$A$6:$A$30,$F280)=0,"TERRITORIO NO VÁLIDO",IF(COUNTIF('4. Territorios'!$A$6:$A$30,$F280)&gt;1,"TERRITORIO DUPLICADO",IF(OR($K280&lt;1,$K280&gt;240,$L280&lt;0,$L280&gt;360),"REVISAR TIEMPOS","OK")))))))))))</f>
        <v/>
      </c>
      <c r="Q280" s="30"/>
      <c r="R280" s="9"/>
      <c r="S280" s="1"/>
      <c r="T280" s="1"/>
      <c r="U280" s="1"/>
      <c r="V280" s="1"/>
      <c r="W280" s="1"/>
      <c r="X280" s="1"/>
      <c r="Y280" s="1"/>
      <c r="Z280" s="1"/>
    </row>
    <row r="281" spans="1:26" ht="17.5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1" t="str">
        <f t="shared" si="8"/>
        <v/>
      </c>
      <c r="K281" s="32"/>
      <c r="L281" s="32"/>
      <c r="M281" s="31" t="str">
        <f t="shared" si="9"/>
        <v/>
      </c>
      <c r="N281" s="30"/>
      <c r="O281" s="30"/>
      <c r="P281" s="33" t="str">
        <f>IF(AND($A281="",COUNTA($B281:$I281,$K281:$L281,$N281:$O281,$Q281)&gt;0),"FALTA ID",IF($A281="","",IF(COUNTIF($A$6:$A$305,$A281)&gt;1,"ID DUPLICADO",IF($F281="","SIN TERRITORIO",IF($I281="","FALTA INCLUIR EN CARGA",IF(AND($I281="Sí",$G281=""),"FALTA POTENCIAL",IF(AND($I281="Sí",$H281=""),"FALTA FRECUENCIA",IF(AND($C281="Inactiva sin seguimiento",$I281="Sí"),"INACTIVA EN CARGA",IF(COUNTIF('4. Territorios'!$A$6:$A$30,$F281)=0,"TERRITORIO NO VÁLIDO",IF(COUNTIF('4. Territorios'!$A$6:$A$30,$F281)&gt;1,"TERRITORIO DUPLICADO",IF(OR($K281&lt;1,$K281&gt;240,$L281&lt;0,$L281&gt;360),"REVISAR TIEMPOS","OK")))))))))))</f>
        <v/>
      </c>
      <c r="Q281" s="30"/>
      <c r="R281" s="9"/>
      <c r="S281" s="1"/>
      <c r="T281" s="1"/>
      <c r="U281" s="1"/>
      <c r="V281" s="1"/>
      <c r="W281" s="1"/>
      <c r="X281" s="1"/>
      <c r="Y281" s="1"/>
      <c r="Z281" s="1"/>
    </row>
    <row r="282" spans="1:26" ht="17.5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1" t="str">
        <f t="shared" si="8"/>
        <v/>
      </c>
      <c r="K282" s="32"/>
      <c r="L282" s="32"/>
      <c r="M282" s="31" t="str">
        <f t="shared" si="9"/>
        <v/>
      </c>
      <c r="N282" s="30"/>
      <c r="O282" s="30"/>
      <c r="P282" s="33" t="str">
        <f>IF(AND($A282="",COUNTA($B282:$I282,$K282:$L282,$N282:$O282,$Q282)&gt;0),"FALTA ID",IF($A282="","",IF(COUNTIF($A$6:$A$305,$A282)&gt;1,"ID DUPLICADO",IF($F282="","SIN TERRITORIO",IF($I282="","FALTA INCLUIR EN CARGA",IF(AND($I282="Sí",$G282=""),"FALTA POTENCIAL",IF(AND($I282="Sí",$H282=""),"FALTA FRECUENCIA",IF(AND($C282="Inactiva sin seguimiento",$I282="Sí"),"INACTIVA EN CARGA",IF(COUNTIF('4. Territorios'!$A$6:$A$30,$F282)=0,"TERRITORIO NO VÁLIDO",IF(COUNTIF('4. Territorios'!$A$6:$A$30,$F282)&gt;1,"TERRITORIO DUPLICADO",IF(OR($K282&lt;1,$K282&gt;240,$L282&lt;0,$L282&gt;360),"REVISAR TIEMPOS","OK")))))))))))</f>
        <v/>
      </c>
      <c r="Q282" s="30"/>
      <c r="R282" s="9"/>
      <c r="S282" s="1"/>
      <c r="T282" s="1"/>
      <c r="U282" s="1"/>
      <c r="V282" s="1"/>
      <c r="W282" s="1"/>
      <c r="X282" s="1"/>
      <c r="Y282" s="1"/>
      <c r="Z282" s="1"/>
    </row>
    <row r="283" spans="1:26" ht="17.5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1" t="str">
        <f t="shared" si="8"/>
        <v/>
      </c>
      <c r="K283" s="32"/>
      <c r="L283" s="32"/>
      <c r="M283" s="31" t="str">
        <f t="shared" si="9"/>
        <v/>
      </c>
      <c r="N283" s="30"/>
      <c r="O283" s="30"/>
      <c r="P283" s="33" t="str">
        <f>IF(AND($A283="",COUNTA($B283:$I283,$K283:$L283,$N283:$O283,$Q283)&gt;0),"FALTA ID",IF($A283="","",IF(COUNTIF($A$6:$A$305,$A283)&gt;1,"ID DUPLICADO",IF($F283="","SIN TERRITORIO",IF($I283="","FALTA INCLUIR EN CARGA",IF(AND($I283="Sí",$G283=""),"FALTA POTENCIAL",IF(AND($I283="Sí",$H283=""),"FALTA FRECUENCIA",IF(AND($C283="Inactiva sin seguimiento",$I283="Sí"),"INACTIVA EN CARGA",IF(COUNTIF('4. Territorios'!$A$6:$A$30,$F283)=0,"TERRITORIO NO VÁLIDO",IF(COUNTIF('4. Territorios'!$A$6:$A$30,$F283)&gt;1,"TERRITORIO DUPLICADO",IF(OR($K283&lt;1,$K283&gt;240,$L283&lt;0,$L283&gt;360),"REVISAR TIEMPOS","OK")))))))))))</f>
        <v/>
      </c>
      <c r="Q283" s="30"/>
      <c r="R283" s="9"/>
      <c r="S283" s="1"/>
      <c r="T283" s="1"/>
      <c r="U283" s="1"/>
      <c r="V283" s="1"/>
      <c r="W283" s="1"/>
      <c r="X283" s="1"/>
      <c r="Y283" s="1"/>
      <c r="Z283" s="1"/>
    </row>
    <row r="284" spans="1:26" ht="17.5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1" t="str">
        <f t="shared" si="8"/>
        <v/>
      </c>
      <c r="K284" s="32"/>
      <c r="L284" s="32"/>
      <c r="M284" s="31" t="str">
        <f t="shared" si="9"/>
        <v/>
      </c>
      <c r="N284" s="30"/>
      <c r="O284" s="30"/>
      <c r="P284" s="33" t="str">
        <f>IF(AND($A284="",COUNTA($B284:$I284,$K284:$L284,$N284:$O284,$Q284)&gt;0),"FALTA ID",IF($A284="","",IF(COUNTIF($A$6:$A$305,$A284)&gt;1,"ID DUPLICADO",IF($F284="","SIN TERRITORIO",IF($I284="","FALTA INCLUIR EN CARGA",IF(AND($I284="Sí",$G284=""),"FALTA POTENCIAL",IF(AND($I284="Sí",$H284=""),"FALTA FRECUENCIA",IF(AND($C284="Inactiva sin seguimiento",$I284="Sí"),"INACTIVA EN CARGA",IF(COUNTIF('4. Territorios'!$A$6:$A$30,$F284)=0,"TERRITORIO NO VÁLIDO",IF(COUNTIF('4. Territorios'!$A$6:$A$30,$F284)&gt;1,"TERRITORIO DUPLICADO",IF(OR($K284&lt;1,$K284&gt;240,$L284&lt;0,$L284&gt;360),"REVISAR TIEMPOS","OK")))))))))))</f>
        <v/>
      </c>
      <c r="Q284" s="30"/>
      <c r="R284" s="9"/>
      <c r="S284" s="1"/>
      <c r="T284" s="1"/>
      <c r="U284" s="1"/>
      <c r="V284" s="1"/>
      <c r="W284" s="1"/>
      <c r="X284" s="1"/>
      <c r="Y284" s="1"/>
      <c r="Z284" s="1"/>
    </row>
    <row r="285" spans="1:26" ht="17.5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1" t="str">
        <f t="shared" si="8"/>
        <v/>
      </c>
      <c r="K285" s="32"/>
      <c r="L285" s="32"/>
      <c r="M285" s="31" t="str">
        <f t="shared" si="9"/>
        <v/>
      </c>
      <c r="N285" s="30"/>
      <c r="O285" s="30"/>
      <c r="P285" s="33" t="str">
        <f>IF(AND($A285="",COUNTA($B285:$I285,$K285:$L285,$N285:$O285,$Q285)&gt;0),"FALTA ID",IF($A285="","",IF(COUNTIF($A$6:$A$305,$A285)&gt;1,"ID DUPLICADO",IF($F285="","SIN TERRITORIO",IF($I285="","FALTA INCLUIR EN CARGA",IF(AND($I285="Sí",$G285=""),"FALTA POTENCIAL",IF(AND($I285="Sí",$H285=""),"FALTA FRECUENCIA",IF(AND($C285="Inactiva sin seguimiento",$I285="Sí"),"INACTIVA EN CARGA",IF(COUNTIF('4. Territorios'!$A$6:$A$30,$F285)=0,"TERRITORIO NO VÁLIDO",IF(COUNTIF('4. Territorios'!$A$6:$A$30,$F285)&gt;1,"TERRITORIO DUPLICADO",IF(OR($K285&lt;1,$K285&gt;240,$L285&lt;0,$L285&gt;360),"REVISAR TIEMPOS","OK")))))))))))</f>
        <v/>
      </c>
      <c r="Q285" s="30"/>
      <c r="R285" s="9"/>
      <c r="S285" s="1"/>
      <c r="T285" s="1"/>
      <c r="U285" s="1"/>
      <c r="V285" s="1"/>
      <c r="W285" s="1"/>
      <c r="X285" s="1"/>
      <c r="Y285" s="1"/>
      <c r="Z285" s="1"/>
    </row>
    <row r="286" spans="1:26" ht="17.5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1" t="str">
        <f t="shared" si="8"/>
        <v/>
      </c>
      <c r="K286" s="32"/>
      <c r="L286" s="32"/>
      <c r="M286" s="31" t="str">
        <f t="shared" si="9"/>
        <v/>
      </c>
      <c r="N286" s="30"/>
      <c r="O286" s="30"/>
      <c r="P286" s="33" t="str">
        <f>IF(AND($A286="",COUNTA($B286:$I286,$K286:$L286,$N286:$O286,$Q286)&gt;0),"FALTA ID",IF($A286="","",IF(COUNTIF($A$6:$A$305,$A286)&gt;1,"ID DUPLICADO",IF($F286="","SIN TERRITORIO",IF($I286="","FALTA INCLUIR EN CARGA",IF(AND($I286="Sí",$G286=""),"FALTA POTENCIAL",IF(AND($I286="Sí",$H286=""),"FALTA FRECUENCIA",IF(AND($C286="Inactiva sin seguimiento",$I286="Sí"),"INACTIVA EN CARGA",IF(COUNTIF('4. Territorios'!$A$6:$A$30,$F286)=0,"TERRITORIO NO VÁLIDO",IF(COUNTIF('4. Territorios'!$A$6:$A$30,$F286)&gt;1,"TERRITORIO DUPLICADO",IF(OR($K286&lt;1,$K286&gt;240,$L286&lt;0,$L286&gt;360),"REVISAR TIEMPOS","OK")))))))))))</f>
        <v/>
      </c>
      <c r="Q286" s="30"/>
      <c r="R286" s="9"/>
      <c r="S286" s="1"/>
      <c r="T286" s="1"/>
      <c r="U286" s="1"/>
      <c r="V286" s="1"/>
      <c r="W286" s="1"/>
      <c r="X286" s="1"/>
      <c r="Y286" s="1"/>
      <c r="Z286" s="1"/>
    </row>
    <row r="287" spans="1:26" ht="17.5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1" t="str">
        <f t="shared" si="8"/>
        <v/>
      </c>
      <c r="K287" s="32"/>
      <c r="L287" s="32"/>
      <c r="M287" s="31" t="str">
        <f t="shared" si="9"/>
        <v/>
      </c>
      <c r="N287" s="30"/>
      <c r="O287" s="30"/>
      <c r="P287" s="33" t="str">
        <f>IF(AND($A287="",COUNTA($B287:$I287,$K287:$L287,$N287:$O287,$Q287)&gt;0),"FALTA ID",IF($A287="","",IF(COUNTIF($A$6:$A$305,$A287)&gt;1,"ID DUPLICADO",IF($F287="","SIN TERRITORIO",IF($I287="","FALTA INCLUIR EN CARGA",IF(AND($I287="Sí",$G287=""),"FALTA POTENCIAL",IF(AND($I287="Sí",$H287=""),"FALTA FRECUENCIA",IF(AND($C287="Inactiva sin seguimiento",$I287="Sí"),"INACTIVA EN CARGA",IF(COUNTIF('4. Territorios'!$A$6:$A$30,$F287)=0,"TERRITORIO NO VÁLIDO",IF(COUNTIF('4. Territorios'!$A$6:$A$30,$F287)&gt;1,"TERRITORIO DUPLICADO",IF(OR($K287&lt;1,$K287&gt;240,$L287&lt;0,$L287&gt;360),"REVISAR TIEMPOS","OK")))))))))))</f>
        <v/>
      </c>
      <c r="Q287" s="30"/>
      <c r="R287" s="9"/>
      <c r="S287" s="1"/>
      <c r="T287" s="1"/>
      <c r="U287" s="1"/>
      <c r="V287" s="1"/>
      <c r="W287" s="1"/>
      <c r="X287" s="1"/>
      <c r="Y287" s="1"/>
      <c r="Z287" s="1"/>
    </row>
    <row r="288" spans="1:26" ht="17.5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1" t="str">
        <f t="shared" si="8"/>
        <v/>
      </c>
      <c r="K288" s="32"/>
      <c r="L288" s="32"/>
      <c r="M288" s="31" t="str">
        <f t="shared" si="9"/>
        <v/>
      </c>
      <c r="N288" s="30"/>
      <c r="O288" s="30"/>
      <c r="P288" s="33" t="str">
        <f>IF(AND($A288="",COUNTA($B288:$I288,$K288:$L288,$N288:$O288,$Q288)&gt;0),"FALTA ID",IF($A288="","",IF(COUNTIF($A$6:$A$305,$A288)&gt;1,"ID DUPLICADO",IF($F288="","SIN TERRITORIO",IF($I288="","FALTA INCLUIR EN CARGA",IF(AND($I288="Sí",$G288=""),"FALTA POTENCIAL",IF(AND($I288="Sí",$H288=""),"FALTA FRECUENCIA",IF(AND($C288="Inactiva sin seguimiento",$I288="Sí"),"INACTIVA EN CARGA",IF(COUNTIF('4. Territorios'!$A$6:$A$30,$F288)=0,"TERRITORIO NO VÁLIDO",IF(COUNTIF('4. Territorios'!$A$6:$A$30,$F288)&gt;1,"TERRITORIO DUPLICADO",IF(OR($K288&lt;1,$K288&gt;240,$L288&lt;0,$L288&gt;360),"REVISAR TIEMPOS","OK")))))))))))</f>
        <v/>
      </c>
      <c r="Q288" s="30"/>
      <c r="R288" s="9"/>
      <c r="S288" s="1"/>
      <c r="T288" s="1"/>
      <c r="U288" s="1"/>
      <c r="V288" s="1"/>
      <c r="W288" s="1"/>
      <c r="X288" s="1"/>
      <c r="Y288" s="1"/>
      <c r="Z288" s="1"/>
    </row>
    <row r="289" spans="1:26" ht="17.5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1" t="str">
        <f t="shared" si="8"/>
        <v/>
      </c>
      <c r="K289" s="32"/>
      <c r="L289" s="32"/>
      <c r="M289" s="31" t="str">
        <f t="shared" si="9"/>
        <v/>
      </c>
      <c r="N289" s="30"/>
      <c r="O289" s="30"/>
      <c r="P289" s="33" t="str">
        <f>IF(AND($A289="",COUNTA($B289:$I289,$K289:$L289,$N289:$O289,$Q289)&gt;0),"FALTA ID",IF($A289="","",IF(COUNTIF($A$6:$A$305,$A289)&gt;1,"ID DUPLICADO",IF($F289="","SIN TERRITORIO",IF($I289="","FALTA INCLUIR EN CARGA",IF(AND($I289="Sí",$G289=""),"FALTA POTENCIAL",IF(AND($I289="Sí",$H289=""),"FALTA FRECUENCIA",IF(AND($C289="Inactiva sin seguimiento",$I289="Sí"),"INACTIVA EN CARGA",IF(COUNTIF('4. Territorios'!$A$6:$A$30,$F289)=0,"TERRITORIO NO VÁLIDO",IF(COUNTIF('4. Territorios'!$A$6:$A$30,$F289)&gt;1,"TERRITORIO DUPLICADO",IF(OR($K289&lt;1,$K289&gt;240,$L289&lt;0,$L289&gt;360),"REVISAR TIEMPOS","OK")))))))))))</f>
        <v/>
      </c>
      <c r="Q289" s="30"/>
      <c r="R289" s="9"/>
      <c r="S289" s="1"/>
      <c r="T289" s="1"/>
      <c r="U289" s="1"/>
      <c r="V289" s="1"/>
      <c r="W289" s="1"/>
      <c r="X289" s="1"/>
      <c r="Y289" s="1"/>
      <c r="Z289" s="1"/>
    </row>
    <row r="290" spans="1:26" ht="17.5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1" t="str">
        <f t="shared" si="8"/>
        <v/>
      </c>
      <c r="K290" s="32"/>
      <c r="L290" s="32"/>
      <c r="M290" s="31" t="str">
        <f t="shared" si="9"/>
        <v/>
      </c>
      <c r="N290" s="30"/>
      <c r="O290" s="30"/>
      <c r="P290" s="33" t="str">
        <f>IF(AND($A290="",COUNTA($B290:$I290,$K290:$L290,$N290:$O290,$Q290)&gt;0),"FALTA ID",IF($A290="","",IF(COUNTIF($A$6:$A$305,$A290)&gt;1,"ID DUPLICADO",IF($F290="","SIN TERRITORIO",IF($I290="","FALTA INCLUIR EN CARGA",IF(AND($I290="Sí",$G290=""),"FALTA POTENCIAL",IF(AND($I290="Sí",$H290=""),"FALTA FRECUENCIA",IF(AND($C290="Inactiva sin seguimiento",$I290="Sí"),"INACTIVA EN CARGA",IF(COUNTIF('4. Territorios'!$A$6:$A$30,$F290)=0,"TERRITORIO NO VÁLIDO",IF(COUNTIF('4. Territorios'!$A$6:$A$30,$F290)&gt;1,"TERRITORIO DUPLICADO",IF(OR($K290&lt;1,$K290&gt;240,$L290&lt;0,$L290&gt;360),"REVISAR TIEMPOS","OK")))))))))))</f>
        <v/>
      </c>
      <c r="Q290" s="30"/>
      <c r="R290" s="9"/>
      <c r="S290" s="1"/>
      <c r="T290" s="1"/>
      <c r="U290" s="1"/>
      <c r="V290" s="1"/>
      <c r="W290" s="1"/>
      <c r="X290" s="1"/>
      <c r="Y290" s="1"/>
      <c r="Z290" s="1"/>
    </row>
    <row r="291" spans="1:26" ht="17.5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1" t="str">
        <f t="shared" si="8"/>
        <v/>
      </c>
      <c r="K291" s="32"/>
      <c r="L291" s="32"/>
      <c r="M291" s="31" t="str">
        <f t="shared" si="9"/>
        <v/>
      </c>
      <c r="N291" s="30"/>
      <c r="O291" s="30"/>
      <c r="P291" s="33" t="str">
        <f>IF(AND($A291="",COUNTA($B291:$I291,$K291:$L291,$N291:$O291,$Q291)&gt;0),"FALTA ID",IF($A291="","",IF(COUNTIF($A$6:$A$305,$A291)&gt;1,"ID DUPLICADO",IF($F291="","SIN TERRITORIO",IF($I291="","FALTA INCLUIR EN CARGA",IF(AND($I291="Sí",$G291=""),"FALTA POTENCIAL",IF(AND($I291="Sí",$H291=""),"FALTA FRECUENCIA",IF(AND($C291="Inactiva sin seguimiento",$I291="Sí"),"INACTIVA EN CARGA",IF(COUNTIF('4. Territorios'!$A$6:$A$30,$F291)=0,"TERRITORIO NO VÁLIDO",IF(COUNTIF('4. Territorios'!$A$6:$A$30,$F291)&gt;1,"TERRITORIO DUPLICADO",IF(OR($K291&lt;1,$K291&gt;240,$L291&lt;0,$L291&gt;360),"REVISAR TIEMPOS","OK")))))))))))</f>
        <v/>
      </c>
      <c r="Q291" s="30"/>
      <c r="R291" s="9"/>
      <c r="S291" s="1"/>
      <c r="T291" s="1"/>
      <c r="U291" s="1"/>
      <c r="V291" s="1"/>
      <c r="W291" s="1"/>
      <c r="X291" s="1"/>
      <c r="Y291" s="1"/>
      <c r="Z291" s="1"/>
    </row>
    <row r="292" spans="1:26" ht="17.5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1" t="str">
        <f t="shared" si="8"/>
        <v/>
      </c>
      <c r="K292" s="32"/>
      <c r="L292" s="32"/>
      <c r="M292" s="31" t="str">
        <f t="shared" si="9"/>
        <v/>
      </c>
      <c r="N292" s="30"/>
      <c r="O292" s="30"/>
      <c r="P292" s="33" t="str">
        <f>IF(AND($A292="",COUNTA($B292:$I292,$K292:$L292,$N292:$O292,$Q292)&gt;0),"FALTA ID",IF($A292="","",IF(COUNTIF($A$6:$A$305,$A292)&gt;1,"ID DUPLICADO",IF($F292="","SIN TERRITORIO",IF($I292="","FALTA INCLUIR EN CARGA",IF(AND($I292="Sí",$G292=""),"FALTA POTENCIAL",IF(AND($I292="Sí",$H292=""),"FALTA FRECUENCIA",IF(AND($C292="Inactiva sin seguimiento",$I292="Sí"),"INACTIVA EN CARGA",IF(COUNTIF('4. Territorios'!$A$6:$A$30,$F292)=0,"TERRITORIO NO VÁLIDO",IF(COUNTIF('4. Territorios'!$A$6:$A$30,$F292)&gt;1,"TERRITORIO DUPLICADO",IF(OR($K292&lt;1,$K292&gt;240,$L292&lt;0,$L292&gt;360),"REVISAR TIEMPOS","OK")))))))))))</f>
        <v/>
      </c>
      <c r="Q292" s="30"/>
      <c r="R292" s="9"/>
      <c r="S292" s="1"/>
      <c r="T292" s="1"/>
      <c r="U292" s="1"/>
      <c r="V292" s="1"/>
      <c r="W292" s="1"/>
      <c r="X292" s="1"/>
      <c r="Y292" s="1"/>
      <c r="Z292" s="1"/>
    </row>
    <row r="293" spans="1:26" ht="17.5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1" t="str">
        <f t="shared" si="8"/>
        <v/>
      </c>
      <c r="K293" s="32"/>
      <c r="L293" s="32"/>
      <c r="M293" s="31" t="str">
        <f t="shared" si="9"/>
        <v/>
      </c>
      <c r="N293" s="30"/>
      <c r="O293" s="30"/>
      <c r="P293" s="33" t="str">
        <f>IF(AND($A293="",COUNTA($B293:$I293,$K293:$L293,$N293:$O293,$Q293)&gt;0),"FALTA ID",IF($A293="","",IF(COUNTIF($A$6:$A$305,$A293)&gt;1,"ID DUPLICADO",IF($F293="","SIN TERRITORIO",IF($I293="","FALTA INCLUIR EN CARGA",IF(AND($I293="Sí",$G293=""),"FALTA POTENCIAL",IF(AND($I293="Sí",$H293=""),"FALTA FRECUENCIA",IF(AND($C293="Inactiva sin seguimiento",$I293="Sí"),"INACTIVA EN CARGA",IF(COUNTIF('4. Territorios'!$A$6:$A$30,$F293)=0,"TERRITORIO NO VÁLIDO",IF(COUNTIF('4. Territorios'!$A$6:$A$30,$F293)&gt;1,"TERRITORIO DUPLICADO",IF(OR($K293&lt;1,$K293&gt;240,$L293&lt;0,$L293&gt;360),"REVISAR TIEMPOS","OK")))))))))))</f>
        <v/>
      </c>
      <c r="Q293" s="30"/>
      <c r="R293" s="9"/>
      <c r="S293" s="1"/>
      <c r="T293" s="1"/>
      <c r="U293" s="1"/>
      <c r="V293" s="1"/>
      <c r="W293" s="1"/>
      <c r="X293" s="1"/>
      <c r="Y293" s="1"/>
      <c r="Z293" s="1"/>
    </row>
    <row r="294" spans="1:26" ht="17.5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1" t="str">
        <f t="shared" si="8"/>
        <v/>
      </c>
      <c r="K294" s="32"/>
      <c r="L294" s="32"/>
      <c r="M294" s="31" t="str">
        <f t="shared" si="9"/>
        <v/>
      </c>
      <c r="N294" s="30"/>
      <c r="O294" s="30"/>
      <c r="P294" s="33" t="str">
        <f>IF(AND($A294="",COUNTA($B294:$I294,$K294:$L294,$N294:$O294,$Q294)&gt;0),"FALTA ID",IF($A294="","",IF(COUNTIF($A$6:$A$305,$A294)&gt;1,"ID DUPLICADO",IF($F294="","SIN TERRITORIO",IF($I294="","FALTA INCLUIR EN CARGA",IF(AND($I294="Sí",$G294=""),"FALTA POTENCIAL",IF(AND($I294="Sí",$H294=""),"FALTA FRECUENCIA",IF(AND($C294="Inactiva sin seguimiento",$I294="Sí"),"INACTIVA EN CARGA",IF(COUNTIF('4. Territorios'!$A$6:$A$30,$F294)=0,"TERRITORIO NO VÁLIDO",IF(COUNTIF('4. Territorios'!$A$6:$A$30,$F294)&gt;1,"TERRITORIO DUPLICADO",IF(OR($K294&lt;1,$K294&gt;240,$L294&lt;0,$L294&gt;360),"REVISAR TIEMPOS","OK")))))))))))</f>
        <v/>
      </c>
      <c r="Q294" s="30"/>
      <c r="R294" s="9"/>
      <c r="S294" s="1"/>
      <c r="T294" s="1"/>
      <c r="U294" s="1"/>
      <c r="V294" s="1"/>
      <c r="W294" s="1"/>
      <c r="X294" s="1"/>
      <c r="Y294" s="1"/>
      <c r="Z294" s="1"/>
    </row>
    <row r="295" spans="1:26" ht="17.5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1" t="str">
        <f t="shared" si="8"/>
        <v/>
      </c>
      <c r="K295" s="32"/>
      <c r="L295" s="32"/>
      <c r="M295" s="31" t="str">
        <f t="shared" si="9"/>
        <v/>
      </c>
      <c r="N295" s="30"/>
      <c r="O295" s="30"/>
      <c r="P295" s="33" t="str">
        <f>IF(AND($A295="",COUNTA($B295:$I295,$K295:$L295,$N295:$O295,$Q295)&gt;0),"FALTA ID",IF($A295="","",IF(COUNTIF($A$6:$A$305,$A295)&gt;1,"ID DUPLICADO",IF($F295="","SIN TERRITORIO",IF($I295="","FALTA INCLUIR EN CARGA",IF(AND($I295="Sí",$G295=""),"FALTA POTENCIAL",IF(AND($I295="Sí",$H295=""),"FALTA FRECUENCIA",IF(AND($C295="Inactiva sin seguimiento",$I295="Sí"),"INACTIVA EN CARGA",IF(COUNTIF('4. Territorios'!$A$6:$A$30,$F295)=0,"TERRITORIO NO VÁLIDO",IF(COUNTIF('4. Territorios'!$A$6:$A$30,$F295)&gt;1,"TERRITORIO DUPLICADO",IF(OR($K295&lt;1,$K295&gt;240,$L295&lt;0,$L295&gt;360),"REVISAR TIEMPOS","OK")))))))))))</f>
        <v/>
      </c>
      <c r="Q295" s="30"/>
      <c r="R295" s="9"/>
      <c r="S295" s="1"/>
      <c r="T295" s="1"/>
      <c r="U295" s="1"/>
      <c r="V295" s="1"/>
      <c r="W295" s="1"/>
      <c r="X295" s="1"/>
      <c r="Y295" s="1"/>
      <c r="Z295" s="1"/>
    </row>
    <row r="296" spans="1:26" ht="17.5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1" t="str">
        <f t="shared" si="8"/>
        <v/>
      </c>
      <c r="K296" s="32"/>
      <c r="L296" s="32"/>
      <c r="M296" s="31" t="str">
        <f t="shared" si="9"/>
        <v/>
      </c>
      <c r="N296" s="30"/>
      <c r="O296" s="30"/>
      <c r="P296" s="33" t="str">
        <f>IF(AND($A296="",COUNTA($B296:$I296,$K296:$L296,$N296:$O296,$Q296)&gt;0),"FALTA ID",IF($A296="","",IF(COUNTIF($A$6:$A$305,$A296)&gt;1,"ID DUPLICADO",IF($F296="","SIN TERRITORIO",IF($I296="","FALTA INCLUIR EN CARGA",IF(AND($I296="Sí",$G296=""),"FALTA POTENCIAL",IF(AND($I296="Sí",$H296=""),"FALTA FRECUENCIA",IF(AND($C296="Inactiva sin seguimiento",$I296="Sí"),"INACTIVA EN CARGA",IF(COUNTIF('4. Territorios'!$A$6:$A$30,$F296)=0,"TERRITORIO NO VÁLIDO",IF(COUNTIF('4. Territorios'!$A$6:$A$30,$F296)&gt;1,"TERRITORIO DUPLICADO",IF(OR($K296&lt;1,$K296&gt;240,$L296&lt;0,$L296&gt;360),"REVISAR TIEMPOS","OK")))))))))))</f>
        <v/>
      </c>
      <c r="Q296" s="30"/>
      <c r="R296" s="9"/>
      <c r="S296" s="1"/>
      <c r="T296" s="1"/>
      <c r="U296" s="1"/>
      <c r="V296" s="1"/>
      <c r="W296" s="1"/>
      <c r="X296" s="1"/>
      <c r="Y296" s="1"/>
      <c r="Z296" s="1"/>
    </row>
    <row r="297" spans="1:26" ht="17.5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1" t="str">
        <f t="shared" si="8"/>
        <v/>
      </c>
      <c r="K297" s="32"/>
      <c r="L297" s="32"/>
      <c r="M297" s="31" t="str">
        <f t="shared" si="9"/>
        <v/>
      </c>
      <c r="N297" s="30"/>
      <c r="O297" s="30"/>
      <c r="P297" s="33" t="str">
        <f>IF(AND($A297="",COUNTA($B297:$I297,$K297:$L297,$N297:$O297,$Q297)&gt;0),"FALTA ID",IF($A297="","",IF(COUNTIF($A$6:$A$305,$A297)&gt;1,"ID DUPLICADO",IF($F297="","SIN TERRITORIO",IF($I297="","FALTA INCLUIR EN CARGA",IF(AND($I297="Sí",$G297=""),"FALTA POTENCIAL",IF(AND($I297="Sí",$H297=""),"FALTA FRECUENCIA",IF(AND($C297="Inactiva sin seguimiento",$I297="Sí"),"INACTIVA EN CARGA",IF(COUNTIF('4. Territorios'!$A$6:$A$30,$F297)=0,"TERRITORIO NO VÁLIDO",IF(COUNTIF('4. Territorios'!$A$6:$A$30,$F297)&gt;1,"TERRITORIO DUPLICADO",IF(OR($K297&lt;1,$K297&gt;240,$L297&lt;0,$L297&gt;360),"REVISAR TIEMPOS","OK")))))))))))</f>
        <v/>
      </c>
      <c r="Q297" s="30"/>
      <c r="R297" s="9"/>
      <c r="S297" s="1"/>
      <c r="T297" s="1"/>
      <c r="U297" s="1"/>
      <c r="V297" s="1"/>
      <c r="W297" s="1"/>
      <c r="X297" s="1"/>
      <c r="Y297" s="1"/>
      <c r="Z297" s="1"/>
    </row>
    <row r="298" spans="1:26" ht="17.5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1" t="str">
        <f t="shared" si="8"/>
        <v/>
      </c>
      <c r="K298" s="32"/>
      <c r="L298" s="32"/>
      <c r="M298" s="31" t="str">
        <f t="shared" si="9"/>
        <v/>
      </c>
      <c r="N298" s="30"/>
      <c r="O298" s="30"/>
      <c r="P298" s="33" t="str">
        <f>IF(AND($A298="",COUNTA($B298:$I298,$K298:$L298,$N298:$O298,$Q298)&gt;0),"FALTA ID",IF($A298="","",IF(COUNTIF($A$6:$A$305,$A298)&gt;1,"ID DUPLICADO",IF($F298="","SIN TERRITORIO",IF($I298="","FALTA INCLUIR EN CARGA",IF(AND($I298="Sí",$G298=""),"FALTA POTENCIAL",IF(AND($I298="Sí",$H298=""),"FALTA FRECUENCIA",IF(AND($C298="Inactiva sin seguimiento",$I298="Sí"),"INACTIVA EN CARGA",IF(COUNTIF('4. Territorios'!$A$6:$A$30,$F298)=0,"TERRITORIO NO VÁLIDO",IF(COUNTIF('4. Territorios'!$A$6:$A$30,$F298)&gt;1,"TERRITORIO DUPLICADO",IF(OR($K298&lt;1,$K298&gt;240,$L298&lt;0,$L298&gt;360),"REVISAR TIEMPOS","OK")))))))))))</f>
        <v/>
      </c>
      <c r="Q298" s="30"/>
      <c r="R298" s="9"/>
      <c r="S298" s="1"/>
      <c r="T298" s="1"/>
      <c r="U298" s="1"/>
      <c r="V298" s="1"/>
      <c r="W298" s="1"/>
      <c r="X298" s="1"/>
      <c r="Y298" s="1"/>
      <c r="Z298" s="1"/>
    </row>
    <row r="299" spans="1:26" ht="17.5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1" t="str">
        <f t="shared" si="8"/>
        <v/>
      </c>
      <c r="K299" s="32"/>
      <c r="L299" s="32"/>
      <c r="M299" s="31" t="str">
        <f t="shared" si="9"/>
        <v/>
      </c>
      <c r="N299" s="30"/>
      <c r="O299" s="30"/>
      <c r="P299" s="33" t="str">
        <f>IF(AND($A299="",COUNTA($B299:$I299,$K299:$L299,$N299:$O299,$Q299)&gt;0),"FALTA ID",IF($A299="","",IF(COUNTIF($A$6:$A$305,$A299)&gt;1,"ID DUPLICADO",IF($F299="","SIN TERRITORIO",IF($I299="","FALTA INCLUIR EN CARGA",IF(AND($I299="Sí",$G299=""),"FALTA POTENCIAL",IF(AND($I299="Sí",$H299=""),"FALTA FRECUENCIA",IF(AND($C299="Inactiva sin seguimiento",$I299="Sí"),"INACTIVA EN CARGA",IF(COUNTIF('4. Territorios'!$A$6:$A$30,$F299)=0,"TERRITORIO NO VÁLIDO",IF(COUNTIF('4. Territorios'!$A$6:$A$30,$F299)&gt;1,"TERRITORIO DUPLICADO",IF(OR($K299&lt;1,$K299&gt;240,$L299&lt;0,$L299&gt;360),"REVISAR TIEMPOS","OK")))))))))))</f>
        <v/>
      </c>
      <c r="Q299" s="30"/>
      <c r="R299" s="9"/>
      <c r="S299" s="1"/>
      <c r="T299" s="1"/>
      <c r="U299" s="1"/>
      <c r="V299" s="1"/>
      <c r="W299" s="1"/>
      <c r="X299" s="1"/>
      <c r="Y299" s="1"/>
      <c r="Z299" s="1"/>
    </row>
    <row r="300" spans="1:26" ht="17.5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1" t="str">
        <f t="shared" si="8"/>
        <v/>
      </c>
      <c r="K300" s="32"/>
      <c r="L300" s="32"/>
      <c r="M300" s="31" t="str">
        <f t="shared" si="9"/>
        <v/>
      </c>
      <c r="N300" s="30"/>
      <c r="O300" s="30"/>
      <c r="P300" s="33" t="str">
        <f>IF(AND($A300="",COUNTA($B300:$I300,$K300:$L300,$N300:$O300,$Q300)&gt;0),"FALTA ID",IF($A300="","",IF(COUNTIF($A$6:$A$305,$A300)&gt;1,"ID DUPLICADO",IF($F300="","SIN TERRITORIO",IF($I300="","FALTA INCLUIR EN CARGA",IF(AND($I300="Sí",$G300=""),"FALTA POTENCIAL",IF(AND($I300="Sí",$H300=""),"FALTA FRECUENCIA",IF(AND($C300="Inactiva sin seguimiento",$I300="Sí"),"INACTIVA EN CARGA",IF(COUNTIF('4. Territorios'!$A$6:$A$30,$F300)=0,"TERRITORIO NO VÁLIDO",IF(COUNTIF('4. Territorios'!$A$6:$A$30,$F300)&gt;1,"TERRITORIO DUPLICADO",IF(OR($K300&lt;1,$K300&gt;240,$L300&lt;0,$L300&gt;360),"REVISAR TIEMPOS","OK")))))))))))</f>
        <v/>
      </c>
      <c r="Q300" s="30"/>
      <c r="R300" s="9"/>
      <c r="S300" s="1"/>
      <c r="T300" s="1"/>
      <c r="U300" s="1"/>
      <c r="V300" s="1"/>
      <c r="W300" s="1"/>
      <c r="X300" s="1"/>
      <c r="Y300" s="1"/>
      <c r="Z300" s="1"/>
    </row>
    <row r="301" spans="1:26" ht="17.5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1" t="str">
        <f t="shared" si="8"/>
        <v/>
      </c>
      <c r="K301" s="32"/>
      <c r="L301" s="32"/>
      <c r="M301" s="31" t="str">
        <f t="shared" si="9"/>
        <v/>
      </c>
      <c r="N301" s="30"/>
      <c r="O301" s="30"/>
      <c r="P301" s="33" t="str">
        <f>IF(AND($A301="",COUNTA($B301:$I301,$K301:$L301,$N301:$O301,$Q301)&gt;0),"FALTA ID",IF($A301="","",IF(COUNTIF($A$6:$A$305,$A301)&gt;1,"ID DUPLICADO",IF($F301="","SIN TERRITORIO",IF($I301="","FALTA INCLUIR EN CARGA",IF(AND($I301="Sí",$G301=""),"FALTA POTENCIAL",IF(AND($I301="Sí",$H301=""),"FALTA FRECUENCIA",IF(AND($C301="Inactiva sin seguimiento",$I301="Sí"),"INACTIVA EN CARGA",IF(COUNTIF('4. Territorios'!$A$6:$A$30,$F301)=0,"TERRITORIO NO VÁLIDO",IF(COUNTIF('4. Territorios'!$A$6:$A$30,$F301)&gt;1,"TERRITORIO DUPLICADO",IF(OR($K301&lt;1,$K301&gt;240,$L301&lt;0,$L301&gt;360),"REVISAR TIEMPOS","OK")))))))))))</f>
        <v/>
      </c>
      <c r="Q301" s="30"/>
      <c r="R301" s="9"/>
      <c r="S301" s="1"/>
      <c r="T301" s="1"/>
      <c r="U301" s="1"/>
      <c r="V301" s="1"/>
      <c r="W301" s="1"/>
      <c r="X301" s="1"/>
      <c r="Y301" s="1"/>
      <c r="Z301" s="1"/>
    </row>
    <row r="302" spans="1:26" ht="17.5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1" t="str">
        <f t="shared" si="8"/>
        <v/>
      </c>
      <c r="K302" s="32"/>
      <c r="L302" s="32"/>
      <c r="M302" s="31" t="str">
        <f t="shared" si="9"/>
        <v/>
      </c>
      <c r="N302" s="30"/>
      <c r="O302" s="30"/>
      <c r="P302" s="33" t="str">
        <f>IF(AND($A302="",COUNTA($B302:$I302,$K302:$L302,$N302:$O302,$Q302)&gt;0),"FALTA ID",IF($A302="","",IF(COUNTIF($A$6:$A$305,$A302)&gt;1,"ID DUPLICADO",IF($F302="","SIN TERRITORIO",IF($I302="","FALTA INCLUIR EN CARGA",IF(AND($I302="Sí",$G302=""),"FALTA POTENCIAL",IF(AND($I302="Sí",$H302=""),"FALTA FRECUENCIA",IF(AND($C302="Inactiva sin seguimiento",$I302="Sí"),"INACTIVA EN CARGA",IF(COUNTIF('4. Territorios'!$A$6:$A$30,$F302)=0,"TERRITORIO NO VÁLIDO",IF(COUNTIF('4. Territorios'!$A$6:$A$30,$F302)&gt;1,"TERRITORIO DUPLICADO",IF(OR($K302&lt;1,$K302&gt;240,$L302&lt;0,$L302&gt;360),"REVISAR TIEMPOS","OK")))))))))))</f>
        <v/>
      </c>
      <c r="Q302" s="30"/>
      <c r="R302" s="9"/>
      <c r="S302" s="1"/>
      <c r="T302" s="1"/>
      <c r="U302" s="1"/>
      <c r="V302" s="1"/>
      <c r="W302" s="1"/>
      <c r="X302" s="1"/>
      <c r="Y302" s="1"/>
      <c r="Z302" s="1"/>
    </row>
    <row r="303" spans="1:26" ht="17.5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1" t="str">
        <f t="shared" si="8"/>
        <v/>
      </c>
      <c r="K303" s="32"/>
      <c r="L303" s="32"/>
      <c r="M303" s="31" t="str">
        <f t="shared" si="9"/>
        <v/>
      </c>
      <c r="N303" s="30"/>
      <c r="O303" s="30"/>
      <c r="P303" s="33" t="str">
        <f>IF(AND($A303="",COUNTA($B303:$I303,$K303:$L303,$N303:$O303,$Q303)&gt;0),"FALTA ID",IF($A303="","",IF(COUNTIF($A$6:$A$305,$A303)&gt;1,"ID DUPLICADO",IF($F303="","SIN TERRITORIO",IF($I303="","FALTA INCLUIR EN CARGA",IF(AND($I303="Sí",$G303=""),"FALTA POTENCIAL",IF(AND($I303="Sí",$H303=""),"FALTA FRECUENCIA",IF(AND($C303="Inactiva sin seguimiento",$I303="Sí"),"INACTIVA EN CARGA",IF(COUNTIF('4. Territorios'!$A$6:$A$30,$F303)=0,"TERRITORIO NO VÁLIDO",IF(COUNTIF('4. Territorios'!$A$6:$A$30,$F303)&gt;1,"TERRITORIO DUPLICADO",IF(OR($K303&lt;1,$K303&gt;240,$L303&lt;0,$L303&gt;360),"REVISAR TIEMPOS","OK")))))))))))</f>
        <v/>
      </c>
      <c r="Q303" s="30"/>
      <c r="R303" s="9"/>
      <c r="S303" s="1"/>
      <c r="T303" s="1"/>
      <c r="U303" s="1"/>
      <c r="V303" s="1"/>
      <c r="W303" s="1"/>
      <c r="X303" s="1"/>
      <c r="Y303" s="1"/>
      <c r="Z303" s="1"/>
    </row>
    <row r="304" spans="1:26" ht="17.5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1" t="str">
        <f t="shared" si="8"/>
        <v/>
      </c>
      <c r="K304" s="32"/>
      <c r="L304" s="32"/>
      <c r="M304" s="31" t="str">
        <f t="shared" si="9"/>
        <v/>
      </c>
      <c r="N304" s="30"/>
      <c r="O304" s="30"/>
      <c r="P304" s="33" t="str">
        <f>IF(AND($A304="",COUNTA($B304:$I304,$K304:$L304,$N304:$O304,$Q304)&gt;0),"FALTA ID",IF($A304="","",IF(COUNTIF($A$6:$A$305,$A304)&gt;1,"ID DUPLICADO",IF($F304="","SIN TERRITORIO",IF($I304="","FALTA INCLUIR EN CARGA",IF(AND($I304="Sí",$G304=""),"FALTA POTENCIAL",IF(AND($I304="Sí",$H304=""),"FALTA FRECUENCIA",IF(AND($C304="Inactiva sin seguimiento",$I304="Sí"),"INACTIVA EN CARGA",IF(COUNTIF('4. Territorios'!$A$6:$A$30,$F304)=0,"TERRITORIO NO VÁLIDO",IF(COUNTIF('4. Territorios'!$A$6:$A$30,$F304)&gt;1,"TERRITORIO DUPLICADO",IF(OR($K304&lt;1,$K304&gt;240,$L304&lt;0,$L304&gt;360),"REVISAR TIEMPOS","OK")))))))))))</f>
        <v/>
      </c>
      <c r="Q304" s="30"/>
      <c r="R304" s="9"/>
      <c r="S304" s="1"/>
      <c r="T304" s="1"/>
      <c r="U304" s="1"/>
      <c r="V304" s="1"/>
      <c r="W304" s="1"/>
      <c r="X304" s="1"/>
      <c r="Y304" s="1"/>
      <c r="Z304" s="1"/>
    </row>
    <row r="305" spans="1:26" ht="17.5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1" t="str">
        <f t="shared" si="8"/>
        <v/>
      </c>
      <c r="K305" s="32"/>
      <c r="L305" s="32"/>
      <c r="M305" s="31" t="str">
        <f t="shared" si="9"/>
        <v/>
      </c>
      <c r="N305" s="30"/>
      <c r="O305" s="30"/>
      <c r="P305" s="33" t="str">
        <f>IF(AND($A305="",COUNTA($B305:$I305,$K305:$L305,$N305:$O305,$Q305)&gt;0),"FALTA ID",IF($A305="","",IF(COUNTIF($A$6:$A$305,$A305)&gt;1,"ID DUPLICADO",IF($F305="","SIN TERRITORIO",IF($I305="","FALTA INCLUIR EN CARGA",IF(AND($I305="Sí",$G305=""),"FALTA POTENCIAL",IF(AND($I305="Sí",$H305=""),"FALTA FRECUENCIA",IF(AND($C305="Inactiva sin seguimiento",$I305="Sí"),"INACTIVA EN CARGA",IF(COUNTIF('4. Territorios'!$A$6:$A$30,$F305)=0,"TERRITORIO NO VÁLIDO",IF(COUNTIF('4. Territorios'!$A$6:$A$30,$F305)&gt;1,"TERRITORIO DUPLICADO",IF(OR($K305&lt;1,$K305&gt;240,$L305&lt;0,$L305&gt;360),"REVISAR TIEMPOS","OK")))))))))))</f>
        <v/>
      </c>
      <c r="Q305" s="30"/>
      <c r="R305" s="9"/>
      <c r="S305" s="1"/>
      <c r="T305" s="1"/>
      <c r="U305" s="1"/>
      <c r="V305" s="1"/>
      <c r="W305" s="1"/>
      <c r="X305" s="1"/>
      <c r="Y305" s="1"/>
      <c r="Z305" s="1"/>
    </row>
    <row r="306" spans="1:26" ht="14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</sheetData>
  <mergeCells count="3">
    <mergeCell ref="A1:Q1"/>
    <mergeCell ref="A2:Q2"/>
    <mergeCell ref="A3:Q3"/>
  </mergeCells>
  <conditionalFormatting sqref="A6:A305">
    <cfRule type="expression" dxfId="36" priority="3">
      <formula>AND($A6&lt;&gt;"",COUNTIF($A$6:$A$305,$A6)&gt;1)</formula>
    </cfRule>
  </conditionalFormatting>
  <conditionalFormatting sqref="F6:F305">
    <cfRule type="expression" dxfId="35" priority="4">
      <formula>AND($A6&lt;&gt;"",$P6&lt;&gt;"OK")</formula>
    </cfRule>
  </conditionalFormatting>
  <conditionalFormatting sqref="P6:P305">
    <cfRule type="expression" dxfId="34" priority="5">
      <formula>AND($P6&lt;&gt;"",$P6&lt;&gt;"OK")</formula>
    </cfRule>
    <cfRule type="expression" dxfId="33" priority="6">
      <formula>$P6="OK"</formula>
    </cfRule>
  </conditionalFormatting>
  <dataValidations count="8">
    <dataValidation type="list" allowBlank="1" showErrorMessage="1" errorTitle="Estado no válido" error="Selecciona un estado de la lista." sqref="C6:C305" xr:uid="{00000000-0002-0000-0200-000000000000}">
      <formula1>"Activa,Prospecto,En recuperación,Inactiva sin seguimiento"</formula1>
    </dataValidation>
    <dataValidation type="list" allowBlank="1" showErrorMessage="1" errorTitle="Territorio no válido" error="Primero crea un territorio único en la hoja 4 y selecciónalo desde la lista." sqref="F6:F305" xr:uid="{00000000-0002-0000-0200-000001000000}">
      <formula1>$R$6:$R$30</formula1>
    </dataValidation>
    <dataValidation type="list" allowBlank="1" showErrorMessage="1" errorTitle="Selecciona el potencial" error="Selecciona A, B o C para las cuentas incluidas en carga." sqref="G6:G305" xr:uid="{00000000-0002-0000-0200-000002000000}">
      <formula1>"A,B,C"</formula1>
    </dataValidation>
    <dataValidation type="list" allowBlank="1" showErrorMessage="1" errorTitle="Selecciona la frecuencia" error="Selecciona una frecuencia de visita para las cuentas incluidas en carga." sqref="H6:H305" xr:uid="{00000000-0002-0000-0200-000003000000}">
      <formula1>"Semanal,Quincenal,Mensual,Bimestral,Digital"</formula1>
    </dataValidation>
    <dataValidation type="list" allowBlank="1" showErrorMessage="1" errorTitle="Define si la cuenta suma carga" error="Selecciona Sí o No para incluir la cuenta en la carga comercial." sqref="I6:I305" xr:uid="{00000000-0002-0000-0200-000004000000}">
      <formula1>"Sí,No"</formula1>
    </dataValidation>
    <dataValidation type="list" allowBlank="1" showErrorMessage="1" errorTitle="Canal no válido" error="Selecciona un canal de la lista." sqref="O6:O305" xr:uid="{00000000-0002-0000-0200-000005000000}">
      <formula1>"Venta directa,Distribuidor,Otro"</formula1>
    </dataValidation>
    <dataValidation type="whole" allowBlank="1" showErrorMessage="1" errorTitle="Tiempo de visita" error="Ingresa entre 1 y 240 minutos." sqref="K6:K305" xr:uid="{00000000-0002-0000-0200-000006000000}">
      <formula1>1</formula1>
      <formula2>240</formula2>
    </dataValidation>
    <dataValidation type="whole" allowBlank="1" showErrorMessage="1" errorTitle="Traslado promedio" error="Ingresa entre 0 y 360 minutos." sqref="L6:L305" xr:uid="{00000000-0002-0000-0200-000007000000}">
      <formula1>0</formula1>
      <formula2>360</formula2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00"/>
  <sheetViews>
    <sheetView workbookViewId="0">
      <selection activeCell="R6" sqref="A6:R6"/>
    </sheetView>
  </sheetViews>
  <sheetFormatPr baseColWidth="10" defaultColWidth="8.796875" defaultRowHeight="13.8"/>
  <cols>
    <col min="1" max="1" width="23" customWidth="1"/>
    <col min="2" max="2" width="21" customWidth="1"/>
    <col min="3" max="3" width="22" customWidth="1"/>
    <col min="4" max="4" width="32" customWidth="1"/>
    <col min="5" max="5" width="17" customWidth="1"/>
    <col min="6" max="7" width="18" customWidth="1"/>
    <col min="8" max="8" width="23" customWidth="1"/>
    <col min="9" max="9" width="18" customWidth="1"/>
    <col min="10" max="13" width="13" customWidth="1"/>
    <col min="14" max="14" width="18" customWidth="1"/>
    <col min="15" max="15" width="22" customWidth="1"/>
    <col min="16" max="17" width="14" customWidth="1"/>
    <col min="18" max="18" width="20" customWidth="1"/>
    <col min="19" max="19" width="18" customWidth="1"/>
    <col min="20" max="20" width="46" customWidth="1"/>
  </cols>
  <sheetData>
    <row r="1" spans="1:26" ht="24" customHeight="1">
      <c r="A1" s="11" t="s">
        <v>280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"/>
      <c r="V1" s="1"/>
      <c r="W1" s="1"/>
      <c r="X1" s="1"/>
      <c r="Y1" s="1"/>
      <c r="Z1" s="1"/>
    </row>
    <row r="2" spans="1:26" ht="22.35" customHeight="1">
      <c r="A2" s="10" t="s">
        <v>281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"/>
      <c r="V2" s="1"/>
      <c r="W2" s="1"/>
      <c r="X2" s="1"/>
      <c r="Y2" s="1"/>
      <c r="Z2" s="1"/>
    </row>
    <row r="3" spans="1:26" ht="22.35" customHeight="1">
      <c r="A3" s="12" t="s">
        <v>282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"/>
      <c r="V3" s="1"/>
      <c r="W3" s="1"/>
      <c r="X3" s="1"/>
      <c r="Y3" s="1"/>
      <c r="Z3" s="1"/>
    </row>
    <row r="4" spans="1:26" ht="14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.6" customHeight="1">
      <c r="A5" s="8" t="s">
        <v>283</v>
      </c>
      <c r="B5" s="8" t="s">
        <v>157</v>
      </c>
      <c r="C5" s="8" t="s">
        <v>284</v>
      </c>
      <c r="D5" s="8" t="s">
        <v>285</v>
      </c>
      <c r="E5" s="8" t="s">
        <v>286</v>
      </c>
      <c r="F5" s="8" t="s">
        <v>287</v>
      </c>
      <c r="G5" s="8" t="s">
        <v>288</v>
      </c>
      <c r="H5" s="8" t="s">
        <v>289</v>
      </c>
      <c r="I5" s="8" t="s">
        <v>290</v>
      </c>
      <c r="J5" s="8" t="s">
        <v>291</v>
      </c>
      <c r="K5" s="8" t="s">
        <v>292</v>
      </c>
      <c r="L5" s="8" t="s">
        <v>293</v>
      </c>
      <c r="M5" s="8" t="s">
        <v>294</v>
      </c>
      <c r="N5" s="8" t="s">
        <v>295</v>
      </c>
      <c r="O5" s="8" t="s">
        <v>296</v>
      </c>
      <c r="P5" s="8" t="s">
        <v>297</v>
      </c>
      <c r="Q5" s="8" t="s">
        <v>298</v>
      </c>
      <c r="R5" s="8" t="s">
        <v>159</v>
      </c>
      <c r="S5" s="8" t="s">
        <v>119</v>
      </c>
      <c r="T5" s="8" t="s">
        <v>299</v>
      </c>
      <c r="U5" s="1"/>
      <c r="V5" s="1"/>
      <c r="W5" s="1"/>
      <c r="X5" s="1"/>
      <c r="Y5" s="1"/>
      <c r="Z5" s="1"/>
    </row>
    <row r="6" spans="1:26" ht="22.35" customHeight="1">
      <c r="A6" s="2" t="s">
        <v>166</v>
      </c>
      <c r="B6" s="2" t="s">
        <v>170</v>
      </c>
      <c r="C6" s="2" t="s">
        <v>300</v>
      </c>
      <c r="D6" s="2" t="s">
        <v>301</v>
      </c>
      <c r="E6" s="2">
        <v>15</v>
      </c>
      <c r="F6" s="2">
        <v>2</v>
      </c>
      <c r="G6" s="3">
        <f t="shared" ref="G6:G30" si="0">IF($A6="","",$E6*$F6)</f>
        <v>30</v>
      </c>
      <c r="H6" s="5">
        <v>7</v>
      </c>
      <c r="I6" s="3">
        <f t="shared" ref="I6:I30" si="1">IF($A6="","",$E6*$H6)</f>
        <v>105</v>
      </c>
      <c r="J6" s="3">
        <f>IF($A6="","",COUNTIFS('3. Base de Cuentas'!$F$6:$F$305,$A6,'3. Base de Cuentas'!$G$6:$G$305,"A",'3. Base de Cuentas'!$I$6:$I$305,"Sí",'3. Base de Cuentas'!$P$6:$P$305,"OK"))</f>
        <v>5</v>
      </c>
      <c r="K6" s="3">
        <f>IF($A6="","",COUNTIFS('3. Base de Cuentas'!$F$6:$F$305,$A6,'3. Base de Cuentas'!$G$6:$G$305,"B",'3. Base de Cuentas'!$I$6:$I$305,"Sí",'3. Base de Cuentas'!$P$6:$P$305,"OK"))</f>
        <v>4</v>
      </c>
      <c r="L6" s="3">
        <f>IF($A6="","",COUNTIFS('3. Base de Cuentas'!$F$6:$F$305,$A6,'3. Base de Cuentas'!$G$6:$G$305,"C",'3. Base de Cuentas'!$I$6:$I$305,"Sí",'3. Base de Cuentas'!$P$6:$P$305,"OK"))</f>
        <v>2</v>
      </c>
      <c r="M6" s="3">
        <f t="shared" ref="M6:M30" si="2">IF($A6="","",SUM($J6:$L6))</f>
        <v>11</v>
      </c>
      <c r="N6" s="3">
        <f>IF($A6="","",SUMIFS('3. Base de Cuentas'!$J$6:$J$305,'3. Base de Cuentas'!$F$6:$F$305,$A6,'3. Base de Cuentas'!$I$6:$I$305,"Sí",'3. Base de Cuentas'!$P$6:$P$305,"OK"))</f>
        <v>30</v>
      </c>
      <c r="O6" s="3">
        <f>IF($A6="","",SUMIFS('3. Base de Cuentas'!$M$6:$M$305,'3. Base de Cuentas'!$F$6:$F$305,$A6,'3. Base de Cuentas'!$I$6:$I$305,"Sí",'3. Base de Cuentas'!$P$6:$P$305,"OK"))</f>
        <v>29.499999999999996</v>
      </c>
      <c r="P6" s="6">
        <f t="shared" ref="P6:P30" si="3">IF(OR($A6="",$G6=0),"",IFERROR($N6/$G6,0))</f>
        <v>1</v>
      </c>
      <c r="Q6" s="6">
        <f t="shared" ref="Q6:Q30" si="4">IF(OR($A6="",$I6=0),"",IFERROR($O6/$I6,0))</f>
        <v>0.2809523809523809</v>
      </c>
      <c r="R6" s="4" t="str">
        <f t="shared" ref="R6:R30" si="5">IF($A6="","",IF(COUNTIF($A$6:$A$30,$A6)&gt;1,"TERRITORIO DUPLICADO",IF(OR($E6&lt;1,$E6&gt;31,$F6&lt;1,$F6&gt;20,$H6&lt;1,$H6&gt;12),"REVISAR CAPACIDAD","OK")))</f>
        <v>OK</v>
      </c>
      <c r="S6" s="4" t="str">
        <f t="shared" ref="S6:S30" si="6">IF($A6="","",IF($R6&lt;&gt;"OK","REVISAR DATOS",IF(OR($P6&gt;1,$Q6&gt;1),"SOBRECARGADO",IF(OR($P6&gt;=0.85,$Q6&gt;=0.85),"EN RIESGO","EQUILIBRADO"))))</f>
        <v>EN RIESGO</v>
      </c>
      <c r="T6" s="4" t="str">
        <f t="shared" ref="T6:T30" si="7">IF($A6="","",IF($R6="TERRITORIO DUPLICADO","Elimina o renombra el territorio repetido",IF($S6="REVISAR DATOS","Corrige capacidad antes de evaluar la carga",IF($S6="SOBRECARGADO","Reasigna cuentas, ajusta frecuencia o incorpora apoyo",IF($S6="EN RIESGO","Revisa rutas, traslados y capacidad disponible","Mantén seguimiento trimestral")))))</f>
        <v>Revisa rutas, traslados y capacidad disponible</v>
      </c>
      <c r="U6" s="1"/>
      <c r="V6" s="1"/>
      <c r="W6" s="1"/>
      <c r="X6" s="1"/>
      <c r="Y6" s="1"/>
      <c r="Z6" s="1"/>
    </row>
    <row r="7" spans="1:26" ht="22.35" customHeight="1">
      <c r="A7" s="2" t="s">
        <v>222</v>
      </c>
      <c r="B7" s="2" t="s">
        <v>223</v>
      </c>
      <c r="C7" s="2" t="s">
        <v>149</v>
      </c>
      <c r="D7" s="2" t="s">
        <v>302</v>
      </c>
      <c r="E7" s="2">
        <v>18</v>
      </c>
      <c r="F7" s="2">
        <v>2</v>
      </c>
      <c r="G7" s="3">
        <f t="shared" si="0"/>
        <v>36</v>
      </c>
      <c r="H7" s="5">
        <v>7</v>
      </c>
      <c r="I7" s="3">
        <f t="shared" si="1"/>
        <v>126</v>
      </c>
      <c r="J7" s="3">
        <f>IF($A7="","",COUNTIFS('3. Base de Cuentas'!$F$6:$F$305,$A7,'3. Base de Cuentas'!$G$6:$G$305,"A",'3. Base de Cuentas'!$I$6:$I$305,"Sí",'3. Base de Cuentas'!$P$6:$P$305,"OK"))</f>
        <v>4</v>
      </c>
      <c r="K7" s="3">
        <f>IF($A7="","",COUNTIFS('3. Base de Cuentas'!$F$6:$F$305,$A7,'3. Base de Cuentas'!$G$6:$G$305,"B",'3. Base de Cuentas'!$I$6:$I$305,"Sí",'3. Base de Cuentas'!$P$6:$P$305,"OK"))</f>
        <v>5</v>
      </c>
      <c r="L7" s="3">
        <f>IF($A7="","",COUNTIFS('3. Base de Cuentas'!$F$6:$F$305,$A7,'3. Base de Cuentas'!$G$6:$G$305,"C",'3. Base de Cuentas'!$I$6:$I$305,"Sí",'3. Base de Cuentas'!$P$6:$P$305,"OK"))</f>
        <v>1</v>
      </c>
      <c r="M7" s="3">
        <f t="shared" si="2"/>
        <v>10</v>
      </c>
      <c r="N7" s="3">
        <f>IF($A7="","",SUMIFS('3. Base de Cuentas'!$J$6:$J$305,'3. Base de Cuentas'!$F$6:$F$305,$A7,'3. Base de Cuentas'!$I$6:$I$305,"Sí",'3. Base de Cuentas'!$P$6:$P$305,"OK"))</f>
        <v>27</v>
      </c>
      <c r="O7" s="3">
        <f>IF($A7="","",SUMIFS('3. Base de Cuentas'!$M$6:$M$305,'3. Base de Cuentas'!$F$6:$F$305,$A7,'3. Base de Cuentas'!$I$6:$I$305,"Sí",'3. Base de Cuentas'!$P$6:$P$305,"OK"))</f>
        <v>32.1</v>
      </c>
      <c r="P7" s="6">
        <f t="shared" si="3"/>
        <v>0.75</v>
      </c>
      <c r="Q7" s="6">
        <f t="shared" si="4"/>
        <v>0.2547619047619048</v>
      </c>
      <c r="R7" s="4" t="str">
        <f t="shared" si="5"/>
        <v>OK</v>
      </c>
      <c r="S7" s="4" t="str">
        <f t="shared" si="6"/>
        <v>EQUILIBRADO</v>
      </c>
      <c r="T7" s="4" t="str">
        <f t="shared" si="7"/>
        <v>Mantén seguimiento trimestral</v>
      </c>
      <c r="U7" s="1"/>
      <c r="V7" s="1"/>
      <c r="W7" s="1"/>
      <c r="X7" s="1"/>
      <c r="Y7" s="1"/>
      <c r="Z7" s="1"/>
    </row>
    <row r="8" spans="1:26" ht="22.35" customHeight="1">
      <c r="A8" s="2" t="s">
        <v>256</v>
      </c>
      <c r="B8" s="2" t="s">
        <v>257</v>
      </c>
      <c r="C8" s="2" t="s">
        <v>303</v>
      </c>
      <c r="D8" s="2" t="s">
        <v>304</v>
      </c>
      <c r="E8" s="2">
        <v>16</v>
      </c>
      <c r="F8" s="2">
        <v>2</v>
      </c>
      <c r="G8" s="3">
        <f t="shared" si="0"/>
        <v>32</v>
      </c>
      <c r="H8" s="5">
        <v>7</v>
      </c>
      <c r="I8" s="3">
        <f>IF($A8="","",$E8*$H8)</f>
        <v>112</v>
      </c>
      <c r="J8" s="3">
        <f>IF($A8="","",COUNTIFS('3. Base de Cuentas'!$F$6:$F$305,$A8,'3. Base de Cuentas'!$G$6:$G$305,"A",'3. Base de Cuentas'!$I$6:$I$305,"Sí",'3. Base de Cuentas'!$P$6:$P$305,"OK"))</f>
        <v>2</v>
      </c>
      <c r="K8" s="3">
        <f>IF($A8="","",COUNTIFS('3. Base de Cuentas'!$F$6:$F$305,$A8,'3. Base de Cuentas'!$G$6:$G$305,"B",'3. Base de Cuentas'!$I$6:$I$305,"Sí",'3. Base de Cuentas'!$P$6:$P$305,"OK"))</f>
        <v>3</v>
      </c>
      <c r="L8" s="3">
        <f>IF($A8="","",COUNTIFS('3. Base de Cuentas'!$F$6:$F$305,$A8,'3. Base de Cuentas'!$G$6:$G$305,"C",'3. Base de Cuentas'!$I$6:$I$305,"Sí",'3. Base de Cuentas'!$P$6:$P$305,"OK"))</f>
        <v>3</v>
      </c>
      <c r="M8" s="3">
        <f t="shared" si="2"/>
        <v>8</v>
      </c>
      <c r="N8" s="3">
        <f>IF($A8="","",SUMIFS('3. Base de Cuentas'!$J$6:$J$305,'3. Base de Cuentas'!$F$6:$F$305,$A8,'3. Base de Cuentas'!$I$6:$I$305,"Sí",'3. Base de Cuentas'!$P$6:$P$305,"OK"))</f>
        <v>17</v>
      </c>
      <c r="O8" s="3">
        <f>IF($A8="","",SUMIFS('3. Base de Cuentas'!$M$6:$M$305,'3. Base de Cuentas'!$F$6:$F$305,$A8,'3. Base de Cuentas'!$I$6:$I$305,"Sí",'3. Base de Cuentas'!$P$6:$P$305,"OK"))</f>
        <v>21.200000000000003</v>
      </c>
      <c r="P8" s="6">
        <f t="shared" si="3"/>
        <v>0.53125</v>
      </c>
      <c r="Q8" s="6">
        <f t="shared" si="4"/>
        <v>0.18928571428571431</v>
      </c>
      <c r="R8" s="4" t="str">
        <f t="shared" si="5"/>
        <v>OK</v>
      </c>
      <c r="S8" s="4" t="str">
        <f t="shared" si="6"/>
        <v>EQUILIBRADO</v>
      </c>
      <c r="T8" s="4" t="str">
        <f t="shared" si="7"/>
        <v>Mantén seguimiento trimestral</v>
      </c>
      <c r="U8" s="1"/>
      <c r="V8" s="1"/>
      <c r="W8" s="1"/>
      <c r="X8" s="1"/>
      <c r="Y8" s="1"/>
      <c r="Z8" s="1"/>
    </row>
    <row r="9" spans="1:26" ht="22.35" customHeight="1">
      <c r="A9" s="2"/>
      <c r="B9" s="2"/>
      <c r="C9" s="2"/>
      <c r="D9" s="2"/>
      <c r="E9" s="2"/>
      <c r="F9" s="2"/>
      <c r="G9" s="3" t="str">
        <f t="shared" si="0"/>
        <v/>
      </c>
      <c r="H9" s="5"/>
      <c r="I9" s="3" t="str">
        <f t="shared" si="1"/>
        <v/>
      </c>
      <c r="J9" s="3" t="str">
        <f>IF($A9="","",COUNTIFS('3. Base de Cuentas'!$F$6:$F$305,$A9,'3. Base de Cuentas'!$G$6:$G$305,"A",'3. Base de Cuentas'!$I$6:$I$305,"Sí",'3. Base de Cuentas'!$P$6:$P$305,"OK"))</f>
        <v/>
      </c>
      <c r="K9" s="3" t="str">
        <f>IF($A9="","",COUNTIFS('3. Base de Cuentas'!$F$6:$F$305,$A9,'3. Base de Cuentas'!$G$6:$G$305,"B",'3. Base de Cuentas'!$I$6:$I$305,"Sí",'3. Base de Cuentas'!$P$6:$P$305,"OK"))</f>
        <v/>
      </c>
      <c r="L9" s="3" t="str">
        <f>IF($A9="","",COUNTIFS('3. Base de Cuentas'!$F$6:$F$305,$A9,'3. Base de Cuentas'!$G$6:$G$305,"C",'3. Base de Cuentas'!$I$6:$I$305,"Sí",'3. Base de Cuentas'!$P$6:$P$305,"OK"))</f>
        <v/>
      </c>
      <c r="M9" s="3" t="str">
        <f t="shared" si="2"/>
        <v/>
      </c>
      <c r="N9" s="3" t="str">
        <f>IF($A9="","",SUMIFS('3. Base de Cuentas'!$J$6:$J$305,'3. Base de Cuentas'!$F$6:$F$305,$A9,'3. Base de Cuentas'!$I$6:$I$305,"Sí",'3. Base de Cuentas'!$P$6:$P$305,"OK"))</f>
        <v/>
      </c>
      <c r="O9" s="3" t="str">
        <f>IF($A9="","",SUMIFS('3. Base de Cuentas'!$M$6:$M$305,'3. Base de Cuentas'!$F$6:$F$305,$A9,'3. Base de Cuentas'!$I$6:$I$305,"Sí",'3. Base de Cuentas'!$P$6:$P$305,"OK"))</f>
        <v/>
      </c>
      <c r="P9" s="6" t="str">
        <f t="shared" si="3"/>
        <v/>
      </c>
      <c r="Q9" s="6" t="str">
        <f t="shared" si="4"/>
        <v/>
      </c>
      <c r="R9" s="4" t="str">
        <f t="shared" si="5"/>
        <v/>
      </c>
      <c r="S9" s="4" t="str">
        <f t="shared" si="6"/>
        <v/>
      </c>
      <c r="T9" s="4" t="str">
        <f t="shared" si="7"/>
        <v/>
      </c>
      <c r="U9" s="1"/>
      <c r="V9" s="1"/>
      <c r="W9" s="1"/>
      <c r="X9" s="1"/>
      <c r="Y9" s="1"/>
      <c r="Z9" s="1"/>
    </row>
    <row r="10" spans="1:26" ht="22.35" customHeight="1">
      <c r="A10" s="2"/>
      <c r="B10" s="2"/>
      <c r="C10" s="2"/>
      <c r="D10" s="2"/>
      <c r="E10" s="2"/>
      <c r="F10" s="2"/>
      <c r="G10" s="3" t="str">
        <f t="shared" si="0"/>
        <v/>
      </c>
      <c r="H10" s="5"/>
      <c r="I10" s="3" t="str">
        <f t="shared" si="1"/>
        <v/>
      </c>
      <c r="J10" s="3" t="str">
        <f>IF($A10="","",COUNTIFS('3. Base de Cuentas'!$F$6:$F$305,$A10,'3. Base de Cuentas'!$G$6:$G$305,"A",'3. Base de Cuentas'!$I$6:$I$305,"Sí",'3. Base de Cuentas'!$P$6:$P$305,"OK"))</f>
        <v/>
      </c>
      <c r="K10" s="3" t="str">
        <f>IF($A10="","",COUNTIFS('3. Base de Cuentas'!$F$6:$F$305,$A10,'3. Base de Cuentas'!$G$6:$G$305,"B",'3. Base de Cuentas'!$I$6:$I$305,"Sí",'3. Base de Cuentas'!$P$6:$P$305,"OK"))</f>
        <v/>
      </c>
      <c r="L10" s="3" t="str">
        <f>IF($A10="","",COUNTIFS('3. Base de Cuentas'!$F$6:$F$305,$A10,'3. Base de Cuentas'!$G$6:$G$305,"C",'3. Base de Cuentas'!$I$6:$I$305,"Sí",'3. Base de Cuentas'!$P$6:$P$305,"OK"))</f>
        <v/>
      </c>
      <c r="M10" s="3" t="str">
        <f t="shared" si="2"/>
        <v/>
      </c>
      <c r="N10" s="3" t="str">
        <f>IF($A10="","",SUMIFS('3. Base de Cuentas'!$J$6:$J$305,'3. Base de Cuentas'!$F$6:$F$305,$A10,'3. Base de Cuentas'!$I$6:$I$305,"Sí",'3. Base de Cuentas'!$P$6:$P$305,"OK"))</f>
        <v/>
      </c>
      <c r="O10" s="3" t="str">
        <f>IF($A10="","",SUMIFS('3. Base de Cuentas'!$M$6:$M$305,'3. Base de Cuentas'!$F$6:$F$305,$A10,'3. Base de Cuentas'!$I$6:$I$305,"Sí",'3. Base de Cuentas'!$P$6:$P$305,"OK"))</f>
        <v/>
      </c>
      <c r="P10" s="6" t="str">
        <f t="shared" si="3"/>
        <v/>
      </c>
      <c r="Q10" s="6" t="str">
        <f t="shared" si="4"/>
        <v/>
      </c>
      <c r="R10" s="4" t="str">
        <f t="shared" si="5"/>
        <v/>
      </c>
      <c r="S10" s="4" t="str">
        <f t="shared" si="6"/>
        <v/>
      </c>
      <c r="T10" s="4" t="str">
        <f t="shared" si="7"/>
        <v/>
      </c>
      <c r="U10" s="1"/>
      <c r="V10" s="1"/>
      <c r="W10" s="1"/>
      <c r="X10" s="1"/>
      <c r="Y10" s="1"/>
      <c r="Z10" s="1"/>
    </row>
    <row r="11" spans="1:26" ht="22.35" customHeight="1">
      <c r="A11" s="2"/>
      <c r="B11" s="2"/>
      <c r="C11" s="2"/>
      <c r="D11" s="2"/>
      <c r="E11" s="2"/>
      <c r="F11" s="2"/>
      <c r="G11" s="3" t="str">
        <f t="shared" si="0"/>
        <v/>
      </c>
      <c r="H11" s="5"/>
      <c r="I11" s="3" t="str">
        <f t="shared" si="1"/>
        <v/>
      </c>
      <c r="J11" s="3" t="str">
        <f>IF($A11="","",COUNTIFS('3. Base de Cuentas'!$F$6:$F$305,$A11,'3. Base de Cuentas'!$G$6:$G$305,"A",'3. Base de Cuentas'!$I$6:$I$305,"Sí",'3. Base de Cuentas'!$P$6:$P$305,"OK"))</f>
        <v/>
      </c>
      <c r="K11" s="3" t="str">
        <f>IF($A11="","",COUNTIFS('3. Base de Cuentas'!$F$6:$F$305,$A11,'3. Base de Cuentas'!$G$6:$G$305,"B",'3. Base de Cuentas'!$I$6:$I$305,"Sí",'3. Base de Cuentas'!$P$6:$P$305,"OK"))</f>
        <v/>
      </c>
      <c r="L11" s="3" t="str">
        <f>IF($A11="","",COUNTIFS('3. Base de Cuentas'!$F$6:$F$305,$A11,'3. Base de Cuentas'!$G$6:$G$305,"C",'3. Base de Cuentas'!$I$6:$I$305,"Sí",'3. Base de Cuentas'!$P$6:$P$305,"OK"))</f>
        <v/>
      </c>
      <c r="M11" s="3" t="str">
        <f t="shared" si="2"/>
        <v/>
      </c>
      <c r="N11" s="3" t="str">
        <f>IF($A11="","",SUMIFS('3. Base de Cuentas'!$J$6:$J$305,'3. Base de Cuentas'!$F$6:$F$305,$A11,'3. Base de Cuentas'!$I$6:$I$305,"Sí",'3. Base de Cuentas'!$P$6:$P$305,"OK"))</f>
        <v/>
      </c>
      <c r="O11" s="3" t="str">
        <f>IF($A11="","",SUMIFS('3. Base de Cuentas'!$M$6:$M$305,'3. Base de Cuentas'!$F$6:$F$305,$A11,'3. Base de Cuentas'!$I$6:$I$305,"Sí",'3. Base de Cuentas'!$P$6:$P$305,"OK"))</f>
        <v/>
      </c>
      <c r="P11" s="6" t="str">
        <f t="shared" si="3"/>
        <v/>
      </c>
      <c r="Q11" s="6" t="str">
        <f t="shared" si="4"/>
        <v/>
      </c>
      <c r="R11" s="4" t="str">
        <f t="shared" si="5"/>
        <v/>
      </c>
      <c r="S11" s="4" t="str">
        <f t="shared" si="6"/>
        <v/>
      </c>
      <c r="T11" s="4" t="str">
        <f t="shared" si="7"/>
        <v/>
      </c>
      <c r="U11" s="1"/>
      <c r="V11" s="1"/>
      <c r="W11" s="1"/>
      <c r="X11" s="1"/>
      <c r="Y11" s="1"/>
      <c r="Z11" s="1"/>
    </row>
    <row r="12" spans="1:26" ht="22.35" customHeight="1">
      <c r="A12" s="2"/>
      <c r="B12" s="2"/>
      <c r="C12" s="2"/>
      <c r="D12" s="2"/>
      <c r="E12" s="2"/>
      <c r="F12" s="2"/>
      <c r="G12" s="3" t="str">
        <f t="shared" si="0"/>
        <v/>
      </c>
      <c r="H12" s="5"/>
      <c r="I12" s="3" t="str">
        <f t="shared" si="1"/>
        <v/>
      </c>
      <c r="J12" s="3" t="str">
        <f>IF($A12="","",COUNTIFS('3. Base de Cuentas'!$F$6:$F$305,$A12,'3. Base de Cuentas'!$G$6:$G$305,"A",'3. Base de Cuentas'!$I$6:$I$305,"Sí",'3. Base de Cuentas'!$P$6:$P$305,"OK"))</f>
        <v/>
      </c>
      <c r="K12" s="3" t="str">
        <f>IF($A12="","",COUNTIFS('3. Base de Cuentas'!$F$6:$F$305,$A12,'3. Base de Cuentas'!$G$6:$G$305,"B",'3. Base de Cuentas'!$I$6:$I$305,"Sí",'3. Base de Cuentas'!$P$6:$P$305,"OK"))</f>
        <v/>
      </c>
      <c r="L12" s="3" t="str">
        <f>IF($A12="","",COUNTIFS('3. Base de Cuentas'!$F$6:$F$305,$A12,'3. Base de Cuentas'!$G$6:$G$305,"C",'3. Base de Cuentas'!$I$6:$I$305,"Sí",'3. Base de Cuentas'!$P$6:$P$305,"OK"))</f>
        <v/>
      </c>
      <c r="M12" s="3" t="str">
        <f t="shared" si="2"/>
        <v/>
      </c>
      <c r="N12" s="3" t="str">
        <f>IF($A12="","",SUMIFS('3. Base de Cuentas'!$J$6:$J$305,'3. Base de Cuentas'!$F$6:$F$305,$A12,'3. Base de Cuentas'!$I$6:$I$305,"Sí",'3. Base de Cuentas'!$P$6:$P$305,"OK"))</f>
        <v/>
      </c>
      <c r="O12" s="3" t="str">
        <f>IF($A12="","",SUMIFS('3. Base de Cuentas'!$M$6:$M$305,'3. Base de Cuentas'!$F$6:$F$305,$A12,'3. Base de Cuentas'!$I$6:$I$305,"Sí",'3. Base de Cuentas'!$P$6:$P$305,"OK"))</f>
        <v/>
      </c>
      <c r="P12" s="6" t="str">
        <f t="shared" si="3"/>
        <v/>
      </c>
      <c r="Q12" s="6" t="str">
        <f t="shared" si="4"/>
        <v/>
      </c>
      <c r="R12" s="4" t="str">
        <f t="shared" si="5"/>
        <v/>
      </c>
      <c r="S12" s="4" t="str">
        <f t="shared" si="6"/>
        <v/>
      </c>
      <c r="T12" s="4" t="str">
        <f t="shared" si="7"/>
        <v/>
      </c>
      <c r="U12" s="1"/>
      <c r="V12" s="1"/>
      <c r="W12" s="1"/>
      <c r="X12" s="1"/>
      <c r="Y12" s="1"/>
      <c r="Z12" s="1"/>
    </row>
    <row r="13" spans="1:26" ht="22.35" customHeight="1">
      <c r="A13" s="2"/>
      <c r="B13" s="2"/>
      <c r="C13" s="2"/>
      <c r="D13" s="2"/>
      <c r="E13" s="2"/>
      <c r="F13" s="2"/>
      <c r="G13" s="3" t="str">
        <f t="shared" si="0"/>
        <v/>
      </c>
      <c r="H13" s="5"/>
      <c r="I13" s="3" t="str">
        <f t="shared" si="1"/>
        <v/>
      </c>
      <c r="J13" s="3" t="str">
        <f>IF($A13="","",COUNTIFS('3. Base de Cuentas'!$F$6:$F$305,$A13,'3. Base de Cuentas'!$G$6:$G$305,"A",'3. Base de Cuentas'!$I$6:$I$305,"Sí",'3. Base de Cuentas'!$P$6:$P$305,"OK"))</f>
        <v/>
      </c>
      <c r="K13" s="3" t="str">
        <f>IF($A13="","",COUNTIFS('3. Base de Cuentas'!$F$6:$F$305,$A13,'3. Base de Cuentas'!$G$6:$G$305,"B",'3. Base de Cuentas'!$I$6:$I$305,"Sí",'3. Base de Cuentas'!$P$6:$P$305,"OK"))</f>
        <v/>
      </c>
      <c r="L13" s="3" t="str">
        <f>IF($A13="","",COUNTIFS('3. Base de Cuentas'!$F$6:$F$305,$A13,'3. Base de Cuentas'!$G$6:$G$305,"C",'3. Base de Cuentas'!$I$6:$I$305,"Sí",'3. Base de Cuentas'!$P$6:$P$305,"OK"))</f>
        <v/>
      </c>
      <c r="M13" s="3" t="str">
        <f t="shared" si="2"/>
        <v/>
      </c>
      <c r="N13" s="3" t="str">
        <f>IF($A13="","",SUMIFS('3. Base de Cuentas'!$J$6:$J$305,'3. Base de Cuentas'!$F$6:$F$305,$A13,'3. Base de Cuentas'!$I$6:$I$305,"Sí",'3. Base de Cuentas'!$P$6:$P$305,"OK"))</f>
        <v/>
      </c>
      <c r="O13" s="3" t="str">
        <f>IF($A13="","",SUMIFS('3. Base de Cuentas'!$M$6:$M$305,'3. Base de Cuentas'!$F$6:$F$305,$A13,'3. Base de Cuentas'!$I$6:$I$305,"Sí",'3. Base de Cuentas'!$P$6:$P$305,"OK"))</f>
        <v/>
      </c>
      <c r="P13" s="6" t="str">
        <f t="shared" si="3"/>
        <v/>
      </c>
      <c r="Q13" s="6" t="str">
        <f t="shared" si="4"/>
        <v/>
      </c>
      <c r="R13" s="4" t="str">
        <f t="shared" si="5"/>
        <v/>
      </c>
      <c r="S13" s="4" t="str">
        <f t="shared" si="6"/>
        <v/>
      </c>
      <c r="T13" s="4" t="str">
        <f t="shared" si="7"/>
        <v/>
      </c>
      <c r="U13" s="1"/>
      <c r="V13" s="1"/>
      <c r="W13" s="1"/>
      <c r="X13" s="1"/>
      <c r="Y13" s="1"/>
      <c r="Z13" s="1"/>
    </row>
    <row r="14" spans="1:26" ht="22.35" customHeight="1">
      <c r="A14" s="2"/>
      <c r="B14" s="2"/>
      <c r="C14" s="2"/>
      <c r="D14" s="2"/>
      <c r="E14" s="2"/>
      <c r="F14" s="2"/>
      <c r="G14" s="3" t="str">
        <f t="shared" si="0"/>
        <v/>
      </c>
      <c r="H14" s="5"/>
      <c r="I14" s="3" t="str">
        <f t="shared" si="1"/>
        <v/>
      </c>
      <c r="J14" s="3" t="str">
        <f>IF($A14="","",COUNTIFS('3. Base de Cuentas'!$F$6:$F$305,$A14,'3. Base de Cuentas'!$G$6:$G$305,"A",'3. Base de Cuentas'!$I$6:$I$305,"Sí",'3. Base de Cuentas'!$P$6:$P$305,"OK"))</f>
        <v/>
      </c>
      <c r="K14" s="3" t="str">
        <f>IF($A14="","",COUNTIFS('3. Base de Cuentas'!$F$6:$F$305,$A14,'3. Base de Cuentas'!$G$6:$G$305,"B",'3. Base de Cuentas'!$I$6:$I$305,"Sí",'3. Base de Cuentas'!$P$6:$P$305,"OK"))</f>
        <v/>
      </c>
      <c r="L14" s="3" t="str">
        <f>IF($A14="","",COUNTIFS('3. Base de Cuentas'!$F$6:$F$305,$A14,'3. Base de Cuentas'!$G$6:$G$305,"C",'3. Base de Cuentas'!$I$6:$I$305,"Sí",'3. Base de Cuentas'!$P$6:$P$305,"OK"))</f>
        <v/>
      </c>
      <c r="M14" s="3" t="str">
        <f t="shared" si="2"/>
        <v/>
      </c>
      <c r="N14" s="3" t="str">
        <f>IF($A14="","",SUMIFS('3. Base de Cuentas'!$J$6:$J$305,'3. Base de Cuentas'!$F$6:$F$305,$A14,'3. Base de Cuentas'!$I$6:$I$305,"Sí",'3. Base de Cuentas'!$P$6:$P$305,"OK"))</f>
        <v/>
      </c>
      <c r="O14" s="3" t="str">
        <f>IF($A14="","",SUMIFS('3. Base de Cuentas'!$M$6:$M$305,'3. Base de Cuentas'!$F$6:$F$305,$A14,'3. Base de Cuentas'!$I$6:$I$305,"Sí",'3. Base de Cuentas'!$P$6:$P$305,"OK"))</f>
        <v/>
      </c>
      <c r="P14" s="6" t="str">
        <f t="shared" si="3"/>
        <v/>
      </c>
      <c r="Q14" s="6" t="str">
        <f t="shared" si="4"/>
        <v/>
      </c>
      <c r="R14" s="4" t="str">
        <f t="shared" si="5"/>
        <v/>
      </c>
      <c r="S14" s="4" t="str">
        <f t="shared" si="6"/>
        <v/>
      </c>
      <c r="T14" s="4" t="str">
        <f t="shared" si="7"/>
        <v/>
      </c>
      <c r="U14" s="1"/>
      <c r="V14" s="1"/>
      <c r="W14" s="1"/>
      <c r="X14" s="1"/>
      <c r="Y14" s="1"/>
      <c r="Z14" s="1"/>
    </row>
    <row r="15" spans="1:26" ht="22.35" customHeight="1">
      <c r="A15" s="2"/>
      <c r="B15" s="2"/>
      <c r="C15" s="2"/>
      <c r="D15" s="2"/>
      <c r="E15" s="2"/>
      <c r="F15" s="2"/>
      <c r="G15" s="3" t="str">
        <f t="shared" si="0"/>
        <v/>
      </c>
      <c r="H15" s="5"/>
      <c r="I15" s="3" t="str">
        <f t="shared" si="1"/>
        <v/>
      </c>
      <c r="J15" s="3" t="str">
        <f>IF($A15="","",COUNTIFS('3. Base de Cuentas'!$F$6:$F$305,$A15,'3. Base de Cuentas'!$G$6:$G$305,"A",'3. Base de Cuentas'!$I$6:$I$305,"Sí",'3. Base de Cuentas'!$P$6:$P$305,"OK"))</f>
        <v/>
      </c>
      <c r="K15" s="3" t="str">
        <f>IF($A15="","",COUNTIFS('3. Base de Cuentas'!$F$6:$F$305,$A15,'3. Base de Cuentas'!$G$6:$G$305,"B",'3. Base de Cuentas'!$I$6:$I$305,"Sí",'3. Base de Cuentas'!$P$6:$P$305,"OK"))</f>
        <v/>
      </c>
      <c r="L15" s="3" t="str">
        <f>IF($A15="","",COUNTIFS('3. Base de Cuentas'!$F$6:$F$305,$A15,'3. Base de Cuentas'!$G$6:$G$305,"C",'3. Base de Cuentas'!$I$6:$I$305,"Sí",'3. Base de Cuentas'!$P$6:$P$305,"OK"))</f>
        <v/>
      </c>
      <c r="M15" s="3" t="str">
        <f t="shared" si="2"/>
        <v/>
      </c>
      <c r="N15" s="3" t="str">
        <f>IF($A15="","",SUMIFS('3. Base de Cuentas'!$J$6:$J$305,'3. Base de Cuentas'!$F$6:$F$305,$A15,'3. Base de Cuentas'!$I$6:$I$305,"Sí",'3. Base de Cuentas'!$P$6:$P$305,"OK"))</f>
        <v/>
      </c>
      <c r="O15" s="3" t="str">
        <f>IF($A15="","",SUMIFS('3. Base de Cuentas'!$M$6:$M$305,'3. Base de Cuentas'!$F$6:$F$305,$A15,'3. Base de Cuentas'!$I$6:$I$305,"Sí",'3. Base de Cuentas'!$P$6:$P$305,"OK"))</f>
        <v/>
      </c>
      <c r="P15" s="6" t="str">
        <f t="shared" si="3"/>
        <v/>
      </c>
      <c r="Q15" s="6" t="str">
        <f t="shared" si="4"/>
        <v/>
      </c>
      <c r="R15" s="4" t="str">
        <f t="shared" si="5"/>
        <v/>
      </c>
      <c r="S15" s="4" t="str">
        <f t="shared" si="6"/>
        <v/>
      </c>
      <c r="T15" s="4" t="str">
        <f t="shared" si="7"/>
        <v/>
      </c>
      <c r="U15" s="1"/>
      <c r="V15" s="1"/>
      <c r="W15" s="1"/>
      <c r="X15" s="1"/>
      <c r="Y15" s="1"/>
      <c r="Z15" s="1"/>
    </row>
    <row r="16" spans="1:26" ht="22.35" customHeight="1">
      <c r="A16" s="2"/>
      <c r="B16" s="2"/>
      <c r="C16" s="2"/>
      <c r="D16" s="2"/>
      <c r="E16" s="2"/>
      <c r="F16" s="2"/>
      <c r="G16" s="3" t="str">
        <f t="shared" si="0"/>
        <v/>
      </c>
      <c r="H16" s="5"/>
      <c r="I16" s="3" t="str">
        <f t="shared" si="1"/>
        <v/>
      </c>
      <c r="J16" s="3" t="str">
        <f>IF($A16="","",COUNTIFS('3. Base de Cuentas'!$F$6:$F$305,$A16,'3. Base de Cuentas'!$G$6:$G$305,"A",'3. Base de Cuentas'!$I$6:$I$305,"Sí",'3. Base de Cuentas'!$P$6:$P$305,"OK"))</f>
        <v/>
      </c>
      <c r="K16" s="3" t="str">
        <f>IF($A16="","",COUNTIFS('3. Base de Cuentas'!$F$6:$F$305,$A16,'3. Base de Cuentas'!$G$6:$G$305,"B",'3. Base de Cuentas'!$I$6:$I$305,"Sí",'3. Base de Cuentas'!$P$6:$P$305,"OK"))</f>
        <v/>
      </c>
      <c r="L16" s="3" t="str">
        <f>IF($A16="","",COUNTIFS('3. Base de Cuentas'!$F$6:$F$305,$A16,'3. Base de Cuentas'!$G$6:$G$305,"C",'3. Base de Cuentas'!$I$6:$I$305,"Sí",'3. Base de Cuentas'!$P$6:$P$305,"OK"))</f>
        <v/>
      </c>
      <c r="M16" s="3" t="str">
        <f t="shared" si="2"/>
        <v/>
      </c>
      <c r="N16" s="3" t="str">
        <f>IF($A16="","",SUMIFS('3. Base de Cuentas'!$J$6:$J$305,'3. Base de Cuentas'!$F$6:$F$305,$A16,'3. Base de Cuentas'!$I$6:$I$305,"Sí",'3. Base de Cuentas'!$P$6:$P$305,"OK"))</f>
        <v/>
      </c>
      <c r="O16" s="3" t="str">
        <f>IF($A16="","",SUMIFS('3. Base de Cuentas'!$M$6:$M$305,'3. Base de Cuentas'!$F$6:$F$305,$A16,'3. Base de Cuentas'!$I$6:$I$305,"Sí",'3. Base de Cuentas'!$P$6:$P$305,"OK"))</f>
        <v/>
      </c>
      <c r="P16" s="6" t="str">
        <f t="shared" si="3"/>
        <v/>
      </c>
      <c r="Q16" s="6" t="str">
        <f t="shared" si="4"/>
        <v/>
      </c>
      <c r="R16" s="4" t="str">
        <f t="shared" si="5"/>
        <v/>
      </c>
      <c r="S16" s="4" t="str">
        <f t="shared" si="6"/>
        <v/>
      </c>
      <c r="T16" s="4" t="str">
        <f t="shared" si="7"/>
        <v/>
      </c>
      <c r="U16" s="1"/>
      <c r="V16" s="1"/>
      <c r="W16" s="1"/>
      <c r="X16" s="1"/>
      <c r="Y16" s="1"/>
      <c r="Z16" s="1"/>
    </row>
    <row r="17" spans="1:26" ht="22.35" customHeight="1">
      <c r="A17" s="2"/>
      <c r="B17" s="2"/>
      <c r="C17" s="2"/>
      <c r="D17" s="2"/>
      <c r="E17" s="2"/>
      <c r="F17" s="2"/>
      <c r="G17" s="3" t="str">
        <f t="shared" si="0"/>
        <v/>
      </c>
      <c r="H17" s="5"/>
      <c r="I17" s="3" t="str">
        <f t="shared" si="1"/>
        <v/>
      </c>
      <c r="J17" s="3" t="str">
        <f>IF($A17="","",COUNTIFS('3. Base de Cuentas'!$F$6:$F$305,$A17,'3. Base de Cuentas'!$G$6:$G$305,"A",'3. Base de Cuentas'!$I$6:$I$305,"Sí",'3. Base de Cuentas'!$P$6:$P$305,"OK"))</f>
        <v/>
      </c>
      <c r="K17" s="3" t="str">
        <f>IF($A17="","",COUNTIFS('3. Base de Cuentas'!$F$6:$F$305,$A17,'3. Base de Cuentas'!$G$6:$G$305,"B",'3. Base de Cuentas'!$I$6:$I$305,"Sí",'3. Base de Cuentas'!$P$6:$P$305,"OK"))</f>
        <v/>
      </c>
      <c r="L17" s="3" t="str">
        <f>IF($A17="","",COUNTIFS('3. Base de Cuentas'!$F$6:$F$305,$A17,'3. Base de Cuentas'!$G$6:$G$305,"C",'3. Base de Cuentas'!$I$6:$I$305,"Sí",'3. Base de Cuentas'!$P$6:$P$305,"OK"))</f>
        <v/>
      </c>
      <c r="M17" s="3" t="str">
        <f t="shared" si="2"/>
        <v/>
      </c>
      <c r="N17" s="3" t="str">
        <f>IF($A17="","",SUMIFS('3. Base de Cuentas'!$J$6:$J$305,'3. Base de Cuentas'!$F$6:$F$305,$A17,'3. Base de Cuentas'!$I$6:$I$305,"Sí",'3. Base de Cuentas'!$P$6:$P$305,"OK"))</f>
        <v/>
      </c>
      <c r="O17" s="3" t="str">
        <f>IF($A17="","",SUMIFS('3. Base de Cuentas'!$M$6:$M$305,'3. Base de Cuentas'!$F$6:$F$305,$A17,'3. Base de Cuentas'!$I$6:$I$305,"Sí",'3. Base de Cuentas'!$P$6:$P$305,"OK"))</f>
        <v/>
      </c>
      <c r="P17" s="6" t="str">
        <f t="shared" si="3"/>
        <v/>
      </c>
      <c r="Q17" s="6" t="str">
        <f t="shared" si="4"/>
        <v/>
      </c>
      <c r="R17" s="4" t="str">
        <f t="shared" si="5"/>
        <v/>
      </c>
      <c r="S17" s="4" t="str">
        <f t="shared" si="6"/>
        <v/>
      </c>
      <c r="T17" s="4" t="str">
        <f t="shared" si="7"/>
        <v/>
      </c>
      <c r="U17" s="1"/>
      <c r="V17" s="1"/>
      <c r="W17" s="1"/>
      <c r="X17" s="1"/>
      <c r="Y17" s="1"/>
      <c r="Z17" s="1"/>
    </row>
    <row r="18" spans="1:26" ht="22.35" customHeight="1">
      <c r="A18" s="2"/>
      <c r="B18" s="2"/>
      <c r="C18" s="2"/>
      <c r="D18" s="2"/>
      <c r="E18" s="2"/>
      <c r="F18" s="2"/>
      <c r="G18" s="3" t="str">
        <f t="shared" si="0"/>
        <v/>
      </c>
      <c r="H18" s="5"/>
      <c r="I18" s="3" t="str">
        <f t="shared" si="1"/>
        <v/>
      </c>
      <c r="J18" s="3" t="str">
        <f>IF($A18="","",COUNTIFS('3. Base de Cuentas'!$F$6:$F$305,$A18,'3. Base de Cuentas'!$G$6:$G$305,"A",'3. Base de Cuentas'!$I$6:$I$305,"Sí",'3. Base de Cuentas'!$P$6:$P$305,"OK"))</f>
        <v/>
      </c>
      <c r="K18" s="3" t="str">
        <f>IF($A18="","",COUNTIFS('3. Base de Cuentas'!$F$6:$F$305,$A18,'3. Base de Cuentas'!$G$6:$G$305,"B",'3. Base de Cuentas'!$I$6:$I$305,"Sí",'3. Base de Cuentas'!$P$6:$P$305,"OK"))</f>
        <v/>
      </c>
      <c r="L18" s="3" t="str">
        <f>IF($A18="","",COUNTIFS('3. Base de Cuentas'!$F$6:$F$305,$A18,'3. Base de Cuentas'!$G$6:$G$305,"C",'3. Base de Cuentas'!$I$6:$I$305,"Sí",'3. Base de Cuentas'!$P$6:$P$305,"OK"))</f>
        <v/>
      </c>
      <c r="M18" s="3" t="str">
        <f t="shared" si="2"/>
        <v/>
      </c>
      <c r="N18" s="3" t="str">
        <f>IF($A18="","",SUMIFS('3. Base de Cuentas'!$J$6:$J$305,'3. Base de Cuentas'!$F$6:$F$305,$A18,'3. Base de Cuentas'!$I$6:$I$305,"Sí",'3. Base de Cuentas'!$P$6:$P$305,"OK"))</f>
        <v/>
      </c>
      <c r="O18" s="3" t="str">
        <f>IF($A18="","",SUMIFS('3. Base de Cuentas'!$M$6:$M$305,'3. Base de Cuentas'!$F$6:$F$305,$A18,'3. Base de Cuentas'!$I$6:$I$305,"Sí",'3. Base de Cuentas'!$P$6:$P$305,"OK"))</f>
        <v/>
      </c>
      <c r="P18" s="6" t="str">
        <f t="shared" si="3"/>
        <v/>
      </c>
      <c r="Q18" s="6" t="str">
        <f t="shared" si="4"/>
        <v/>
      </c>
      <c r="R18" s="4" t="str">
        <f t="shared" si="5"/>
        <v/>
      </c>
      <c r="S18" s="4" t="str">
        <f t="shared" si="6"/>
        <v/>
      </c>
      <c r="T18" s="4" t="str">
        <f t="shared" si="7"/>
        <v/>
      </c>
      <c r="U18" s="1"/>
      <c r="V18" s="1"/>
      <c r="W18" s="1"/>
      <c r="X18" s="1"/>
      <c r="Y18" s="1"/>
      <c r="Z18" s="1"/>
    </row>
    <row r="19" spans="1:26" ht="22.35" customHeight="1">
      <c r="A19" s="2"/>
      <c r="B19" s="2"/>
      <c r="C19" s="2"/>
      <c r="D19" s="2"/>
      <c r="E19" s="2"/>
      <c r="F19" s="2"/>
      <c r="G19" s="3" t="str">
        <f t="shared" si="0"/>
        <v/>
      </c>
      <c r="H19" s="5"/>
      <c r="I19" s="3" t="str">
        <f t="shared" si="1"/>
        <v/>
      </c>
      <c r="J19" s="3" t="str">
        <f>IF($A19="","",COUNTIFS('3. Base de Cuentas'!$F$6:$F$305,$A19,'3. Base de Cuentas'!$G$6:$G$305,"A",'3. Base de Cuentas'!$I$6:$I$305,"Sí",'3. Base de Cuentas'!$P$6:$P$305,"OK"))</f>
        <v/>
      </c>
      <c r="K19" s="3" t="str">
        <f>IF($A19="","",COUNTIFS('3. Base de Cuentas'!$F$6:$F$305,$A19,'3. Base de Cuentas'!$G$6:$G$305,"B",'3. Base de Cuentas'!$I$6:$I$305,"Sí",'3. Base de Cuentas'!$P$6:$P$305,"OK"))</f>
        <v/>
      </c>
      <c r="L19" s="3" t="str">
        <f>IF($A19="","",COUNTIFS('3. Base de Cuentas'!$F$6:$F$305,$A19,'3. Base de Cuentas'!$G$6:$G$305,"C",'3. Base de Cuentas'!$I$6:$I$305,"Sí",'3. Base de Cuentas'!$P$6:$P$305,"OK"))</f>
        <v/>
      </c>
      <c r="M19" s="3" t="str">
        <f t="shared" si="2"/>
        <v/>
      </c>
      <c r="N19" s="3" t="str">
        <f>IF($A19="","",SUMIFS('3. Base de Cuentas'!$J$6:$J$305,'3. Base de Cuentas'!$F$6:$F$305,$A19,'3. Base de Cuentas'!$I$6:$I$305,"Sí",'3. Base de Cuentas'!$P$6:$P$305,"OK"))</f>
        <v/>
      </c>
      <c r="O19" s="3" t="str">
        <f>IF($A19="","",SUMIFS('3. Base de Cuentas'!$M$6:$M$305,'3. Base de Cuentas'!$F$6:$F$305,$A19,'3. Base de Cuentas'!$I$6:$I$305,"Sí",'3. Base de Cuentas'!$P$6:$P$305,"OK"))</f>
        <v/>
      </c>
      <c r="P19" s="6" t="str">
        <f t="shared" si="3"/>
        <v/>
      </c>
      <c r="Q19" s="6" t="str">
        <f t="shared" si="4"/>
        <v/>
      </c>
      <c r="R19" s="4" t="str">
        <f t="shared" si="5"/>
        <v/>
      </c>
      <c r="S19" s="4" t="str">
        <f t="shared" si="6"/>
        <v/>
      </c>
      <c r="T19" s="4" t="str">
        <f t="shared" si="7"/>
        <v/>
      </c>
      <c r="U19" s="1"/>
      <c r="V19" s="1"/>
      <c r="W19" s="1"/>
      <c r="X19" s="1"/>
      <c r="Y19" s="1"/>
      <c r="Z19" s="1"/>
    </row>
    <row r="20" spans="1:26" ht="22.35" customHeight="1">
      <c r="A20" s="2"/>
      <c r="B20" s="2"/>
      <c r="C20" s="2"/>
      <c r="D20" s="2"/>
      <c r="E20" s="2"/>
      <c r="F20" s="2"/>
      <c r="G20" s="3" t="str">
        <f t="shared" si="0"/>
        <v/>
      </c>
      <c r="H20" s="5"/>
      <c r="I20" s="3" t="str">
        <f t="shared" si="1"/>
        <v/>
      </c>
      <c r="J20" s="3" t="str">
        <f>IF($A20="","",COUNTIFS('3. Base de Cuentas'!$F$6:$F$305,$A20,'3. Base de Cuentas'!$G$6:$G$305,"A",'3. Base de Cuentas'!$I$6:$I$305,"Sí",'3. Base de Cuentas'!$P$6:$P$305,"OK"))</f>
        <v/>
      </c>
      <c r="K20" s="3" t="str">
        <f>IF($A20="","",COUNTIFS('3. Base de Cuentas'!$F$6:$F$305,$A20,'3. Base de Cuentas'!$G$6:$G$305,"B",'3. Base de Cuentas'!$I$6:$I$305,"Sí",'3. Base de Cuentas'!$P$6:$P$305,"OK"))</f>
        <v/>
      </c>
      <c r="L20" s="3" t="str">
        <f>IF($A20="","",COUNTIFS('3. Base de Cuentas'!$F$6:$F$305,$A20,'3. Base de Cuentas'!$G$6:$G$305,"C",'3. Base de Cuentas'!$I$6:$I$305,"Sí",'3. Base de Cuentas'!$P$6:$P$305,"OK"))</f>
        <v/>
      </c>
      <c r="M20" s="3" t="str">
        <f t="shared" si="2"/>
        <v/>
      </c>
      <c r="N20" s="3" t="str">
        <f>IF($A20="","",SUMIFS('3. Base de Cuentas'!$J$6:$J$305,'3. Base de Cuentas'!$F$6:$F$305,$A20,'3. Base de Cuentas'!$I$6:$I$305,"Sí",'3. Base de Cuentas'!$P$6:$P$305,"OK"))</f>
        <v/>
      </c>
      <c r="O20" s="3" t="str">
        <f>IF($A20="","",SUMIFS('3. Base de Cuentas'!$M$6:$M$305,'3. Base de Cuentas'!$F$6:$F$305,$A20,'3. Base de Cuentas'!$I$6:$I$305,"Sí",'3. Base de Cuentas'!$P$6:$P$305,"OK"))</f>
        <v/>
      </c>
      <c r="P20" s="6" t="str">
        <f t="shared" si="3"/>
        <v/>
      </c>
      <c r="Q20" s="6" t="str">
        <f t="shared" si="4"/>
        <v/>
      </c>
      <c r="R20" s="4" t="str">
        <f t="shared" si="5"/>
        <v/>
      </c>
      <c r="S20" s="4" t="str">
        <f t="shared" si="6"/>
        <v/>
      </c>
      <c r="T20" s="4" t="str">
        <f t="shared" si="7"/>
        <v/>
      </c>
      <c r="U20" s="1"/>
      <c r="V20" s="1"/>
      <c r="W20" s="1"/>
      <c r="X20" s="1"/>
      <c r="Y20" s="1"/>
      <c r="Z20" s="1"/>
    </row>
    <row r="21" spans="1:26" ht="22.35" customHeight="1">
      <c r="A21" s="2"/>
      <c r="B21" s="2"/>
      <c r="C21" s="2"/>
      <c r="D21" s="2"/>
      <c r="E21" s="2"/>
      <c r="F21" s="2"/>
      <c r="G21" s="3" t="str">
        <f t="shared" si="0"/>
        <v/>
      </c>
      <c r="H21" s="5"/>
      <c r="I21" s="3" t="str">
        <f t="shared" si="1"/>
        <v/>
      </c>
      <c r="J21" s="3" t="str">
        <f>IF($A21="","",COUNTIFS('3. Base de Cuentas'!$F$6:$F$305,$A21,'3. Base de Cuentas'!$G$6:$G$305,"A",'3. Base de Cuentas'!$I$6:$I$305,"Sí",'3. Base de Cuentas'!$P$6:$P$305,"OK"))</f>
        <v/>
      </c>
      <c r="K21" s="3" t="str">
        <f>IF($A21="","",COUNTIFS('3. Base de Cuentas'!$F$6:$F$305,$A21,'3. Base de Cuentas'!$G$6:$G$305,"B",'3. Base de Cuentas'!$I$6:$I$305,"Sí",'3. Base de Cuentas'!$P$6:$P$305,"OK"))</f>
        <v/>
      </c>
      <c r="L21" s="3" t="str">
        <f>IF($A21="","",COUNTIFS('3. Base de Cuentas'!$F$6:$F$305,$A21,'3. Base de Cuentas'!$G$6:$G$305,"C",'3. Base de Cuentas'!$I$6:$I$305,"Sí",'3. Base de Cuentas'!$P$6:$P$305,"OK"))</f>
        <v/>
      </c>
      <c r="M21" s="3" t="str">
        <f t="shared" si="2"/>
        <v/>
      </c>
      <c r="N21" s="3" t="str">
        <f>IF($A21="","",SUMIFS('3. Base de Cuentas'!$J$6:$J$305,'3. Base de Cuentas'!$F$6:$F$305,$A21,'3. Base de Cuentas'!$I$6:$I$305,"Sí",'3. Base de Cuentas'!$P$6:$P$305,"OK"))</f>
        <v/>
      </c>
      <c r="O21" s="3" t="str">
        <f>IF($A21="","",SUMIFS('3. Base de Cuentas'!$M$6:$M$305,'3. Base de Cuentas'!$F$6:$F$305,$A21,'3. Base de Cuentas'!$I$6:$I$305,"Sí",'3. Base de Cuentas'!$P$6:$P$305,"OK"))</f>
        <v/>
      </c>
      <c r="P21" s="6" t="str">
        <f t="shared" si="3"/>
        <v/>
      </c>
      <c r="Q21" s="6" t="str">
        <f t="shared" si="4"/>
        <v/>
      </c>
      <c r="R21" s="4" t="str">
        <f t="shared" si="5"/>
        <v/>
      </c>
      <c r="S21" s="4" t="str">
        <f t="shared" si="6"/>
        <v/>
      </c>
      <c r="T21" s="4" t="str">
        <f t="shared" si="7"/>
        <v/>
      </c>
      <c r="U21" s="1"/>
      <c r="V21" s="1"/>
      <c r="W21" s="1"/>
      <c r="X21" s="1"/>
      <c r="Y21" s="1"/>
      <c r="Z21" s="1"/>
    </row>
    <row r="22" spans="1:26" ht="22.35" customHeight="1">
      <c r="A22" s="2"/>
      <c r="B22" s="2"/>
      <c r="C22" s="2"/>
      <c r="D22" s="2"/>
      <c r="E22" s="2"/>
      <c r="F22" s="2"/>
      <c r="G22" s="3" t="str">
        <f t="shared" si="0"/>
        <v/>
      </c>
      <c r="H22" s="5"/>
      <c r="I22" s="3" t="str">
        <f t="shared" si="1"/>
        <v/>
      </c>
      <c r="J22" s="3" t="str">
        <f>IF($A22="","",COUNTIFS('3. Base de Cuentas'!$F$6:$F$305,$A22,'3. Base de Cuentas'!$G$6:$G$305,"A",'3. Base de Cuentas'!$I$6:$I$305,"Sí",'3. Base de Cuentas'!$P$6:$P$305,"OK"))</f>
        <v/>
      </c>
      <c r="K22" s="3" t="str">
        <f>IF($A22="","",COUNTIFS('3. Base de Cuentas'!$F$6:$F$305,$A22,'3. Base de Cuentas'!$G$6:$G$305,"B",'3. Base de Cuentas'!$I$6:$I$305,"Sí",'3. Base de Cuentas'!$P$6:$P$305,"OK"))</f>
        <v/>
      </c>
      <c r="L22" s="3" t="str">
        <f>IF($A22="","",COUNTIFS('3. Base de Cuentas'!$F$6:$F$305,$A22,'3. Base de Cuentas'!$G$6:$G$305,"C",'3. Base de Cuentas'!$I$6:$I$305,"Sí",'3. Base de Cuentas'!$P$6:$P$305,"OK"))</f>
        <v/>
      </c>
      <c r="M22" s="3" t="str">
        <f t="shared" si="2"/>
        <v/>
      </c>
      <c r="N22" s="3" t="str">
        <f>IF($A22="","",SUMIFS('3. Base de Cuentas'!$J$6:$J$305,'3. Base de Cuentas'!$F$6:$F$305,$A22,'3. Base de Cuentas'!$I$6:$I$305,"Sí",'3. Base de Cuentas'!$P$6:$P$305,"OK"))</f>
        <v/>
      </c>
      <c r="O22" s="3" t="str">
        <f>IF($A22="","",SUMIFS('3. Base de Cuentas'!$M$6:$M$305,'3. Base de Cuentas'!$F$6:$F$305,$A22,'3. Base de Cuentas'!$I$6:$I$305,"Sí",'3. Base de Cuentas'!$P$6:$P$305,"OK"))</f>
        <v/>
      </c>
      <c r="P22" s="6" t="str">
        <f t="shared" si="3"/>
        <v/>
      </c>
      <c r="Q22" s="6" t="str">
        <f t="shared" si="4"/>
        <v/>
      </c>
      <c r="R22" s="4" t="str">
        <f t="shared" si="5"/>
        <v/>
      </c>
      <c r="S22" s="4" t="str">
        <f t="shared" si="6"/>
        <v/>
      </c>
      <c r="T22" s="4" t="str">
        <f t="shared" si="7"/>
        <v/>
      </c>
      <c r="U22" s="1"/>
      <c r="V22" s="1"/>
      <c r="W22" s="1"/>
      <c r="X22" s="1"/>
      <c r="Y22" s="1"/>
      <c r="Z22" s="1"/>
    </row>
    <row r="23" spans="1:26" ht="22.35" customHeight="1">
      <c r="A23" s="2"/>
      <c r="B23" s="2"/>
      <c r="C23" s="2"/>
      <c r="D23" s="2"/>
      <c r="E23" s="2"/>
      <c r="F23" s="2"/>
      <c r="G23" s="3" t="str">
        <f t="shared" si="0"/>
        <v/>
      </c>
      <c r="H23" s="5"/>
      <c r="I23" s="3" t="str">
        <f t="shared" si="1"/>
        <v/>
      </c>
      <c r="J23" s="3" t="str">
        <f>IF($A23="","",COUNTIFS('3. Base de Cuentas'!$F$6:$F$305,$A23,'3. Base de Cuentas'!$G$6:$G$305,"A",'3. Base de Cuentas'!$I$6:$I$305,"Sí",'3. Base de Cuentas'!$P$6:$P$305,"OK"))</f>
        <v/>
      </c>
      <c r="K23" s="3" t="str">
        <f>IF($A23="","",COUNTIFS('3. Base de Cuentas'!$F$6:$F$305,$A23,'3. Base de Cuentas'!$G$6:$G$305,"B",'3. Base de Cuentas'!$I$6:$I$305,"Sí",'3. Base de Cuentas'!$P$6:$P$305,"OK"))</f>
        <v/>
      </c>
      <c r="L23" s="3" t="str">
        <f>IF($A23="","",COUNTIFS('3. Base de Cuentas'!$F$6:$F$305,$A23,'3. Base de Cuentas'!$G$6:$G$305,"C",'3. Base de Cuentas'!$I$6:$I$305,"Sí",'3. Base de Cuentas'!$P$6:$P$305,"OK"))</f>
        <v/>
      </c>
      <c r="M23" s="3" t="str">
        <f t="shared" si="2"/>
        <v/>
      </c>
      <c r="N23" s="3" t="str">
        <f>IF($A23="","",SUMIFS('3. Base de Cuentas'!$J$6:$J$305,'3. Base de Cuentas'!$F$6:$F$305,$A23,'3. Base de Cuentas'!$I$6:$I$305,"Sí",'3. Base de Cuentas'!$P$6:$P$305,"OK"))</f>
        <v/>
      </c>
      <c r="O23" s="3" t="str">
        <f>IF($A23="","",SUMIFS('3. Base de Cuentas'!$M$6:$M$305,'3. Base de Cuentas'!$F$6:$F$305,$A23,'3. Base de Cuentas'!$I$6:$I$305,"Sí",'3. Base de Cuentas'!$P$6:$P$305,"OK"))</f>
        <v/>
      </c>
      <c r="P23" s="6" t="str">
        <f t="shared" si="3"/>
        <v/>
      </c>
      <c r="Q23" s="6" t="str">
        <f t="shared" si="4"/>
        <v/>
      </c>
      <c r="R23" s="4" t="str">
        <f t="shared" si="5"/>
        <v/>
      </c>
      <c r="S23" s="4" t="str">
        <f t="shared" si="6"/>
        <v/>
      </c>
      <c r="T23" s="4" t="str">
        <f t="shared" si="7"/>
        <v/>
      </c>
      <c r="U23" s="1"/>
      <c r="V23" s="1"/>
      <c r="W23" s="1"/>
      <c r="X23" s="1"/>
      <c r="Y23" s="1"/>
      <c r="Z23" s="1"/>
    </row>
    <row r="24" spans="1:26" ht="22.35" customHeight="1">
      <c r="A24" s="2"/>
      <c r="B24" s="2"/>
      <c r="C24" s="2"/>
      <c r="D24" s="2"/>
      <c r="E24" s="2"/>
      <c r="F24" s="2"/>
      <c r="G24" s="3" t="str">
        <f t="shared" si="0"/>
        <v/>
      </c>
      <c r="H24" s="5"/>
      <c r="I24" s="3" t="str">
        <f t="shared" si="1"/>
        <v/>
      </c>
      <c r="J24" s="3" t="str">
        <f>IF($A24="","",COUNTIFS('3. Base de Cuentas'!$F$6:$F$305,$A24,'3. Base de Cuentas'!$G$6:$G$305,"A",'3. Base de Cuentas'!$I$6:$I$305,"Sí",'3. Base de Cuentas'!$P$6:$P$305,"OK"))</f>
        <v/>
      </c>
      <c r="K24" s="3" t="str">
        <f>IF($A24="","",COUNTIFS('3. Base de Cuentas'!$F$6:$F$305,$A24,'3. Base de Cuentas'!$G$6:$G$305,"B",'3. Base de Cuentas'!$I$6:$I$305,"Sí",'3. Base de Cuentas'!$P$6:$P$305,"OK"))</f>
        <v/>
      </c>
      <c r="L24" s="3" t="str">
        <f>IF($A24="","",COUNTIFS('3. Base de Cuentas'!$F$6:$F$305,$A24,'3. Base de Cuentas'!$G$6:$G$305,"C",'3. Base de Cuentas'!$I$6:$I$305,"Sí",'3. Base de Cuentas'!$P$6:$P$305,"OK"))</f>
        <v/>
      </c>
      <c r="M24" s="3" t="str">
        <f t="shared" si="2"/>
        <v/>
      </c>
      <c r="N24" s="3" t="str">
        <f>IF($A24="","",SUMIFS('3. Base de Cuentas'!$J$6:$J$305,'3. Base de Cuentas'!$F$6:$F$305,$A24,'3. Base de Cuentas'!$I$6:$I$305,"Sí",'3. Base de Cuentas'!$P$6:$P$305,"OK"))</f>
        <v/>
      </c>
      <c r="O24" s="3" t="str">
        <f>IF($A24="","",SUMIFS('3. Base de Cuentas'!$M$6:$M$305,'3. Base de Cuentas'!$F$6:$F$305,$A24,'3. Base de Cuentas'!$I$6:$I$305,"Sí",'3. Base de Cuentas'!$P$6:$P$305,"OK"))</f>
        <v/>
      </c>
      <c r="P24" s="6" t="str">
        <f t="shared" si="3"/>
        <v/>
      </c>
      <c r="Q24" s="6" t="str">
        <f t="shared" si="4"/>
        <v/>
      </c>
      <c r="R24" s="4" t="str">
        <f t="shared" si="5"/>
        <v/>
      </c>
      <c r="S24" s="4" t="str">
        <f t="shared" si="6"/>
        <v/>
      </c>
      <c r="T24" s="4" t="str">
        <f t="shared" si="7"/>
        <v/>
      </c>
      <c r="U24" s="1"/>
      <c r="V24" s="1"/>
      <c r="W24" s="1"/>
      <c r="X24" s="1"/>
      <c r="Y24" s="1"/>
      <c r="Z24" s="1"/>
    </row>
    <row r="25" spans="1:26" ht="22.35" customHeight="1">
      <c r="A25" s="2"/>
      <c r="B25" s="2"/>
      <c r="C25" s="2"/>
      <c r="D25" s="2"/>
      <c r="E25" s="2"/>
      <c r="F25" s="2"/>
      <c r="G25" s="3" t="str">
        <f t="shared" si="0"/>
        <v/>
      </c>
      <c r="H25" s="5"/>
      <c r="I25" s="3" t="str">
        <f t="shared" si="1"/>
        <v/>
      </c>
      <c r="J25" s="3" t="str">
        <f>IF($A25="","",COUNTIFS('3. Base de Cuentas'!$F$6:$F$305,$A25,'3. Base de Cuentas'!$G$6:$G$305,"A",'3. Base de Cuentas'!$I$6:$I$305,"Sí",'3. Base de Cuentas'!$P$6:$P$305,"OK"))</f>
        <v/>
      </c>
      <c r="K25" s="3" t="str">
        <f>IF($A25="","",COUNTIFS('3. Base de Cuentas'!$F$6:$F$305,$A25,'3. Base de Cuentas'!$G$6:$G$305,"B",'3. Base de Cuentas'!$I$6:$I$305,"Sí",'3. Base de Cuentas'!$P$6:$P$305,"OK"))</f>
        <v/>
      </c>
      <c r="L25" s="3" t="str">
        <f>IF($A25="","",COUNTIFS('3. Base de Cuentas'!$F$6:$F$305,$A25,'3. Base de Cuentas'!$G$6:$G$305,"C",'3. Base de Cuentas'!$I$6:$I$305,"Sí",'3. Base de Cuentas'!$P$6:$P$305,"OK"))</f>
        <v/>
      </c>
      <c r="M25" s="3" t="str">
        <f t="shared" si="2"/>
        <v/>
      </c>
      <c r="N25" s="3" t="str">
        <f>IF($A25="","",SUMIFS('3. Base de Cuentas'!$J$6:$J$305,'3. Base de Cuentas'!$F$6:$F$305,$A25,'3. Base de Cuentas'!$I$6:$I$305,"Sí",'3. Base de Cuentas'!$P$6:$P$305,"OK"))</f>
        <v/>
      </c>
      <c r="O25" s="3" t="str">
        <f>IF($A25="","",SUMIFS('3. Base de Cuentas'!$M$6:$M$305,'3. Base de Cuentas'!$F$6:$F$305,$A25,'3. Base de Cuentas'!$I$6:$I$305,"Sí",'3. Base de Cuentas'!$P$6:$P$305,"OK"))</f>
        <v/>
      </c>
      <c r="P25" s="6" t="str">
        <f t="shared" si="3"/>
        <v/>
      </c>
      <c r="Q25" s="6" t="str">
        <f t="shared" si="4"/>
        <v/>
      </c>
      <c r="R25" s="4" t="str">
        <f t="shared" si="5"/>
        <v/>
      </c>
      <c r="S25" s="4" t="str">
        <f t="shared" si="6"/>
        <v/>
      </c>
      <c r="T25" s="4" t="str">
        <f t="shared" si="7"/>
        <v/>
      </c>
      <c r="U25" s="1"/>
      <c r="V25" s="1"/>
      <c r="W25" s="1"/>
      <c r="X25" s="1"/>
      <c r="Y25" s="1"/>
      <c r="Z25" s="1"/>
    </row>
    <row r="26" spans="1:26" ht="22.35" customHeight="1">
      <c r="A26" s="2"/>
      <c r="B26" s="2"/>
      <c r="C26" s="2"/>
      <c r="D26" s="2"/>
      <c r="E26" s="2"/>
      <c r="F26" s="2"/>
      <c r="G26" s="3" t="str">
        <f t="shared" si="0"/>
        <v/>
      </c>
      <c r="H26" s="5"/>
      <c r="I26" s="3" t="str">
        <f t="shared" si="1"/>
        <v/>
      </c>
      <c r="J26" s="3" t="str">
        <f>IF($A26="","",COUNTIFS('3. Base de Cuentas'!$F$6:$F$305,$A26,'3. Base de Cuentas'!$G$6:$G$305,"A",'3. Base de Cuentas'!$I$6:$I$305,"Sí",'3. Base de Cuentas'!$P$6:$P$305,"OK"))</f>
        <v/>
      </c>
      <c r="K26" s="3" t="str">
        <f>IF($A26="","",COUNTIFS('3. Base de Cuentas'!$F$6:$F$305,$A26,'3. Base de Cuentas'!$G$6:$G$305,"B",'3. Base de Cuentas'!$I$6:$I$305,"Sí",'3. Base de Cuentas'!$P$6:$P$305,"OK"))</f>
        <v/>
      </c>
      <c r="L26" s="3" t="str">
        <f>IF($A26="","",COUNTIFS('3. Base de Cuentas'!$F$6:$F$305,$A26,'3. Base de Cuentas'!$G$6:$G$305,"C",'3. Base de Cuentas'!$I$6:$I$305,"Sí",'3. Base de Cuentas'!$P$6:$P$305,"OK"))</f>
        <v/>
      </c>
      <c r="M26" s="3" t="str">
        <f t="shared" si="2"/>
        <v/>
      </c>
      <c r="N26" s="3" t="str">
        <f>IF($A26="","",SUMIFS('3. Base de Cuentas'!$J$6:$J$305,'3. Base de Cuentas'!$F$6:$F$305,$A26,'3. Base de Cuentas'!$I$6:$I$305,"Sí",'3. Base de Cuentas'!$P$6:$P$305,"OK"))</f>
        <v/>
      </c>
      <c r="O26" s="3" t="str">
        <f>IF($A26="","",SUMIFS('3. Base de Cuentas'!$M$6:$M$305,'3. Base de Cuentas'!$F$6:$F$305,$A26,'3. Base de Cuentas'!$I$6:$I$305,"Sí",'3. Base de Cuentas'!$P$6:$P$305,"OK"))</f>
        <v/>
      </c>
      <c r="P26" s="6" t="str">
        <f t="shared" si="3"/>
        <v/>
      </c>
      <c r="Q26" s="6" t="str">
        <f t="shared" si="4"/>
        <v/>
      </c>
      <c r="R26" s="4" t="str">
        <f t="shared" si="5"/>
        <v/>
      </c>
      <c r="S26" s="4" t="str">
        <f t="shared" si="6"/>
        <v/>
      </c>
      <c r="T26" s="4" t="str">
        <f t="shared" si="7"/>
        <v/>
      </c>
      <c r="U26" s="1"/>
      <c r="V26" s="1"/>
      <c r="W26" s="1"/>
      <c r="X26" s="1"/>
      <c r="Y26" s="1"/>
      <c r="Z26" s="1"/>
    </row>
    <row r="27" spans="1:26" ht="22.35" customHeight="1">
      <c r="A27" s="2"/>
      <c r="B27" s="2"/>
      <c r="C27" s="2"/>
      <c r="D27" s="2"/>
      <c r="E27" s="2"/>
      <c r="F27" s="2"/>
      <c r="G27" s="3" t="str">
        <f t="shared" si="0"/>
        <v/>
      </c>
      <c r="H27" s="5"/>
      <c r="I27" s="3" t="str">
        <f t="shared" si="1"/>
        <v/>
      </c>
      <c r="J27" s="3" t="str">
        <f>IF($A27="","",COUNTIFS('3. Base de Cuentas'!$F$6:$F$305,$A27,'3. Base de Cuentas'!$G$6:$G$305,"A",'3. Base de Cuentas'!$I$6:$I$305,"Sí",'3. Base de Cuentas'!$P$6:$P$305,"OK"))</f>
        <v/>
      </c>
      <c r="K27" s="3" t="str">
        <f>IF($A27="","",COUNTIFS('3. Base de Cuentas'!$F$6:$F$305,$A27,'3. Base de Cuentas'!$G$6:$G$305,"B",'3. Base de Cuentas'!$I$6:$I$305,"Sí",'3. Base de Cuentas'!$P$6:$P$305,"OK"))</f>
        <v/>
      </c>
      <c r="L27" s="3" t="str">
        <f>IF($A27="","",COUNTIFS('3. Base de Cuentas'!$F$6:$F$305,$A27,'3. Base de Cuentas'!$G$6:$G$305,"C",'3. Base de Cuentas'!$I$6:$I$305,"Sí",'3. Base de Cuentas'!$P$6:$P$305,"OK"))</f>
        <v/>
      </c>
      <c r="M27" s="3" t="str">
        <f t="shared" si="2"/>
        <v/>
      </c>
      <c r="N27" s="3" t="str">
        <f>IF($A27="","",SUMIFS('3. Base de Cuentas'!$J$6:$J$305,'3. Base de Cuentas'!$F$6:$F$305,$A27,'3. Base de Cuentas'!$I$6:$I$305,"Sí",'3. Base de Cuentas'!$P$6:$P$305,"OK"))</f>
        <v/>
      </c>
      <c r="O27" s="3" t="str">
        <f>IF($A27="","",SUMIFS('3. Base de Cuentas'!$M$6:$M$305,'3. Base de Cuentas'!$F$6:$F$305,$A27,'3. Base de Cuentas'!$I$6:$I$305,"Sí",'3. Base de Cuentas'!$P$6:$P$305,"OK"))</f>
        <v/>
      </c>
      <c r="P27" s="6" t="str">
        <f t="shared" si="3"/>
        <v/>
      </c>
      <c r="Q27" s="6" t="str">
        <f t="shared" si="4"/>
        <v/>
      </c>
      <c r="R27" s="4" t="str">
        <f t="shared" si="5"/>
        <v/>
      </c>
      <c r="S27" s="4" t="str">
        <f t="shared" si="6"/>
        <v/>
      </c>
      <c r="T27" s="4" t="str">
        <f t="shared" si="7"/>
        <v/>
      </c>
      <c r="U27" s="1"/>
      <c r="V27" s="1"/>
      <c r="W27" s="1"/>
      <c r="X27" s="1"/>
      <c r="Y27" s="1"/>
      <c r="Z27" s="1"/>
    </row>
    <row r="28" spans="1:26" ht="22.35" customHeight="1">
      <c r="A28" s="2"/>
      <c r="B28" s="2"/>
      <c r="C28" s="2"/>
      <c r="D28" s="2"/>
      <c r="E28" s="2"/>
      <c r="F28" s="2"/>
      <c r="G28" s="3" t="str">
        <f t="shared" si="0"/>
        <v/>
      </c>
      <c r="H28" s="5"/>
      <c r="I28" s="3" t="str">
        <f t="shared" si="1"/>
        <v/>
      </c>
      <c r="J28" s="3" t="str">
        <f>IF($A28="","",COUNTIFS('3. Base de Cuentas'!$F$6:$F$305,$A28,'3. Base de Cuentas'!$G$6:$G$305,"A",'3. Base de Cuentas'!$I$6:$I$305,"Sí",'3. Base de Cuentas'!$P$6:$P$305,"OK"))</f>
        <v/>
      </c>
      <c r="K28" s="3" t="str">
        <f>IF($A28="","",COUNTIFS('3. Base de Cuentas'!$F$6:$F$305,$A28,'3. Base de Cuentas'!$G$6:$G$305,"B",'3. Base de Cuentas'!$I$6:$I$305,"Sí",'3. Base de Cuentas'!$P$6:$P$305,"OK"))</f>
        <v/>
      </c>
      <c r="L28" s="3" t="str">
        <f>IF($A28="","",COUNTIFS('3. Base de Cuentas'!$F$6:$F$305,$A28,'3. Base de Cuentas'!$G$6:$G$305,"C",'3. Base de Cuentas'!$I$6:$I$305,"Sí",'3. Base de Cuentas'!$P$6:$P$305,"OK"))</f>
        <v/>
      </c>
      <c r="M28" s="3" t="str">
        <f t="shared" si="2"/>
        <v/>
      </c>
      <c r="N28" s="3" t="str">
        <f>IF($A28="","",SUMIFS('3. Base de Cuentas'!$J$6:$J$305,'3. Base de Cuentas'!$F$6:$F$305,$A28,'3. Base de Cuentas'!$I$6:$I$305,"Sí",'3. Base de Cuentas'!$P$6:$P$305,"OK"))</f>
        <v/>
      </c>
      <c r="O28" s="3" t="str">
        <f>IF($A28="","",SUMIFS('3. Base de Cuentas'!$M$6:$M$305,'3. Base de Cuentas'!$F$6:$F$305,$A28,'3. Base de Cuentas'!$I$6:$I$305,"Sí",'3. Base de Cuentas'!$P$6:$P$305,"OK"))</f>
        <v/>
      </c>
      <c r="P28" s="6" t="str">
        <f t="shared" si="3"/>
        <v/>
      </c>
      <c r="Q28" s="6" t="str">
        <f t="shared" si="4"/>
        <v/>
      </c>
      <c r="R28" s="4" t="str">
        <f t="shared" si="5"/>
        <v/>
      </c>
      <c r="S28" s="4" t="str">
        <f t="shared" si="6"/>
        <v/>
      </c>
      <c r="T28" s="4" t="str">
        <f t="shared" si="7"/>
        <v/>
      </c>
      <c r="U28" s="1"/>
      <c r="V28" s="1"/>
      <c r="W28" s="1"/>
      <c r="X28" s="1"/>
      <c r="Y28" s="1"/>
      <c r="Z28" s="1"/>
    </row>
    <row r="29" spans="1:26" ht="22.35" customHeight="1">
      <c r="A29" s="2"/>
      <c r="B29" s="2"/>
      <c r="C29" s="2"/>
      <c r="D29" s="2"/>
      <c r="E29" s="2"/>
      <c r="F29" s="2"/>
      <c r="G29" s="3" t="str">
        <f t="shared" si="0"/>
        <v/>
      </c>
      <c r="H29" s="5"/>
      <c r="I29" s="3" t="str">
        <f t="shared" si="1"/>
        <v/>
      </c>
      <c r="J29" s="3" t="str">
        <f>IF($A29="","",COUNTIFS('3. Base de Cuentas'!$F$6:$F$305,$A29,'3. Base de Cuentas'!$G$6:$G$305,"A",'3. Base de Cuentas'!$I$6:$I$305,"Sí",'3. Base de Cuentas'!$P$6:$P$305,"OK"))</f>
        <v/>
      </c>
      <c r="K29" s="3" t="str">
        <f>IF($A29="","",COUNTIFS('3. Base de Cuentas'!$F$6:$F$305,$A29,'3. Base de Cuentas'!$G$6:$G$305,"B",'3. Base de Cuentas'!$I$6:$I$305,"Sí",'3. Base de Cuentas'!$P$6:$P$305,"OK"))</f>
        <v/>
      </c>
      <c r="L29" s="3" t="str">
        <f>IF($A29="","",COUNTIFS('3. Base de Cuentas'!$F$6:$F$305,$A29,'3. Base de Cuentas'!$G$6:$G$305,"C",'3. Base de Cuentas'!$I$6:$I$305,"Sí",'3. Base de Cuentas'!$P$6:$P$305,"OK"))</f>
        <v/>
      </c>
      <c r="M29" s="3" t="str">
        <f t="shared" si="2"/>
        <v/>
      </c>
      <c r="N29" s="3" t="str">
        <f>IF($A29="","",SUMIFS('3. Base de Cuentas'!$J$6:$J$305,'3. Base de Cuentas'!$F$6:$F$305,$A29,'3. Base de Cuentas'!$I$6:$I$305,"Sí",'3. Base de Cuentas'!$P$6:$P$305,"OK"))</f>
        <v/>
      </c>
      <c r="O29" s="3" t="str">
        <f>IF($A29="","",SUMIFS('3. Base de Cuentas'!$M$6:$M$305,'3. Base de Cuentas'!$F$6:$F$305,$A29,'3. Base de Cuentas'!$I$6:$I$305,"Sí",'3. Base de Cuentas'!$P$6:$P$305,"OK"))</f>
        <v/>
      </c>
      <c r="P29" s="6" t="str">
        <f t="shared" si="3"/>
        <v/>
      </c>
      <c r="Q29" s="6" t="str">
        <f t="shared" si="4"/>
        <v/>
      </c>
      <c r="R29" s="4" t="str">
        <f t="shared" si="5"/>
        <v/>
      </c>
      <c r="S29" s="4" t="str">
        <f t="shared" si="6"/>
        <v/>
      </c>
      <c r="T29" s="4" t="str">
        <f t="shared" si="7"/>
        <v/>
      </c>
      <c r="U29" s="1"/>
      <c r="V29" s="1"/>
      <c r="W29" s="1"/>
      <c r="X29" s="1"/>
      <c r="Y29" s="1"/>
      <c r="Z29" s="1"/>
    </row>
    <row r="30" spans="1:26" ht="22.35" customHeight="1">
      <c r="A30" s="2"/>
      <c r="B30" s="2"/>
      <c r="C30" s="2"/>
      <c r="D30" s="2"/>
      <c r="E30" s="2"/>
      <c r="F30" s="2"/>
      <c r="G30" s="3" t="str">
        <f t="shared" si="0"/>
        <v/>
      </c>
      <c r="H30" s="5"/>
      <c r="I30" s="3" t="str">
        <f t="shared" si="1"/>
        <v/>
      </c>
      <c r="J30" s="3" t="str">
        <f>IF($A30="","",COUNTIFS('3. Base de Cuentas'!$F$6:$F$305,$A30,'3. Base de Cuentas'!$G$6:$G$305,"A",'3. Base de Cuentas'!$I$6:$I$305,"Sí",'3. Base de Cuentas'!$P$6:$P$305,"OK"))</f>
        <v/>
      </c>
      <c r="K30" s="3" t="str">
        <f>IF($A30="","",COUNTIFS('3. Base de Cuentas'!$F$6:$F$305,$A30,'3. Base de Cuentas'!$G$6:$G$305,"B",'3. Base de Cuentas'!$I$6:$I$305,"Sí",'3. Base de Cuentas'!$P$6:$P$305,"OK"))</f>
        <v/>
      </c>
      <c r="L30" s="3" t="str">
        <f>IF($A30="","",COUNTIFS('3. Base de Cuentas'!$F$6:$F$305,$A30,'3. Base de Cuentas'!$G$6:$G$305,"C",'3. Base de Cuentas'!$I$6:$I$305,"Sí",'3. Base de Cuentas'!$P$6:$P$305,"OK"))</f>
        <v/>
      </c>
      <c r="M30" s="3" t="str">
        <f t="shared" si="2"/>
        <v/>
      </c>
      <c r="N30" s="3" t="str">
        <f>IF($A30="","",SUMIFS('3. Base de Cuentas'!$J$6:$J$305,'3. Base de Cuentas'!$F$6:$F$305,$A30,'3. Base de Cuentas'!$I$6:$I$305,"Sí",'3. Base de Cuentas'!$P$6:$P$305,"OK"))</f>
        <v/>
      </c>
      <c r="O30" s="3" t="str">
        <f>IF($A30="","",SUMIFS('3. Base de Cuentas'!$M$6:$M$305,'3. Base de Cuentas'!$F$6:$F$305,$A30,'3. Base de Cuentas'!$I$6:$I$305,"Sí",'3. Base de Cuentas'!$P$6:$P$305,"OK"))</f>
        <v/>
      </c>
      <c r="P30" s="6" t="str">
        <f t="shared" si="3"/>
        <v/>
      </c>
      <c r="Q30" s="6" t="str">
        <f t="shared" si="4"/>
        <v/>
      </c>
      <c r="R30" s="4" t="str">
        <f t="shared" si="5"/>
        <v/>
      </c>
      <c r="S30" s="4" t="str">
        <f t="shared" si="6"/>
        <v/>
      </c>
      <c r="T30" s="4" t="str">
        <f t="shared" si="7"/>
        <v/>
      </c>
      <c r="U30" s="1"/>
      <c r="V30" s="1"/>
      <c r="W30" s="1"/>
      <c r="X30" s="1"/>
      <c r="Y30" s="1"/>
      <c r="Z30" s="1"/>
    </row>
    <row r="31" spans="1:26" ht="14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</sheetData>
  <mergeCells count="3">
    <mergeCell ref="A1:T1"/>
    <mergeCell ref="A2:T2"/>
    <mergeCell ref="A3:T3"/>
  </mergeCells>
  <conditionalFormatting sqref="A6:A30">
    <cfRule type="expression" dxfId="32" priority="8">
      <formula>AND($A6&lt;&gt;"",COUNTIF($A$6:$A$30,$A6)&gt;1)</formula>
    </cfRule>
  </conditionalFormatting>
  <conditionalFormatting sqref="P6:Q30">
    <cfRule type="colorScale" priority="1">
      <colorScale>
        <cfvo type="min"/>
        <cfvo type="percentile" val="50"/>
        <cfvo type="max"/>
        <color rgb="FFE8F3E9"/>
        <color rgb="FFFFF4CC"/>
        <color rgb="FFFCE8E6"/>
      </colorScale>
    </cfRule>
  </conditionalFormatting>
  <conditionalFormatting sqref="R6:R30">
    <cfRule type="expression" dxfId="31" priority="2">
      <formula>AND($R6&lt;&gt;"",$R6&lt;&gt;"OK")</formula>
    </cfRule>
    <cfRule type="expression" dxfId="30" priority="3">
      <formula>$R6="OK"</formula>
    </cfRule>
    <cfRule type="expression" dxfId="29" priority="9">
      <formula>AND($R6&lt;&gt;"",$R6&lt;&gt;"OK")</formula>
    </cfRule>
  </conditionalFormatting>
  <conditionalFormatting sqref="S6:S30">
    <cfRule type="expression" dxfId="28" priority="4">
      <formula>$S6="SOBRECARGADO"</formula>
    </cfRule>
    <cfRule type="expression" dxfId="27" priority="5">
      <formula>$S6="EN RIESGO"</formula>
    </cfRule>
    <cfRule type="expression" dxfId="26" priority="6">
      <formula>$S6="EQUILIBRADO"</formula>
    </cfRule>
    <cfRule type="expression" dxfId="25" priority="7">
      <formula>$S6="REVISAR DATOS"</formula>
    </cfRule>
  </conditionalFormatting>
  <dataValidations count="4">
    <dataValidation type="list" allowBlank="1" showErrorMessage="1" errorTitle="Modelo no válido" error="Selecciona un modelo de cobertura de la lista." sqref="C6:C30" xr:uid="{00000000-0002-0000-0300-000000000000}">
      <formula1>"Geográfico,Tipo de cliente,Potencial,Geográfico + potencial,Híbrido"</formula1>
    </dataValidation>
    <dataValidation type="whole" allowBlank="1" showErrorMessage="1" errorTitle="Días de campo" error="Ingresa entre 1 y 31 días." sqref="E6:E30" xr:uid="{00000000-0002-0000-0300-000001000000}">
      <formula1>1</formula1>
      <formula2>31</formula2>
    </dataValidation>
    <dataValidation type="whole" allowBlank="1" showErrorMessage="1" errorTitle="Visitas útiles por día" error="Ingresa entre 1 y 20 visitas." sqref="F6:F30" xr:uid="{00000000-0002-0000-0300-000002000000}">
      <formula1>1</formula1>
      <formula2>20</formula2>
    </dataValidation>
    <dataValidation type="whole" allowBlank="1" showErrorMessage="1" errorTitle="Horas efectivas de campo" error="Ingresa entre 1 y 12 horas." sqref="H6:H30" xr:uid="{00000000-0002-0000-0300-000003000000}">
      <formula1>1</formula1>
      <formula2>12</formula2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00"/>
  <sheetViews>
    <sheetView workbookViewId="0">
      <selection activeCell="D14" sqref="D14"/>
    </sheetView>
  </sheetViews>
  <sheetFormatPr baseColWidth="10" defaultColWidth="8.796875" defaultRowHeight="13.8"/>
  <cols>
    <col min="1" max="1" width="24" customWidth="1"/>
    <col min="2" max="2" width="20" customWidth="1"/>
    <col min="3" max="3" width="22" customWidth="1"/>
    <col min="4" max="4" width="17" customWidth="1"/>
    <col min="5" max="6" width="16" customWidth="1"/>
    <col min="7" max="7" width="15" customWidth="1"/>
    <col min="8" max="9" width="16" customWidth="1"/>
    <col min="10" max="10" width="15" customWidth="1"/>
    <col min="11" max="11" width="16" customWidth="1"/>
    <col min="12" max="12" width="18" customWidth="1"/>
    <col min="13" max="13" width="46" customWidth="1"/>
    <col min="14" max="14" width="19" customWidth="1"/>
  </cols>
  <sheetData>
    <row r="1" spans="1:26" ht="24" customHeight="1">
      <c r="A1" s="11" t="s">
        <v>305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35" customHeight="1">
      <c r="A2" s="10" t="s">
        <v>306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35" customHeight="1">
      <c r="A4" s="34" t="s">
        <v>307</v>
      </c>
      <c r="B4" s="34"/>
      <c r="C4" s="1"/>
      <c r="D4" s="34" t="s">
        <v>308</v>
      </c>
      <c r="E4" s="34"/>
      <c r="F4" s="1"/>
      <c r="G4" s="34" t="s">
        <v>309</v>
      </c>
      <c r="H4" s="34"/>
      <c r="I4" s="1"/>
      <c r="J4" s="34" t="s">
        <v>310</v>
      </c>
      <c r="K4" s="34"/>
      <c r="L4" s="1"/>
      <c r="M4" s="34" t="s">
        <v>311</v>
      </c>
      <c r="N4" s="3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35" customHeight="1">
      <c r="A5" s="13">
        <f>COUNTIF('3. Base de Cuentas'!$B$6:$B$305,"&lt;&gt;")</f>
        <v>30</v>
      </c>
      <c r="B5" s="13"/>
      <c r="C5" s="1"/>
      <c r="D5" s="13">
        <f>COUNTIFS('3. Base de Cuentas'!$A$6:$A$305,"&lt;&gt;",'3. Base de Cuentas'!$I$6:$I$305,"Sí",'3. Base de Cuentas'!$P$6:$P$305,"OK")</f>
        <v>29</v>
      </c>
      <c r="E5" s="13"/>
      <c r="F5" s="1"/>
      <c r="G5" s="13">
        <f>COUNTIF('3. Base de Cuentas'!$P$6:$P$305,"FALTA ID")+COUNTIF('3. Base de Cuentas'!$P$6:$P$305,"ID DUPLICADO")+COUNTIF('3. Base de Cuentas'!$P$6:$P$305,"INACTIVA EN CARGA")+COUNTIF('3. Base de Cuentas'!$P$6:$P$305,"SIN TERRITORIO")+COUNTIF('3. Base de Cuentas'!$P$6:$P$305,"FALTA INCLUIR EN CARGA")+COUNTIF('3. Base de Cuentas'!$P$6:$P$305,"FALTA POTENCIAL")+COUNTIF('3. Base de Cuentas'!$P$6:$P$305,"FALTA FRECUENCIA")+COUNTIF('3. Base de Cuentas'!$P$6:$P$305,"TERRITORIO NO VÁLIDO")+COUNTIF('3. Base de Cuentas'!$P$6:$P$305,"TERRITORIO DUPLICADO")+COUNTIF('3. Base de Cuentas'!$P$6:$P$305,"REVISAR TIEMPOS")</f>
        <v>0</v>
      </c>
      <c r="H5" s="13"/>
      <c r="I5" s="1"/>
      <c r="J5" s="13">
        <f>COUNTA('4. Territorios'!$A$6:$A$30)</f>
        <v>3</v>
      </c>
      <c r="K5" s="13"/>
      <c r="L5" s="1"/>
      <c r="M5" s="13">
        <f>COUNTIF('4. Territorios'!$S$6:$S$30,"SOBRECARGADO")</f>
        <v>0</v>
      </c>
      <c r="N5" s="1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.55" customHeight="1">
      <c r="A7" s="14" t="s">
        <v>312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2" customHeight="1">
      <c r="A8" s="34" t="s">
        <v>313</v>
      </c>
      <c r="B8" s="34"/>
      <c r="C8" s="35"/>
      <c r="D8" s="34" t="s">
        <v>314</v>
      </c>
      <c r="E8" s="34"/>
      <c r="F8" s="35"/>
      <c r="G8" s="34" t="s">
        <v>315</v>
      </c>
      <c r="H8" s="34"/>
      <c r="I8" s="35"/>
      <c r="J8" s="34" t="s">
        <v>316</v>
      </c>
      <c r="K8" s="34"/>
      <c r="L8" s="35"/>
      <c r="M8" s="34" t="s">
        <v>317</v>
      </c>
      <c r="N8" s="34"/>
      <c r="O8" s="35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2" customHeight="1">
      <c r="A9" s="15">
        <f>COUNTIF('3. Base de Cuentas'!$P$6:$P$305,"SIN TERRITORIO")+COUNTIF('3. Base de Cuentas'!$P$6:$P$305,"TERRITORIO NO VÁLIDO")+COUNTIF('3. Base de Cuentas'!$P$6:$P$305,"TERRITORIO DUPLICADO")</f>
        <v>0</v>
      </c>
      <c r="B9" s="15"/>
      <c r="C9" s="1"/>
      <c r="D9" s="15">
        <f>COUNTIF('3. Base de Cuentas'!$P$6:$P$305,"ID DUPLICADO")</f>
        <v>0</v>
      </c>
      <c r="E9" s="15"/>
      <c r="F9" s="1"/>
      <c r="G9" s="15">
        <f>COUNTIF('3. Base de Cuentas'!$P$6:$P$305,"FALTA ID")</f>
        <v>0</v>
      </c>
      <c r="H9" s="15"/>
      <c r="I9" s="1"/>
      <c r="J9" s="15">
        <f>COUNTIF('3. Base de Cuentas'!$P$6:$P$305,"FALTA INCLUIR EN CARGA")+COUNTIF('3. Base de Cuentas'!$P$6:$P$305,"FALTA POTENCIAL")+COUNTIF('3. Base de Cuentas'!$P$6:$P$305,"FALTA FRECUENCIA")</f>
        <v>0</v>
      </c>
      <c r="K9" s="15"/>
      <c r="L9" s="1"/>
      <c r="M9" s="15">
        <f>COUNTIF('3. Base de Cuentas'!$P$6:$P$305,"REVISAR TIEMPOS")+COUNTIF('4. Territorios'!$R$6:$R$30,"REVISAR CAPACIDAD")+COUNTIF('4. Territorios'!$R$6:$R$30,"TERRITORIO DUPLICADO")</f>
        <v>0</v>
      </c>
      <c r="N9" s="1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.55" customHeight="1">
      <c r="A11" s="14" t="s">
        <v>318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45" customHeight="1">
      <c r="A12" s="8" t="s">
        <v>283</v>
      </c>
      <c r="B12" s="8" t="s">
        <v>319</v>
      </c>
      <c r="C12" s="8" t="s">
        <v>320</v>
      </c>
      <c r="D12" s="8" t="s">
        <v>294</v>
      </c>
      <c r="E12" s="8" t="s">
        <v>321</v>
      </c>
      <c r="F12" s="8" t="s">
        <v>322</v>
      </c>
      <c r="G12" s="8" t="s">
        <v>297</v>
      </c>
      <c r="H12" s="8" t="s">
        <v>323</v>
      </c>
      <c r="I12" s="8" t="s">
        <v>324</v>
      </c>
      <c r="J12" s="8" t="s">
        <v>298</v>
      </c>
      <c r="K12" s="8" t="s">
        <v>325</v>
      </c>
      <c r="L12" s="8" t="s">
        <v>148</v>
      </c>
      <c r="M12" s="8" t="s">
        <v>299</v>
      </c>
      <c r="N12" s="8" t="s">
        <v>159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95" customHeight="1">
      <c r="A13" s="4" t="str">
        <f>IF('4. Territorios'!$A$6="","",'4. Territorios'!$A$6)</f>
        <v>Centro Urbano</v>
      </c>
      <c r="B13" s="4" t="str">
        <f>IF($A13="","",'4. Territorios'!$B$6)</f>
        <v>Andrea Gómez</v>
      </c>
      <c r="C13" s="4" t="str">
        <f>IF($A13="","",'4. Territorios'!$C$6)</f>
        <v>Geográfico + potencial</v>
      </c>
      <c r="D13" s="3">
        <f>IF($A13="","",'4. Territorios'!$M$6)</f>
        <v>11</v>
      </c>
      <c r="E13" s="3">
        <f>IF($A13="","",'4. Territorios'!$N$6)</f>
        <v>30</v>
      </c>
      <c r="F13" s="3">
        <f>IF($A13="","",'4. Territorios'!$G$6)</f>
        <v>30</v>
      </c>
      <c r="G13" s="6">
        <f>IF($A13="","",'4. Territorios'!$P$6)</f>
        <v>1</v>
      </c>
      <c r="H13" s="3">
        <f>IF($A13="","",'4. Territorios'!$O$6)</f>
        <v>29.499999999999996</v>
      </c>
      <c r="I13" s="3">
        <f>IF($A13="","",'4. Territorios'!$I$6)</f>
        <v>105</v>
      </c>
      <c r="J13" s="6">
        <f>IF($A13="","",'4. Territorios'!$Q$6)</f>
        <v>0.2809523809523809</v>
      </c>
      <c r="K13" s="3">
        <f t="shared" ref="K13:K37" si="0">IF($A13="","",F13-E13)</f>
        <v>0</v>
      </c>
      <c r="L13" s="4" t="str">
        <f>IF($A13="","",'4. Territorios'!$S$6)</f>
        <v>EN RIESGO</v>
      </c>
      <c r="M13" s="4" t="str">
        <f>IF($A13="","",'4. Territorios'!$T$6)</f>
        <v>Revisa rutas, traslados y capacidad disponible</v>
      </c>
      <c r="N13" s="4" t="str">
        <f>IF($A13="","",'4. Territorios'!$R$6)</f>
        <v>OK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95" customHeight="1">
      <c r="A14" s="4" t="str">
        <f>IF('4. Territorios'!$A$7="","",'4. Territorios'!$A$7)</f>
        <v>Norte Hotelería</v>
      </c>
      <c r="B14" s="4" t="str">
        <f>IF($A14="","",'4. Territorios'!$B$7)</f>
        <v>Diego Ramírez</v>
      </c>
      <c r="C14" s="4" t="str">
        <f>IF($A14="","",'4. Territorios'!$C$7)</f>
        <v>Tipo de cliente</v>
      </c>
      <c r="D14" s="3">
        <f>IF($A14="","",'4. Territorios'!$M$7)</f>
        <v>10</v>
      </c>
      <c r="E14" s="3">
        <f>IF($A14="","",'4. Territorios'!$N$7)</f>
        <v>27</v>
      </c>
      <c r="F14" s="3">
        <f>IF($A14="","",'4. Territorios'!$G$7)</f>
        <v>36</v>
      </c>
      <c r="G14" s="6">
        <f>IF($A14="","",'4. Territorios'!$P$7)</f>
        <v>0.75</v>
      </c>
      <c r="H14" s="3">
        <f>IF($A14="","",'4. Territorios'!$O$7)</f>
        <v>32.1</v>
      </c>
      <c r="I14" s="3">
        <f>IF($A14="","",'4. Territorios'!$I$7)</f>
        <v>126</v>
      </c>
      <c r="J14" s="6">
        <f>IF($A14="","",'4. Territorios'!$Q$7)</f>
        <v>0.2547619047619048</v>
      </c>
      <c r="K14" s="3">
        <f t="shared" si="0"/>
        <v>9</v>
      </c>
      <c r="L14" s="4" t="str">
        <f>IF($A14="","",'4. Territorios'!$S$7)</f>
        <v>EQUILIBRADO</v>
      </c>
      <c r="M14" s="4" t="str">
        <f>IF($A14="","",'4. Territorios'!$T$7)</f>
        <v>Mantén seguimiento trimestral</v>
      </c>
      <c r="N14" s="4" t="str">
        <f>IF($A14="","",'4. Territorios'!$R$7)</f>
        <v>OK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95" customHeight="1">
      <c r="A15" s="4" t="str">
        <f>IF('4. Territorios'!$A$8="","",'4. Territorios'!$A$8)</f>
        <v>Municipios Cercanos</v>
      </c>
      <c r="B15" s="4" t="str">
        <f>IF($A15="","",'4. Territorios'!$B$8)</f>
        <v>Camila Torres</v>
      </c>
      <c r="C15" s="4" t="str">
        <f>IF($A15="","",'4. Territorios'!$C$8)</f>
        <v>Geográfico</v>
      </c>
      <c r="D15" s="3">
        <f>IF($A15="","",'4. Territorios'!$M$8)</f>
        <v>8</v>
      </c>
      <c r="E15" s="3">
        <f>IF($A15="","",'4. Territorios'!$N$8)</f>
        <v>17</v>
      </c>
      <c r="F15" s="3">
        <f>IF($A15="","",'4. Territorios'!$G$8)</f>
        <v>32</v>
      </c>
      <c r="G15" s="6">
        <f>IF($A15="","",'4. Territorios'!$P$8)</f>
        <v>0.53125</v>
      </c>
      <c r="H15" s="3">
        <f>IF($A15="","",'4. Territorios'!$O$8)</f>
        <v>21.200000000000003</v>
      </c>
      <c r="I15" s="3">
        <f>IF($A15="","",'4. Territorios'!$I$8)</f>
        <v>112</v>
      </c>
      <c r="J15" s="6">
        <f>IF($A15="","",'4. Territorios'!$Q$8)</f>
        <v>0.18928571428571431</v>
      </c>
      <c r="K15" s="3">
        <f t="shared" si="0"/>
        <v>15</v>
      </c>
      <c r="L15" s="4" t="str">
        <f>IF($A15="","",'4. Territorios'!$S$8)</f>
        <v>EQUILIBRADO</v>
      </c>
      <c r="M15" s="4" t="str">
        <f>IF($A15="","",'4. Territorios'!$T$8)</f>
        <v>Mantén seguimiento trimestral</v>
      </c>
      <c r="N15" s="4" t="str">
        <f>IF($A15="","",'4. Territorios'!$R$8)</f>
        <v>OK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95" customHeight="1">
      <c r="A16" s="4" t="str">
        <f>IF('4. Territorios'!$A$9="","",'4. Territorios'!$A$9)</f>
        <v/>
      </c>
      <c r="B16" s="4" t="str">
        <f>IF($A16="","",'4. Territorios'!$B$9)</f>
        <v/>
      </c>
      <c r="C16" s="4" t="str">
        <f>IF($A16="","",'4. Territorios'!$C$9)</f>
        <v/>
      </c>
      <c r="D16" s="3" t="str">
        <f>IF($A16="","",'4. Territorios'!$M$9)</f>
        <v/>
      </c>
      <c r="E16" s="3" t="str">
        <f>IF($A16="","",'4. Territorios'!$N$9)</f>
        <v/>
      </c>
      <c r="F16" s="3" t="str">
        <f>IF($A16="","",'4. Territorios'!$G$9)</f>
        <v/>
      </c>
      <c r="G16" s="6" t="str">
        <f>IF($A16="","",'4. Territorios'!$P$9)</f>
        <v/>
      </c>
      <c r="H16" s="3" t="str">
        <f>IF($A16="","",'4. Territorios'!$O$9)</f>
        <v/>
      </c>
      <c r="I16" s="3" t="str">
        <f>IF($A16="","",'4. Territorios'!$I$9)</f>
        <v/>
      </c>
      <c r="J16" s="6" t="str">
        <f>IF($A16="","",'4. Territorios'!$Q$9)</f>
        <v/>
      </c>
      <c r="K16" s="3" t="str">
        <f t="shared" si="0"/>
        <v/>
      </c>
      <c r="L16" s="4" t="str">
        <f>IF($A16="","",'4. Territorios'!$S$9)</f>
        <v/>
      </c>
      <c r="M16" s="4" t="str">
        <f>IF($A16="","",'4. Territorios'!$T$9)</f>
        <v/>
      </c>
      <c r="N16" s="4" t="str">
        <f>IF($A16="","",'4. Territorios'!$R$9)</f>
        <v/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95" customHeight="1">
      <c r="A17" s="4" t="str">
        <f>IF('4. Territorios'!$A$10="","",'4. Territorios'!$A$10)</f>
        <v/>
      </c>
      <c r="B17" s="4" t="str">
        <f>IF($A17="","",'4. Territorios'!$B$10)</f>
        <v/>
      </c>
      <c r="C17" s="4" t="str">
        <f>IF($A17="","",'4. Territorios'!$C$10)</f>
        <v/>
      </c>
      <c r="D17" s="3" t="str">
        <f>IF($A17="","",'4. Territorios'!$M$10)</f>
        <v/>
      </c>
      <c r="E17" s="3" t="str">
        <f>IF($A17="","",'4. Territorios'!$N$10)</f>
        <v/>
      </c>
      <c r="F17" s="3" t="str">
        <f>IF($A17="","",'4. Territorios'!$G$10)</f>
        <v/>
      </c>
      <c r="G17" s="6" t="str">
        <f>IF($A17="","",'4. Territorios'!$P$10)</f>
        <v/>
      </c>
      <c r="H17" s="3" t="str">
        <f>IF($A17="","",'4. Territorios'!$O$10)</f>
        <v/>
      </c>
      <c r="I17" s="3" t="str">
        <f>IF($A17="","",'4. Territorios'!$I$10)</f>
        <v/>
      </c>
      <c r="J17" s="6" t="str">
        <f>IF($A17="","",'4. Territorios'!$Q$10)</f>
        <v/>
      </c>
      <c r="K17" s="3" t="str">
        <f t="shared" si="0"/>
        <v/>
      </c>
      <c r="L17" s="4" t="str">
        <f>IF($A17="","",'4. Territorios'!$S$10)</f>
        <v/>
      </c>
      <c r="M17" s="4" t="str">
        <f>IF($A17="","",'4. Territorios'!$T$10)</f>
        <v/>
      </c>
      <c r="N17" s="4" t="str">
        <f>IF($A17="","",'4. Territorios'!$R$10)</f>
        <v/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95" customHeight="1">
      <c r="A18" s="4" t="str">
        <f>IF('4. Territorios'!$A$11="","",'4. Territorios'!$A$11)</f>
        <v/>
      </c>
      <c r="B18" s="4" t="str">
        <f>IF($A18="","",'4. Territorios'!$B$11)</f>
        <v/>
      </c>
      <c r="C18" s="4" t="str">
        <f>IF($A18="","",'4. Territorios'!$C$11)</f>
        <v/>
      </c>
      <c r="D18" s="3" t="str">
        <f>IF($A18="","",'4. Territorios'!$M$11)</f>
        <v/>
      </c>
      <c r="E18" s="3" t="str">
        <f>IF($A18="","",'4. Territorios'!$N$11)</f>
        <v/>
      </c>
      <c r="F18" s="3" t="str">
        <f>IF($A18="","",'4. Territorios'!$G$11)</f>
        <v/>
      </c>
      <c r="G18" s="6" t="str">
        <f>IF($A18="","",'4. Territorios'!$P$11)</f>
        <v/>
      </c>
      <c r="H18" s="3" t="str">
        <f>IF($A18="","",'4. Territorios'!$O$11)</f>
        <v/>
      </c>
      <c r="I18" s="3" t="str">
        <f>IF($A18="","",'4. Territorios'!$I$11)</f>
        <v/>
      </c>
      <c r="J18" s="6" t="str">
        <f>IF($A18="","",'4. Territorios'!$Q$11)</f>
        <v/>
      </c>
      <c r="K18" s="3" t="str">
        <f t="shared" si="0"/>
        <v/>
      </c>
      <c r="L18" s="4" t="str">
        <f>IF($A18="","",'4. Territorios'!$S$11)</f>
        <v/>
      </c>
      <c r="M18" s="4" t="str">
        <f>IF($A18="","",'4. Territorios'!$T$11)</f>
        <v/>
      </c>
      <c r="N18" s="4" t="str">
        <f>IF($A18="","",'4. Territorios'!$R$11)</f>
        <v/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95" customHeight="1">
      <c r="A19" s="4" t="str">
        <f>IF('4. Territorios'!$A$12="","",'4. Territorios'!$A$12)</f>
        <v/>
      </c>
      <c r="B19" s="4" t="str">
        <f>IF($A19="","",'4. Territorios'!$B$12)</f>
        <v/>
      </c>
      <c r="C19" s="4" t="str">
        <f>IF($A19="","",'4. Territorios'!$C$12)</f>
        <v/>
      </c>
      <c r="D19" s="3" t="str">
        <f>IF($A19="","",'4. Territorios'!$M$12)</f>
        <v/>
      </c>
      <c r="E19" s="3" t="str">
        <f>IF($A19="","",'4. Territorios'!$N$12)</f>
        <v/>
      </c>
      <c r="F19" s="3" t="str">
        <f>IF($A19="","",'4. Territorios'!$G$12)</f>
        <v/>
      </c>
      <c r="G19" s="6" t="str">
        <f>IF($A19="","",'4. Territorios'!$P$12)</f>
        <v/>
      </c>
      <c r="H19" s="3" t="str">
        <f>IF($A19="","",'4. Territorios'!$O$12)</f>
        <v/>
      </c>
      <c r="I19" s="3" t="str">
        <f>IF($A19="","",'4. Territorios'!$I$12)</f>
        <v/>
      </c>
      <c r="J19" s="6" t="str">
        <f>IF($A19="","",'4. Territorios'!$Q$12)</f>
        <v/>
      </c>
      <c r="K19" s="3" t="str">
        <f t="shared" si="0"/>
        <v/>
      </c>
      <c r="L19" s="4" t="str">
        <f>IF($A19="","",'4. Territorios'!$S$12)</f>
        <v/>
      </c>
      <c r="M19" s="4" t="str">
        <f>IF($A19="","",'4. Territorios'!$T$12)</f>
        <v/>
      </c>
      <c r="N19" s="4" t="str">
        <f>IF($A19="","",'4. Territorios'!$R$12)</f>
        <v/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95" customHeight="1">
      <c r="A20" s="4" t="str">
        <f>IF('4. Territorios'!$A$13="","",'4. Territorios'!$A$13)</f>
        <v/>
      </c>
      <c r="B20" s="4" t="str">
        <f>IF($A20="","",'4. Territorios'!$B$13)</f>
        <v/>
      </c>
      <c r="C20" s="4" t="str">
        <f>IF($A20="","",'4. Territorios'!$C$13)</f>
        <v/>
      </c>
      <c r="D20" s="3" t="str">
        <f>IF($A20="","",'4. Territorios'!$M$13)</f>
        <v/>
      </c>
      <c r="E20" s="3" t="str">
        <f>IF($A20="","",'4. Territorios'!$N$13)</f>
        <v/>
      </c>
      <c r="F20" s="3" t="str">
        <f>IF($A20="","",'4. Territorios'!$G$13)</f>
        <v/>
      </c>
      <c r="G20" s="6" t="str">
        <f>IF($A20="","",'4. Territorios'!$P$13)</f>
        <v/>
      </c>
      <c r="H20" s="3" t="str">
        <f>IF($A20="","",'4. Territorios'!$O$13)</f>
        <v/>
      </c>
      <c r="I20" s="3" t="str">
        <f>IF($A20="","",'4. Territorios'!$I$13)</f>
        <v/>
      </c>
      <c r="J20" s="6" t="str">
        <f>IF($A20="","",'4. Territorios'!$Q$13)</f>
        <v/>
      </c>
      <c r="K20" s="3" t="str">
        <f t="shared" si="0"/>
        <v/>
      </c>
      <c r="L20" s="4" t="str">
        <f>IF($A20="","",'4. Territorios'!$S$13)</f>
        <v/>
      </c>
      <c r="M20" s="4" t="str">
        <f>IF($A20="","",'4. Territorios'!$T$13)</f>
        <v/>
      </c>
      <c r="N20" s="4" t="str">
        <f>IF($A20="","",'4. Territorios'!$R$13)</f>
        <v/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95" customHeight="1">
      <c r="A21" s="4" t="str">
        <f>IF('4. Territorios'!$A$14="","",'4. Territorios'!$A$14)</f>
        <v/>
      </c>
      <c r="B21" s="4" t="str">
        <f>IF($A21="","",'4. Territorios'!$B$14)</f>
        <v/>
      </c>
      <c r="C21" s="4" t="str">
        <f>IF($A21="","",'4. Territorios'!$C$14)</f>
        <v/>
      </c>
      <c r="D21" s="3" t="str">
        <f>IF($A21="","",'4. Territorios'!$M$14)</f>
        <v/>
      </c>
      <c r="E21" s="3" t="str">
        <f>IF($A21="","",'4. Territorios'!$N$14)</f>
        <v/>
      </c>
      <c r="F21" s="3" t="str">
        <f>IF($A21="","",'4. Territorios'!$G$14)</f>
        <v/>
      </c>
      <c r="G21" s="6" t="str">
        <f>IF($A21="","",'4. Territorios'!$P$14)</f>
        <v/>
      </c>
      <c r="H21" s="3" t="str">
        <f>IF($A21="","",'4. Territorios'!$O$14)</f>
        <v/>
      </c>
      <c r="I21" s="3" t="str">
        <f>IF($A21="","",'4. Territorios'!$I$14)</f>
        <v/>
      </c>
      <c r="J21" s="6" t="str">
        <f>IF($A21="","",'4. Territorios'!$Q$14)</f>
        <v/>
      </c>
      <c r="K21" s="3" t="str">
        <f t="shared" si="0"/>
        <v/>
      </c>
      <c r="L21" s="4" t="str">
        <f>IF($A21="","",'4. Territorios'!$S$14)</f>
        <v/>
      </c>
      <c r="M21" s="4" t="str">
        <f>IF($A21="","",'4. Territorios'!$T$14)</f>
        <v/>
      </c>
      <c r="N21" s="4" t="str">
        <f>IF($A21="","",'4. Territorios'!$R$14)</f>
        <v/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95" customHeight="1">
      <c r="A22" s="4" t="str">
        <f>IF('4. Territorios'!$A$15="","",'4. Territorios'!$A$15)</f>
        <v/>
      </c>
      <c r="B22" s="4" t="str">
        <f>IF($A22="","",'4. Territorios'!$B$15)</f>
        <v/>
      </c>
      <c r="C22" s="4" t="str">
        <f>IF($A22="","",'4. Territorios'!$C$15)</f>
        <v/>
      </c>
      <c r="D22" s="3" t="str">
        <f>IF($A22="","",'4. Territorios'!$M$15)</f>
        <v/>
      </c>
      <c r="E22" s="3" t="str">
        <f>IF($A22="","",'4. Territorios'!$N$15)</f>
        <v/>
      </c>
      <c r="F22" s="3" t="str">
        <f>IF($A22="","",'4. Territorios'!$G$15)</f>
        <v/>
      </c>
      <c r="G22" s="6" t="str">
        <f>IF($A22="","",'4. Territorios'!$P$15)</f>
        <v/>
      </c>
      <c r="H22" s="3" t="str">
        <f>IF($A22="","",'4. Territorios'!$O$15)</f>
        <v/>
      </c>
      <c r="I22" s="3" t="str">
        <f>IF($A22="","",'4. Territorios'!$I$15)</f>
        <v/>
      </c>
      <c r="J22" s="6" t="str">
        <f>IF($A22="","",'4. Territorios'!$Q$15)</f>
        <v/>
      </c>
      <c r="K22" s="3" t="str">
        <f t="shared" si="0"/>
        <v/>
      </c>
      <c r="L22" s="4" t="str">
        <f>IF($A22="","",'4. Territorios'!$S$15)</f>
        <v/>
      </c>
      <c r="M22" s="4" t="str">
        <f>IF($A22="","",'4. Territorios'!$T$15)</f>
        <v/>
      </c>
      <c r="N22" s="4" t="str">
        <f>IF($A22="","",'4. Territorios'!$R$15)</f>
        <v/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95" customHeight="1">
      <c r="A23" s="4" t="str">
        <f>IF('4. Territorios'!$A$16="","",'4. Territorios'!$A$16)</f>
        <v/>
      </c>
      <c r="B23" s="4" t="str">
        <f>IF($A23="","",'4. Territorios'!$B$16)</f>
        <v/>
      </c>
      <c r="C23" s="4" t="str">
        <f>IF($A23="","",'4. Territorios'!$C$16)</f>
        <v/>
      </c>
      <c r="D23" s="3" t="str">
        <f>IF($A23="","",'4. Territorios'!$M$16)</f>
        <v/>
      </c>
      <c r="E23" s="3" t="str">
        <f>IF($A23="","",'4. Territorios'!$N$16)</f>
        <v/>
      </c>
      <c r="F23" s="3" t="str">
        <f>IF($A23="","",'4. Territorios'!$G$16)</f>
        <v/>
      </c>
      <c r="G23" s="6" t="str">
        <f>IF($A23="","",'4. Territorios'!$P$16)</f>
        <v/>
      </c>
      <c r="H23" s="3" t="str">
        <f>IF($A23="","",'4. Territorios'!$O$16)</f>
        <v/>
      </c>
      <c r="I23" s="3" t="str">
        <f>IF($A23="","",'4. Territorios'!$I$16)</f>
        <v/>
      </c>
      <c r="J23" s="6" t="str">
        <f>IF($A23="","",'4. Territorios'!$Q$16)</f>
        <v/>
      </c>
      <c r="K23" s="3" t="str">
        <f t="shared" si="0"/>
        <v/>
      </c>
      <c r="L23" s="4" t="str">
        <f>IF($A23="","",'4. Territorios'!$S$16)</f>
        <v/>
      </c>
      <c r="M23" s="4" t="str">
        <f>IF($A23="","",'4. Territorios'!$T$16)</f>
        <v/>
      </c>
      <c r="N23" s="4" t="str">
        <f>IF($A23="","",'4. Territorios'!$R$16)</f>
        <v/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95" customHeight="1">
      <c r="A24" s="4" t="str">
        <f>IF('4. Territorios'!$A$17="","",'4. Territorios'!$A$17)</f>
        <v/>
      </c>
      <c r="B24" s="4" t="str">
        <f>IF($A24="","",'4. Territorios'!$B$17)</f>
        <v/>
      </c>
      <c r="C24" s="4" t="str">
        <f>IF($A24="","",'4. Territorios'!$C$17)</f>
        <v/>
      </c>
      <c r="D24" s="3" t="str">
        <f>IF($A24="","",'4. Territorios'!$M$17)</f>
        <v/>
      </c>
      <c r="E24" s="3" t="str">
        <f>IF($A24="","",'4. Territorios'!$N$17)</f>
        <v/>
      </c>
      <c r="F24" s="3" t="str">
        <f>IF($A24="","",'4. Territorios'!$G$17)</f>
        <v/>
      </c>
      <c r="G24" s="6" t="str">
        <f>IF($A24="","",'4. Territorios'!$P$17)</f>
        <v/>
      </c>
      <c r="H24" s="3" t="str">
        <f>IF($A24="","",'4. Territorios'!$O$17)</f>
        <v/>
      </c>
      <c r="I24" s="3" t="str">
        <f>IF($A24="","",'4. Territorios'!$I$17)</f>
        <v/>
      </c>
      <c r="J24" s="6" t="str">
        <f>IF($A24="","",'4. Territorios'!$Q$17)</f>
        <v/>
      </c>
      <c r="K24" s="3" t="str">
        <f t="shared" si="0"/>
        <v/>
      </c>
      <c r="L24" s="4" t="str">
        <f>IF($A24="","",'4. Territorios'!$S$17)</f>
        <v/>
      </c>
      <c r="M24" s="4" t="str">
        <f>IF($A24="","",'4. Territorios'!$T$17)</f>
        <v/>
      </c>
      <c r="N24" s="4" t="str">
        <f>IF($A24="","",'4. Territorios'!$R$17)</f>
        <v/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95" customHeight="1">
      <c r="A25" s="4" t="str">
        <f>IF('4. Territorios'!$A$18="","",'4. Territorios'!$A$18)</f>
        <v/>
      </c>
      <c r="B25" s="4" t="str">
        <f>IF($A25="","",'4. Territorios'!$B$18)</f>
        <v/>
      </c>
      <c r="C25" s="4" t="str">
        <f>IF($A25="","",'4. Territorios'!$C$18)</f>
        <v/>
      </c>
      <c r="D25" s="3" t="str">
        <f>IF($A25="","",'4. Territorios'!$M$18)</f>
        <v/>
      </c>
      <c r="E25" s="3" t="str">
        <f>IF($A25="","",'4. Territorios'!$N$18)</f>
        <v/>
      </c>
      <c r="F25" s="3" t="str">
        <f>IF($A25="","",'4. Territorios'!$G$18)</f>
        <v/>
      </c>
      <c r="G25" s="6" t="str">
        <f>IF($A25="","",'4. Territorios'!$P$18)</f>
        <v/>
      </c>
      <c r="H25" s="3" t="str">
        <f>IF($A25="","",'4. Territorios'!$O$18)</f>
        <v/>
      </c>
      <c r="I25" s="3" t="str">
        <f>IF($A25="","",'4. Territorios'!$I$18)</f>
        <v/>
      </c>
      <c r="J25" s="6" t="str">
        <f>IF($A25="","",'4. Territorios'!$Q$18)</f>
        <v/>
      </c>
      <c r="K25" s="3" t="str">
        <f t="shared" si="0"/>
        <v/>
      </c>
      <c r="L25" s="4" t="str">
        <f>IF($A25="","",'4. Territorios'!$S$18)</f>
        <v/>
      </c>
      <c r="M25" s="4" t="str">
        <f>IF($A25="","",'4. Territorios'!$T$18)</f>
        <v/>
      </c>
      <c r="N25" s="4" t="str">
        <f>IF($A25="","",'4. Territorios'!$R$18)</f>
        <v/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95" customHeight="1">
      <c r="A26" s="4" t="str">
        <f>IF('4. Territorios'!$A$19="","",'4. Territorios'!$A$19)</f>
        <v/>
      </c>
      <c r="B26" s="4" t="str">
        <f>IF($A26="","",'4. Territorios'!$B$19)</f>
        <v/>
      </c>
      <c r="C26" s="4" t="str">
        <f>IF($A26="","",'4. Territorios'!$C$19)</f>
        <v/>
      </c>
      <c r="D26" s="3" t="str">
        <f>IF($A26="","",'4. Territorios'!$M$19)</f>
        <v/>
      </c>
      <c r="E26" s="3" t="str">
        <f>IF($A26="","",'4. Territorios'!$N$19)</f>
        <v/>
      </c>
      <c r="F26" s="3" t="str">
        <f>IF($A26="","",'4. Territorios'!$G$19)</f>
        <v/>
      </c>
      <c r="G26" s="6" t="str">
        <f>IF($A26="","",'4. Territorios'!$P$19)</f>
        <v/>
      </c>
      <c r="H26" s="3" t="str">
        <f>IF($A26="","",'4. Territorios'!$O$19)</f>
        <v/>
      </c>
      <c r="I26" s="3" t="str">
        <f>IF($A26="","",'4. Territorios'!$I$19)</f>
        <v/>
      </c>
      <c r="J26" s="6" t="str">
        <f>IF($A26="","",'4. Territorios'!$Q$19)</f>
        <v/>
      </c>
      <c r="K26" s="3" t="str">
        <f t="shared" si="0"/>
        <v/>
      </c>
      <c r="L26" s="4" t="str">
        <f>IF($A26="","",'4. Territorios'!$S$19)</f>
        <v/>
      </c>
      <c r="M26" s="4" t="str">
        <f>IF($A26="","",'4. Territorios'!$T$19)</f>
        <v/>
      </c>
      <c r="N26" s="4" t="str">
        <f>IF($A26="","",'4. Territorios'!$R$19)</f>
        <v/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95" customHeight="1">
      <c r="A27" s="4" t="str">
        <f>IF('4. Territorios'!$A$20="","",'4. Territorios'!$A$20)</f>
        <v/>
      </c>
      <c r="B27" s="4" t="str">
        <f>IF($A27="","",'4. Territorios'!$B$20)</f>
        <v/>
      </c>
      <c r="C27" s="4" t="str">
        <f>IF($A27="","",'4. Territorios'!$C$20)</f>
        <v/>
      </c>
      <c r="D27" s="3" t="str">
        <f>IF($A27="","",'4. Territorios'!$M$20)</f>
        <v/>
      </c>
      <c r="E27" s="3" t="str">
        <f>IF($A27="","",'4. Territorios'!$N$20)</f>
        <v/>
      </c>
      <c r="F27" s="3" t="str">
        <f>IF($A27="","",'4. Territorios'!$G$20)</f>
        <v/>
      </c>
      <c r="G27" s="6" t="str">
        <f>IF($A27="","",'4. Territorios'!$P$20)</f>
        <v/>
      </c>
      <c r="H27" s="3" t="str">
        <f>IF($A27="","",'4. Territorios'!$O$20)</f>
        <v/>
      </c>
      <c r="I27" s="3" t="str">
        <f>IF($A27="","",'4. Territorios'!$I$20)</f>
        <v/>
      </c>
      <c r="J27" s="6" t="str">
        <f>IF($A27="","",'4. Territorios'!$Q$20)</f>
        <v/>
      </c>
      <c r="K27" s="3" t="str">
        <f t="shared" si="0"/>
        <v/>
      </c>
      <c r="L27" s="4" t="str">
        <f>IF($A27="","",'4. Territorios'!$S$20)</f>
        <v/>
      </c>
      <c r="M27" s="4" t="str">
        <f>IF($A27="","",'4. Territorios'!$T$20)</f>
        <v/>
      </c>
      <c r="N27" s="4" t="str">
        <f>IF($A27="","",'4. Territorios'!$R$20)</f>
        <v/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95" customHeight="1">
      <c r="A28" s="4" t="str">
        <f>IF('4. Territorios'!$A$21="","",'4. Territorios'!$A$21)</f>
        <v/>
      </c>
      <c r="B28" s="4" t="str">
        <f>IF($A28="","",'4. Territorios'!$B$21)</f>
        <v/>
      </c>
      <c r="C28" s="4" t="str">
        <f>IF($A28="","",'4. Territorios'!$C$21)</f>
        <v/>
      </c>
      <c r="D28" s="3" t="str">
        <f>IF($A28="","",'4. Territorios'!$M$21)</f>
        <v/>
      </c>
      <c r="E28" s="3" t="str">
        <f>IF($A28="","",'4. Territorios'!$N$21)</f>
        <v/>
      </c>
      <c r="F28" s="3" t="str">
        <f>IF($A28="","",'4. Territorios'!$G$21)</f>
        <v/>
      </c>
      <c r="G28" s="6" t="str">
        <f>IF($A28="","",'4. Territorios'!$P$21)</f>
        <v/>
      </c>
      <c r="H28" s="3" t="str">
        <f>IF($A28="","",'4. Territorios'!$O$21)</f>
        <v/>
      </c>
      <c r="I28" s="3" t="str">
        <f>IF($A28="","",'4. Territorios'!$I$21)</f>
        <v/>
      </c>
      <c r="J28" s="6" t="str">
        <f>IF($A28="","",'4. Territorios'!$Q$21)</f>
        <v/>
      </c>
      <c r="K28" s="3" t="str">
        <f t="shared" si="0"/>
        <v/>
      </c>
      <c r="L28" s="4" t="str">
        <f>IF($A28="","",'4. Territorios'!$S$21)</f>
        <v/>
      </c>
      <c r="M28" s="4" t="str">
        <f>IF($A28="","",'4. Territorios'!$T$21)</f>
        <v/>
      </c>
      <c r="N28" s="4" t="str">
        <f>IF($A28="","",'4. Territorios'!$R$21)</f>
        <v/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95" customHeight="1">
      <c r="A29" s="4" t="str">
        <f>IF('4. Territorios'!$A$22="","",'4. Territorios'!$A$22)</f>
        <v/>
      </c>
      <c r="B29" s="4" t="str">
        <f>IF($A29="","",'4. Territorios'!$B$22)</f>
        <v/>
      </c>
      <c r="C29" s="4" t="str">
        <f>IF($A29="","",'4. Territorios'!$C$22)</f>
        <v/>
      </c>
      <c r="D29" s="3" t="str">
        <f>IF($A29="","",'4. Territorios'!$M$22)</f>
        <v/>
      </c>
      <c r="E29" s="3" t="str">
        <f>IF($A29="","",'4. Territorios'!$N$22)</f>
        <v/>
      </c>
      <c r="F29" s="3" t="str">
        <f>IF($A29="","",'4. Territorios'!$G$22)</f>
        <v/>
      </c>
      <c r="G29" s="6" t="str">
        <f>IF($A29="","",'4. Territorios'!$P$22)</f>
        <v/>
      </c>
      <c r="H29" s="3" t="str">
        <f>IF($A29="","",'4. Territorios'!$O$22)</f>
        <v/>
      </c>
      <c r="I29" s="3" t="str">
        <f>IF($A29="","",'4. Territorios'!$I$22)</f>
        <v/>
      </c>
      <c r="J29" s="6" t="str">
        <f>IF($A29="","",'4. Territorios'!$Q$22)</f>
        <v/>
      </c>
      <c r="K29" s="3" t="str">
        <f t="shared" si="0"/>
        <v/>
      </c>
      <c r="L29" s="4" t="str">
        <f>IF($A29="","",'4. Territorios'!$S$22)</f>
        <v/>
      </c>
      <c r="M29" s="4" t="str">
        <f>IF($A29="","",'4. Territorios'!$T$22)</f>
        <v/>
      </c>
      <c r="N29" s="4" t="str">
        <f>IF($A29="","",'4. Territorios'!$R$22)</f>
        <v/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95" customHeight="1">
      <c r="A30" s="4" t="str">
        <f>IF('4. Territorios'!$A$23="","",'4. Territorios'!$A$23)</f>
        <v/>
      </c>
      <c r="B30" s="4" t="str">
        <f>IF($A30="","",'4. Territorios'!$B$23)</f>
        <v/>
      </c>
      <c r="C30" s="4" t="str">
        <f>IF($A30="","",'4. Territorios'!$C$23)</f>
        <v/>
      </c>
      <c r="D30" s="3" t="str">
        <f>IF($A30="","",'4. Territorios'!$M$23)</f>
        <v/>
      </c>
      <c r="E30" s="3" t="str">
        <f>IF($A30="","",'4. Territorios'!$N$23)</f>
        <v/>
      </c>
      <c r="F30" s="3" t="str">
        <f>IF($A30="","",'4. Territorios'!$G$23)</f>
        <v/>
      </c>
      <c r="G30" s="6" t="str">
        <f>IF($A30="","",'4. Territorios'!$P$23)</f>
        <v/>
      </c>
      <c r="H30" s="3" t="str">
        <f>IF($A30="","",'4. Territorios'!$O$23)</f>
        <v/>
      </c>
      <c r="I30" s="3" t="str">
        <f>IF($A30="","",'4. Territorios'!$I$23)</f>
        <v/>
      </c>
      <c r="J30" s="6" t="str">
        <f>IF($A30="","",'4. Territorios'!$Q$23)</f>
        <v/>
      </c>
      <c r="K30" s="3" t="str">
        <f t="shared" si="0"/>
        <v/>
      </c>
      <c r="L30" s="4" t="str">
        <f>IF($A30="","",'4. Territorios'!$S$23)</f>
        <v/>
      </c>
      <c r="M30" s="4" t="str">
        <f>IF($A30="","",'4. Territorios'!$T$23)</f>
        <v/>
      </c>
      <c r="N30" s="4" t="str">
        <f>IF($A30="","",'4. Territorios'!$R$23)</f>
        <v/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95" customHeight="1">
      <c r="A31" s="4" t="str">
        <f>IF('4. Territorios'!$A$24="","",'4. Territorios'!$A$24)</f>
        <v/>
      </c>
      <c r="B31" s="4" t="str">
        <f>IF($A31="","",'4. Territorios'!$B$24)</f>
        <v/>
      </c>
      <c r="C31" s="4" t="str">
        <f>IF($A31="","",'4. Territorios'!$C$24)</f>
        <v/>
      </c>
      <c r="D31" s="3" t="str">
        <f>IF($A31="","",'4. Territorios'!$M$24)</f>
        <v/>
      </c>
      <c r="E31" s="3" t="str">
        <f>IF($A31="","",'4. Territorios'!$N$24)</f>
        <v/>
      </c>
      <c r="F31" s="3" t="str">
        <f>IF($A31="","",'4. Territorios'!$G$24)</f>
        <v/>
      </c>
      <c r="G31" s="6" t="str">
        <f>IF($A31="","",'4. Territorios'!$P$24)</f>
        <v/>
      </c>
      <c r="H31" s="3" t="str">
        <f>IF($A31="","",'4. Territorios'!$O$24)</f>
        <v/>
      </c>
      <c r="I31" s="3" t="str">
        <f>IF($A31="","",'4. Territorios'!$I$24)</f>
        <v/>
      </c>
      <c r="J31" s="6" t="str">
        <f>IF($A31="","",'4. Territorios'!$Q$24)</f>
        <v/>
      </c>
      <c r="K31" s="3" t="str">
        <f t="shared" si="0"/>
        <v/>
      </c>
      <c r="L31" s="4" t="str">
        <f>IF($A31="","",'4. Territorios'!$S$24)</f>
        <v/>
      </c>
      <c r="M31" s="4" t="str">
        <f>IF($A31="","",'4. Territorios'!$T$24)</f>
        <v/>
      </c>
      <c r="N31" s="4" t="str">
        <f>IF($A31="","",'4. Territorios'!$R$24)</f>
        <v/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95" customHeight="1">
      <c r="A32" s="4" t="str">
        <f>IF('4. Territorios'!$A$25="","",'4. Territorios'!$A$25)</f>
        <v/>
      </c>
      <c r="B32" s="4" t="str">
        <f>IF($A32="","",'4. Territorios'!$B$25)</f>
        <v/>
      </c>
      <c r="C32" s="4" t="str">
        <f>IF($A32="","",'4. Territorios'!$C$25)</f>
        <v/>
      </c>
      <c r="D32" s="3" t="str">
        <f>IF($A32="","",'4. Territorios'!$M$25)</f>
        <v/>
      </c>
      <c r="E32" s="3" t="str">
        <f>IF($A32="","",'4. Territorios'!$N$25)</f>
        <v/>
      </c>
      <c r="F32" s="3" t="str">
        <f>IF($A32="","",'4. Territorios'!$G$25)</f>
        <v/>
      </c>
      <c r="G32" s="6" t="str">
        <f>IF($A32="","",'4. Territorios'!$P$25)</f>
        <v/>
      </c>
      <c r="H32" s="3" t="str">
        <f>IF($A32="","",'4. Territorios'!$O$25)</f>
        <v/>
      </c>
      <c r="I32" s="3" t="str">
        <f>IF($A32="","",'4. Territorios'!$I$25)</f>
        <v/>
      </c>
      <c r="J32" s="6" t="str">
        <f>IF($A32="","",'4. Territorios'!$Q$25)</f>
        <v/>
      </c>
      <c r="K32" s="3" t="str">
        <f t="shared" si="0"/>
        <v/>
      </c>
      <c r="L32" s="4" t="str">
        <f>IF($A32="","",'4. Territorios'!$S$25)</f>
        <v/>
      </c>
      <c r="M32" s="4" t="str">
        <f>IF($A32="","",'4. Territorios'!$T$25)</f>
        <v/>
      </c>
      <c r="N32" s="4" t="str">
        <f>IF($A32="","",'4. Territorios'!$R$25)</f>
        <v/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95" customHeight="1">
      <c r="A33" s="4" t="str">
        <f>IF('4. Territorios'!$A$26="","",'4. Territorios'!$A$26)</f>
        <v/>
      </c>
      <c r="B33" s="4" t="str">
        <f>IF($A33="","",'4. Territorios'!$B$26)</f>
        <v/>
      </c>
      <c r="C33" s="4" t="str">
        <f>IF($A33="","",'4. Territorios'!$C$26)</f>
        <v/>
      </c>
      <c r="D33" s="3" t="str">
        <f>IF($A33="","",'4. Territorios'!$M$26)</f>
        <v/>
      </c>
      <c r="E33" s="3" t="str">
        <f>IF($A33="","",'4. Territorios'!$N$26)</f>
        <v/>
      </c>
      <c r="F33" s="3" t="str">
        <f>IF($A33="","",'4. Territorios'!$G$26)</f>
        <v/>
      </c>
      <c r="G33" s="6" t="str">
        <f>IF($A33="","",'4. Territorios'!$P$26)</f>
        <v/>
      </c>
      <c r="H33" s="3" t="str">
        <f>IF($A33="","",'4. Territorios'!$O$26)</f>
        <v/>
      </c>
      <c r="I33" s="3" t="str">
        <f>IF($A33="","",'4. Territorios'!$I$26)</f>
        <v/>
      </c>
      <c r="J33" s="6" t="str">
        <f>IF($A33="","",'4. Territorios'!$Q$26)</f>
        <v/>
      </c>
      <c r="K33" s="3" t="str">
        <f t="shared" si="0"/>
        <v/>
      </c>
      <c r="L33" s="4" t="str">
        <f>IF($A33="","",'4. Territorios'!$S$26)</f>
        <v/>
      </c>
      <c r="M33" s="4" t="str">
        <f>IF($A33="","",'4. Territorios'!$T$26)</f>
        <v/>
      </c>
      <c r="N33" s="4" t="str">
        <f>IF($A33="","",'4. Territorios'!$R$26)</f>
        <v/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95" customHeight="1">
      <c r="A34" s="4" t="str">
        <f>IF('4. Territorios'!$A$27="","",'4. Territorios'!$A$27)</f>
        <v/>
      </c>
      <c r="B34" s="4" t="str">
        <f>IF($A34="","",'4. Territorios'!$B$27)</f>
        <v/>
      </c>
      <c r="C34" s="4" t="str">
        <f>IF($A34="","",'4. Territorios'!$C$27)</f>
        <v/>
      </c>
      <c r="D34" s="3" t="str">
        <f>IF($A34="","",'4. Territorios'!$M$27)</f>
        <v/>
      </c>
      <c r="E34" s="3" t="str">
        <f>IF($A34="","",'4. Territorios'!$N$27)</f>
        <v/>
      </c>
      <c r="F34" s="3" t="str">
        <f>IF($A34="","",'4. Territorios'!$G$27)</f>
        <v/>
      </c>
      <c r="G34" s="6" t="str">
        <f>IF($A34="","",'4. Territorios'!$P$27)</f>
        <v/>
      </c>
      <c r="H34" s="3" t="str">
        <f>IF($A34="","",'4. Territorios'!$O$27)</f>
        <v/>
      </c>
      <c r="I34" s="3" t="str">
        <f>IF($A34="","",'4. Territorios'!$I$27)</f>
        <v/>
      </c>
      <c r="J34" s="6" t="str">
        <f>IF($A34="","",'4. Territorios'!$Q$27)</f>
        <v/>
      </c>
      <c r="K34" s="3" t="str">
        <f t="shared" si="0"/>
        <v/>
      </c>
      <c r="L34" s="4" t="str">
        <f>IF($A34="","",'4. Territorios'!$S$27)</f>
        <v/>
      </c>
      <c r="M34" s="4" t="str">
        <f>IF($A34="","",'4. Territorios'!$T$27)</f>
        <v/>
      </c>
      <c r="N34" s="4" t="str">
        <f>IF($A34="","",'4. Territorios'!$R$27)</f>
        <v/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95" customHeight="1">
      <c r="A35" s="4" t="str">
        <f>IF('4. Territorios'!$A$28="","",'4. Territorios'!$A$28)</f>
        <v/>
      </c>
      <c r="B35" s="4" t="str">
        <f>IF($A35="","",'4. Territorios'!$B$28)</f>
        <v/>
      </c>
      <c r="C35" s="4" t="str">
        <f>IF($A35="","",'4. Territorios'!$C$28)</f>
        <v/>
      </c>
      <c r="D35" s="3" t="str">
        <f>IF($A35="","",'4. Territorios'!$M$28)</f>
        <v/>
      </c>
      <c r="E35" s="3" t="str">
        <f>IF($A35="","",'4. Territorios'!$N$28)</f>
        <v/>
      </c>
      <c r="F35" s="3" t="str">
        <f>IF($A35="","",'4. Territorios'!$G$28)</f>
        <v/>
      </c>
      <c r="G35" s="6" t="str">
        <f>IF($A35="","",'4. Territorios'!$P$28)</f>
        <v/>
      </c>
      <c r="H35" s="3" t="str">
        <f>IF($A35="","",'4. Territorios'!$O$28)</f>
        <v/>
      </c>
      <c r="I35" s="3" t="str">
        <f>IF($A35="","",'4. Territorios'!$I$28)</f>
        <v/>
      </c>
      <c r="J35" s="6" t="str">
        <f>IF($A35="","",'4. Territorios'!$Q$28)</f>
        <v/>
      </c>
      <c r="K35" s="3" t="str">
        <f t="shared" si="0"/>
        <v/>
      </c>
      <c r="L35" s="4" t="str">
        <f>IF($A35="","",'4. Territorios'!$S$28)</f>
        <v/>
      </c>
      <c r="M35" s="4" t="str">
        <f>IF($A35="","",'4. Territorios'!$T$28)</f>
        <v/>
      </c>
      <c r="N35" s="4" t="str">
        <f>IF($A35="","",'4. Territorios'!$R$28)</f>
        <v/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95" customHeight="1">
      <c r="A36" s="4" t="str">
        <f>IF('4. Territorios'!$A$29="","",'4. Territorios'!$A$29)</f>
        <v/>
      </c>
      <c r="B36" s="4" t="str">
        <f>IF($A36="","",'4. Territorios'!$B$29)</f>
        <v/>
      </c>
      <c r="C36" s="4" t="str">
        <f>IF($A36="","",'4. Territorios'!$C$29)</f>
        <v/>
      </c>
      <c r="D36" s="3" t="str">
        <f>IF($A36="","",'4. Territorios'!$M$29)</f>
        <v/>
      </c>
      <c r="E36" s="3" t="str">
        <f>IF($A36="","",'4. Territorios'!$N$29)</f>
        <v/>
      </c>
      <c r="F36" s="3" t="str">
        <f>IF($A36="","",'4. Territorios'!$G$29)</f>
        <v/>
      </c>
      <c r="G36" s="6" t="str">
        <f>IF($A36="","",'4. Territorios'!$P$29)</f>
        <v/>
      </c>
      <c r="H36" s="3" t="str">
        <f>IF($A36="","",'4. Territorios'!$O$29)</f>
        <v/>
      </c>
      <c r="I36" s="3" t="str">
        <f>IF($A36="","",'4. Territorios'!$I$29)</f>
        <v/>
      </c>
      <c r="J36" s="6" t="str">
        <f>IF($A36="","",'4. Territorios'!$Q$29)</f>
        <v/>
      </c>
      <c r="K36" s="3" t="str">
        <f t="shared" si="0"/>
        <v/>
      </c>
      <c r="L36" s="4" t="str">
        <f>IF($A36="","",'4. Territorios'!$S$29)</f>
        <v/>
      </c>
      <c r="M36" s="4" t="str">
        <f>IF($A36="","",'4. Territorios'!$T$29)</f>
        <v/>
      </c>
      <c r="N36" s="4" t="str">
        <f>IF($A36="","",'4. Territorios'!$R$29)</f>
        <v/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95" customHeight="1">
      <c r="A37" s="4" t="str">
        <f>IF('4. Territorios'!$A$30="","",'4. Territorios'!$A$30)</f>
        <v/>
      </c>
      <c r="B37" s="4" t="str">
        <f>IF($A37="","",'4. Territorios'!$B$30)</f>
        <v/>
      </c>
      <c r="C37" s="4" t="str">
        <f>IF($A37="","",'4. Territorios'!$C$30)</f>
        <v/>
      </c>
      <c r="D37" s="3" t="str">
        <f>IF($A37="","",'4. Territorios'!$M$30)</f>
        <v/>
      </c>
      <c r="E37" s="3" t="str">
        <f>IF($A37="","",'4. Territorios'!$N$30)</f>
        <v/>
      </c>
      <c r="F37" s="3" t="str">
        <f>IF($A37="","",'4. Territorios'!$G$30)</f>
        <v/>
      </c>
      <c r="G37" s="6" t="str">
        <f>IF($A37="","",'4. Territorios'!$P$30)</f>
        <v/>
      </c>
      <c r="H37" s="3" t="str">
        <f>IF($A37="","",'4. Territorios'!$O$30)</f>
        <v/>
      </c>
      <c r="I37" s="3" t="str">
        <f>IF($A37="","",'4. Territorios'!$I$30)</f>
        <v/>
      </c>
      <c r="J37" s="6" t="str">
        <f>IF($A37="","",'4. Territorios'!$Q$30)</f>
        <v/>
      </c>
      <c r="K37" s="3" t="str">
        <f t="shared" si="0"/>
        <v/>
      </c>
      <c r="L37" s="4" t="str">
        <f>IF($A37="","",'4. Territorios'!$S$30)</f>
        <v/>
      </c>
      <c r="M37" s="4" t="str">
        <f>IF($A37="","",'4. Territorios'!$T$30)</f>
        <v/>
      </c>
      <c r="N37" s="4" t="str">
        <f>IF($A37="","",'4. Territorios'!$R$30)</f>
        <v/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7.55" customHeight="1">
      <c r="A40" s="14" t="s">
        <v>326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7" t="s">
        <v>148</v>
      </c>
      <c r="B41" s="7" t="s">
        <v>327</v>
      </c>
      <c r="C41" s="7" t="s">
        <v>328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8.8" customHeight="1">
      <c r="A42" s="2" t="s">
        <v>59</v>
      </c>
      <c r="B42" s="2" t="s">
        <v>329</v>
      </c>
      <c r="C42" s="2" t="s">
        <v>330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8.8" customHeight="1">
      <c r="A43" s="2" t="s">
        <v>62</v>
      </c>
      <c r="B43" s="2" t="s">
        <v>331</v>
      </c>
      <c r="C43" s="2" t="s">
        <v>332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8.8" customHeight="1">
      <c r="A44" s="2" t="s">
        <v>333</v>
      </c>
      <c r="B44" s="2" t="s">
        <v>334</v>
      </c>
      <c r="C44" s="2" t="s">
        <v>335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8.8" customHeight="1">
      <c r="A45" s="2" t="s">
        <v>336</v>
      </c>
      <c r="B45" s="2" t="s">
        <v>337</v>
      </c>
      <c r="C45" s="2" t="s">
        <v>338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</sheetData>
  <mergeCells count="25">
    <mergeCell ref="A11:N11"/>
    <mergeCell ref="A40:N40"/>
    <mergeCell ref="A7:N7"/>
    <mergeCell ref="A8:B8"/>
    <mergeCell ref="A9:B9"/>
    <mergeCell ref="D8:E8"/>
    <mergeCell ref="D9:E9"/>
    <mergeCell ref="G8:H8"/>
    <mergeCell ref="G9:H9"/>
    <mergeCell ref="J8:K8"/>
    <mergeCell ref="J9:K9"/>
    <mergeCell ref="M8:N8"/>
    <mergeCell ref="M9:N9"/>
    <mergeCell ref="A1:N1"/>
    <mergeCell ref="A2:N2"/>
    <mergeCell ref="A4:B4"/>
    <mergeCell ref="A5:B5"/>
    <mergeCell ref="D4:E4"/>
    <mergeCell ref="D5:E5"/>
    <mergeCell ref="G4:H4"/>
    <mergeCell ref="G5:H5"/>
    <mergeCell ref="J4:K4"/>
    <mergeCell ref="J5:K5"/>
    <mergeCell ref="M4:N4"/>
    <mergeCell ref="M5:N5"/>
  </mergeCells>
  <conditionalFormatting sqref="L13:L37">
    <cfRule type="expression" dxfId="24" priority="1">
      <formula>$L13="SOBRECARGADO"</formula>
    </cfRule>
    <cfRule type="expression" dxfId="23" priority="2">
      <formula>$L13="EN RIESGO"</formula>
    </cfRule>
    <cfRule type="expression" dxfId="22" priority="3">
      <formula>$L13="EQUILIBRADO"</formula>
    </cfRule>
    <cfRule type="expression" dxfId="21" priority="4">
      <formula>$L13="REVISAR DATOS"</formula>
    </cfRule>
  </conditionalFormatting>
  <conditionalFormatting sqref="N13:N37">
    <cfRule type="expression" dxfId="20" priority="5">
      <formula>AND($N13&lt;&gt;"",$N13&lt;&gt;"OK")</formula>
    </cfRule>
  </conditionalFormatting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1. Instrucciones</vt:lpstr>
      <vt:lpstr>2. Glosario</vt:lpstr>
      <vt:lpstr>3. Base de Cuentas</vt:lpstr>
      <vt:lpstr>4. Territorios</vt:lpstr>
      <vt:lpstr>5. 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2026-06-23T22:15:31Z</dcterms:modified>
</cp:coreProperties>
</file>