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3527D88F-7404-44FB-9299-02FC2DEB3AC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1_Instrucciones" sheetId="1" r:id="rId1"/>
    <sheet name="2_Glosario" sheetId="2" r:id="rId2"/>
    <sheet name="3_Criterios" sheetId="3" r:id="rId3"/>
    <sheet name="4_Comparador" sheetId="4" r:id="rId4"/>
    <sheet name="5_Decision" sheetId="5" r:id="rId5"/>
    <sheet name="6_Plan_piloto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" i="5" l="1"/>
  <c r="O25" i="4"/>
  <c r="N25" i="4"/>
  <c r="H25" i="4"/>
  <c r="O24" i="4"/>
  <c r="N24" i="4"/>
  <c r="H24" i="4"/>
  <c r="O23" i="4"/>
  <c r="N23" i="4"/>
  <c r="H23" i="4"/>
  <c r="O22" i="4"/>
  <c r="N22" i="4"/>
  <c r="H22" i="4"/>
  <c r="O21" i="4"/>
  <c r="N21" i="4"/>
  <c r="H21" i="4"/>
  <c r="O20" i="4"/>
  <c r="N20" i="4"/>
  <c r="H20" i="4"/>
  <c r="O19" i="4"/>
  <c r="N19" i="4"/>
  <c r="H19" i="4"/>
  <c r="O18" i="4"/>
  <c r="N18" i="4"/>
  <c r="H18" i="4"/>
  <c r="O17" i="4"/>
  <c r="N17" i="4"/>
  <c r="H17" i="4"/>
  <c r="O16" i="4"/>
  <c r="N16" i="4"/>
  <c r="H16" i="4"/>
  <c r="O15" i="4"/>
  <c r="N15" i="4"/>
  <c r="H15" i="4"/>
  <c r="O14" i="4"/>
  <c r="N14" i="4"/>
  <c r="H14" i="4"/>
  <c r="O13" i="4"/>
  <c r="N13" i="4"/>
  <c r="H13" i="4"/>
  <c r="O12" i="4"/>
  <c r="N12" i="4"/>
  <c r="H12" i="4"/>
  <c r="O11" i="4"/>
  <c r="N11" i="4"/>
  <c r="H11" i="4"/>
  <c r="O10" i="4"/>
  <c r="N10" i="4"/>
  <c r="H10" i="4"/>
  <c r="O9" i="4"/>
  <c r="N9" i="4"/>
  <c r="H9" i="4"/>
  <c r="N8" i="4"/>
  <c r="O8" i="4" s="1"/>
  <c r="H8" i="4"/>
  <c r="O7" i="4"/>
  <c r="N7" i="4"/>
  <c r="H7" i="4"/>
  <c r="O6" i="4"/>
  <c r="B14" i="5" s="1"/>
  <c r="N6" i="4"/>
  <c r="B5" i="5" s="1"/>
  <c r="H6" i="4"/>
  <c r="B7" i="5" s="1"/>
  <c r="B11" i="3"/>
  <c r="B12" i="5" l="1"/>
  <c r="B13" i="5"/>
  <c r="B4" i="5"/>
  <c r="B8" i="5" s="1"/>
  <c r="B11" i="5"/>
</calcChain>
</file>

<file path=xl/sharedStrings.xml><?xml version="1.0" encoding="utf-8"?>
<sst xmlns="http://schemas.openxmlformats.org/spreadsheetml/2006/main" count="190" uniqueCount="151">
  <si>
    <t>Plantilla para comparar herramientas de IA</t>
  </si>
  <si>
    <t>Objetivo</t>
  </si>
  <si>
    <t>Ayudarte a comparar 2 o 3 herramientas de IA con criterios claros antes de implementarlas en tu pyme.</t>
  </si>
  <si>
    <t>Cómo usar esta plantilla</t>
  </si>
  <si>
    <t>Paso</t>
  </si>
  <si>
    <t>Qué hacer</t>
  </si>
  <si>
    <t>Resultado esperado</t>
  </si>
  <si>
    <t>Lee el glosario si algún término no es claro.</t>
  </si>
  <si>
    <t>Entiendes la lógica de evaluación.</t>
  </si>
  <si>
    <t>Revisa los criterios y ajusta pesos solo si tu caso lo requiere.</t>
  </si>
  <si>
    <t>El puntaje refleja tus prioridades.</t>
  </si>
  <si>
    <t>Registra 2 o 3 herramientas en el comparador.</t>
  </si>
  <si>
    <t>Todas se evalúan con la misma lógica.</t>
  </si>
  <si>
    <t>Puntúa cada criterio de 1 a 5.</t>
  </si>
  <si>
    <t>5 = mejor condición para implementar; 1 = peor condición o mayor alerta.</t>
  </si>
  <si>
    <t>Revisa la hoja de decisión.</t>
  </si>
  <si>
    <t>Identificas cuál probar primero, cuál pausar y cuál descartar.</t>
  </si>
  <si>
    <t>Si decides probar una herramienta, usa el plan piloto.</t>
  </si>
  <si>
    <t>Implementas con control antes de comprar o escalar.</t>
  </si>
  <si>
    <t>Regla clave</t>
  </si>
  <si>
    <t>En todos los criterios, 5 significa mejor condición para implementar y 1 significa peor condición o mayor alerta. No inviertas la escala en riesgo, costo o control humano.</t>
  </si>
  <si>
    <t>Recomendación</t>
  </si>
  <si>
    <t>Compara herramientas que resuelvan el mismo caso de uso. No mezcles una herramienta de redacción con una de automatización si no compiten por la misma necesidad.</t>
  </si>
  <si>
    <t>Glosario básico para evaluar herramientas de IA</t>
  </si>
  <si>
    <t>Término</t>
  </si>
  <si>
    <t>Qué significa</t>
  </si>
  <si>
    <t>Ejemplo en una pyme</t>
  </si>
  <si>
    <t>Por qué importa</t>
  </si>
  <si>
    <t>Caso de uso</t>
  </si>
  <si>
    <t>Tarea concreta que quieres mejorar con IA.</t>
  </si>
  <si>
    <t>Resumir reuniones, redactar propuestas o clasificar consultas.</t>
  </si>
  <si>
    <t>Evita elegir herramientas por moda.</t>
  </si>
  <si>
    <t>Utilidad real</t>
  </si>
  <si>
    <t>Grado en que la herramienta mejora una tarea importante.</t>
  </si>
  <si>
    <t>Reduce tiempo de redacción sin bajar calidad.</t>
  </si>
  <si>
    <t>Mide impacto operativo.</t>
  </si>
  <si>
    <t>Riesgo de datos controlado</t>
  </si>
  <si>
    <t>Qué tan seguro y razonable es usar la herramienta con la información necesaria.</t>
  </si>
  <si>
    <t>No subir datos sensibles sin reglas internas.</t>
  </si>
  <si>
    <t>Protege clientes, precios y documentos internos.</t>
  </si>
  <si>
    <t>Costo vs valor esperado</t>
  </si>
  <si>
    <t>Relación entre lo que cuesta usarla bien y el valor que aporta.</t>
  </si>
  <si>
    <t>Un plan barato puede ser caro si exige mucha revisión.</t>
  </si>
  <si>
    <t>Evita decisiones solo por precio.</t>
  </si>
  <si>
    <t>Adopción</t>
  </si>
  <si>
    <t>Facilidad con la que el equipo puede usarla de forma constante.</t>
  </si>
  <si>
    <t>El equipo comercial la usa sin depender de una sola persona.</t>
  </si>
  <si>
    <t>Reduce abandono de herramientas.</t>
  </si>
  <si>
    <t>Control humano</t>
  </si>
  <si>
    <t>Nivel de revisión que exige el resultado de la IA.</t>
  </si>
  <si>
    <t>Revisar propuestas antes de enviarlas a clientes.</t>
  </si>
  <si>
    <t>Evita errores en tareas sensibles.</t>
  </si>
  <si>
    <t>Plan piloto</t>
  </si>
  <si>
    <t>Prueba controlada antes de implementar por completo.</t>
  </si>
  <si>
    <t>Usar la herramienta dos semanas con un responsable y un criterio de éxito.</t>
  </si>
  <si>
    <t>Permite validar antes de comprar o escalar.</t>
  </si>
  <si>
    <t>Criterios y pesos de evaluación</t>
  </si>
  <si>
    <t>Importante</t>
  </si>
  <si>
    <t>Puedes ajustar los pesos, pero el total debe sumar 100%. En todos los criterios, 5 = mejor condición y 1 = peor condición o mayor alerta.</t>
  </si>
  <si>
    <t>Criterio</t>
  </si>
  <si>
    <t>Peso</t>
  </si>
  <si>
    <t>Qué evalúa</t>
  </si>
  <si>
    <t>Puntaje 1</t>
  </si>
  <si>
    <t>Puntaje 3</t>
  </si>
  <si>
    <t>Puntaje 5</t>
  </si>
  <si>
    <t>Utilidad para el caso de uso</t>
  </si>
  <si>
    <t>Si mejora una tarea concreta y relevante.</t>
  </si>
  <si>
    <t>Aporta poco o es difusa.</t>
  </si>
  <si>
    <t>Aporta algo, pero requiere ajustes.</t>
  </si>
  <si>
    <t>Resuelve bien una tarea importante.</t>
  </si>
  <si>
    <t>Si el uso de datos es seguro y razonable.</t>
  </si>
  <si>
    <t>Exige datos sensibles sin control.</t>
  </si>
  <si>
    <t>Riesgo manejable con reglas.</t>
  </si>
  <si>
    <t>Bajo riesgo o muy bien controlado.</t>
  </si>
  <si>
    <t>Si el costo total se justifica por el valor.</t>
  </si>
  <si>
    <t>Costo alto frente al beneficio.</t>
  </si>
  <si>
    <t>Costo aceptable con dudas.</t>
  </si>
  <si>
    <t>Costo razonable y valor claro.</t>
  </si>
  <si>
    <t>Facilidad de adopción</t>
  </si>
  <si>
    <t>Si el equipo puede usarla sin fricción excesiva.</t>
  </si>
  <si>
    <t>Difícil de adoptar.</t>
  </si>
  <si>
    <t>Requiere capacitación moderada.</t>
  </si>
  <si>
    <t>Fácil de usar y sostener.</t>
  </si>
  <si>
    <t>Control humano necesario</t>
  </si>
  <si>
    <t>Si la revisión requerida es manejable.</t>
  </si>
  <si>
    <t>Exige revisar casi todo.</t>
  </si>
  <si>
    <t>Revisión moderada.</t>
  </si>
  <si>
    <t>Control manejable para la tarea.</t>
  </si>
  <si>
    <t>Total</t>
  </si>
  <si>
    <t>Comparador de herramientas de IA</t>
  </si>
  <si>
    <t>Nota</t>
  </si>
  <si>
    <t>Edita las columnas blancas. No edites las columnas automáticas: costo estimado mensual, puntaje ponderado y decisión sugerida.</t>
  </si>
  <si>
    <t>Herramienta</t>
  </si>
  <si>
    <t>Tipo</t>
  </si>
  <si>
    <t>Área</t>
  </si>
  <si>
    <t>Proveedor/URL</t>
  </si>
  <si>
    <t>Precio mensual</t>
  </si>
  <si>
    <t>Usuarios</t>
  </si>
  <si>
    <t>Costo estimado mensual</t>
  </si>
  <si>
    <t>Utilidad</t>
  </si>
  <si>
    <t>Puntaje ponderado</t>
  </si>
  <si>
    <t>Decisión sugerida</t>
  </si>
  <si>
    <t>Próximo paso</t>
  </si>
  <si>
    <t>Responsable</t>
  </si>
  <si>
    <t>Fecha revisión</t>
  </si>
  <si>
    <t>Observaciones</t>
  </si>
  <si>
    <t>Herramienta A</t>
  </si>
  <si>
    <t>Asistente general</t>
  </si>
  <si>
    <t>Redactar propuestas internas</t>
  </si>
  <si>
    <t>Comercial</t>
  </si>
  <si>
    <t>https://</t>
  </si>
  <si>
    <t>Piloto 2 semanas</t>
  </si>
  <si>
    <t>Nombre</t>
  </si>
  <si>
    <t>Ejemplo editable</t>
  </si>
  <si>
    <t>Herramienta B</t>
  </si>
  <si>
    <t>Función integrada</t>
  </si>
  <si>
    <t>Resumir reuniones</t>
  </si>
  <si>
    <t>Operación</t>
  </si>
  <si>
    <t>Validar con equipo</t>
  </si>
  <si>
    <t>Herramienta C</t>
  </si>
  <si>
    <t>Herramienta especializada</t>
  </si>
  <si>
    <t>Clasificar tickets</t>
  </si>
  <si>
    <t>Servicio al cliente</t>
  </si>
  <si>
    <t>Comparar riesgo de datos</t>
  </si>
  <si>
    <t>Resumen de decisión</t>
  </si>
  <si>
    <t>Indicador</t>
  </si>
  <si>
    <t>Resultado</t>
  </si>
  <si>
    <t>Mejor herramienta</t>
  </si>
  <si>
    <t>Puntaje más alto</t>
  </si>
  <si>
    <t>Herramientas evaluadas</t>
  </si>
  <si>
    <t>Costo mensual total</t>
  </si>
  <si>
    <t>Decisión</t>
  </si>
  <si>
    <t>Cantidad</t>
  </si>
  <si>
    <t>Probar primero</t>
  </si>
  <si>
    <t>Buena opción para piloto controlado.</t>
  </si>
  <si>
    <t>Probar con control</t>
  </si>
  <si>
    <t>Interesante, pero requiere revisar riesgos o condiciones.</t>
  </si>
  <si>
    <t>Dejar en pausa</t>
  </si>
  <si>
    <t>No conviene implementar todavía.</t>
  </si>
  <si>
    <t>Descartar</t>
  </si>
  <si>
    <t>No justifica riesgo, costo o complejidad actual.</t>
  </si>
  <si>
    <t>Plan piloto para probar una herramienta de IA</t>
  </si>
  <si>
    <t>Usa esta hoja solo para la herramienta que vas a probar primero. Define responsable, fechas, criterio de éxito y decisión final.</t>
  </si>
  <si>
    <t>Fecha inicio</t>
  </si>
  <si>
    <t>Fecha fin</t>
  </si>
  <si>
    <t>Estado</t>
  </si>
  <si>
    <t>Criterio de éxito</t>
  </si>
  <si>
    <t>Resultado observado</t>
  </si>
  <si>
    <t>Decisión final</t>
  </si>
  <si>
    <t>Pendiente</t>
  </si>
  <si>
    <t>Reducir 30% el tiempo de borrador sin aumentar errores.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</si>
</sst>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$#,##0"/>
    <numFmt numFmtId="165" formatCode="yyyy\-mm\-dd"/>
  </numFmts>
  <fonts count="5">
    <font>
      <sz val="11"/>
      <name val="Carlito"/>
    </font>
    <font>
      <b/>
      <sz val="16"/>
      <color rgb="FFFFFFFF"/>
      <name val="Carlito"/>
    </font>
    <font>
      <b/>
      <sz val="11"/>
      <color rgb="FF1F2937"/>
      <name val="Carlito"/>
    </font>
    <font>
      <sz val="11"/>
      <color rgb="FF1F2937"/>
      <name val="Carlito"/>
    </font>
    <font>
      <b/>
      <sz val="11"/>
      <color rgb="FFFFFFFF"/>
      <name val="Carlito"/>
    </font>
  </fonts>
  <fills count="10">
    <fill>
      <patternFill patternType="none"/>
    </fill>
    <fill>
      <patternFill patternType="gray125"/>
    </fill>
    <fill>
      <patternFill patternType="solid">
        <fgColor rgb="FF0B1F3A"/>
      </patternFill>
    </fill>
    <fill>
      <patternFill patternType="solid">
        <fgColor rgb="FFF3F4F6"/>
      </patternFill>
    </fill>
    <fill>
      <patternFill patternType="solid">
        <fgColor rgb="FFF8FBFF"/>
      </patternFill>
    </fill>
    <fill>
      <patternFill patternType="solid">
        <fgColor rgb="FFEAF2FF"/>
      </patternFill>
    </fill>
    <fill>
      <patternFill patternType="solid">
        <fgColor rgb="FF0B1F3A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F3F4F6"/>
        <bgColor indexed="64"/>
      </patternFill>
    </fill>
    <fill>
      <patternFill patternType="solid">
        <fgColor rgb="FFF8FB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3" borderId="0" xfId="0" applyFont="1" applyFill="1"/>
    <xf numFmtId="0" fontId="4" fillId="2" borderId="0" xfId="0" applyFont="1" applyFill="1" applyAlignment="1">
      <alignment horizontal="center" vertical="center" wrapText="1"/>
    </xf>
    <xf numFmtId="0" fontId="3" fillId="0" borderId="0" xfId="0" applyFont="1" applyAlignment="1">
      <alignment vertical="top" wrapText="1"/>
    </xf>
    <xf numFmtId="164" fontId="3" fillId="0" borderId="0" xfId="0" applyNumberFormat="1" applyFont="1" applyAlignment="1">
      <alignment vertical="top" wrapText="1"/>
    </xf>
    <xf numFmtId="2" fontId="3" fillId="0" borderId="0" xfId="0" applyNumberFormat="1" applyFont="1" applyAlignment="1">
      <alignment vertical="top" wrapText="1"/>
    </xf>
    <xf numFmtId="165" fontId="3" fillId="0" borderId="0" xfId="0" applyNumberFormat="1" applyFont="1" applyAlignment="1">
      <alignment vertical="top" wrapText="1"/>
    </xf>
    <xf numFmtId="164" fontId="3" fillId="5" borderId="0" xfId="0" applyNumberFormat="1" applyFont="1" applyFill="1" applyAlignment="1">
      <alignment vertical="top" wrapText="1"/>
    </xf>
    <xf numFmtId="2" fontId="3" fillId="5" borderId="0" xfId="0" applyNumberFormat="1" applyFont="1" applyFill="1" applyAlignment="1">
      <alignment vertical="top" wrapText="1"/>
    </xf>
    <xf numFmtId="0" fontId="3" fillId="5" borderId="0" xfId="0" applyFont="1" applyFill="1" applyAlignment="1">
      <alignment vertical="top" wrapText="1"/>
    </xf>
    <xf numFmtId="0" fontId="1" fillId="2" borderId="0" xfId="0" applyFont="1" applyFill="1" applyAlignment="1">
      <alignment horizontal="left" vertical="center" wrapText="1"/>
    </xf>
    <xf numFmtId="0" fontId="0" fillId="0" borderId="0" xfId="0"/>
    <xf numFmtId="0" fontId="3" fillId="4" borderId="0" xfId="0" applyFont="1" applyFill="1" applyAlignment="1">
      <alignment vertical="top" wrapText="1"/>
    </xf>
    <xf numFmtId="0" fontId="1" fillId="6" borderId="0" xfId="0" applyFont="1" applyFill="1" applyAlignment="1">
      <alignment horizontal="left" vertical="center" wrapText="1"/>
    </xf>
    <xf numFmtId="0" fontId="0" fillId="7" borderId="0" xfId="0" applyFill="1"/>
    <xf numFmtId="0" fontId="0" fillId="7" borderId="0" xfId="0" applyFill="1"/>
    <xf numFmtId="0" fontId="2" fillId="8" borderId="0" xfId="0" applyFont="1" applyFill="1"/>
    <xf numFmtId="0" fontId="3" fillId="9" borderId="0" xfId="0" applyFont="1" applyFill="1" applyAlignment="1">
      <alignment vertical="top" wrapText="1"/>
    </xf>
    <xf numFmtId="0" fontId="4" fillId="6" borderId="0" xfId="0" applyFont="1" applyFill="1" applyAlignment="1">
      <alignment horizontal="left" vertical="center" wrapText="1"/>
    </xf>
    <xf numFmtId="0" fontId="4" fillId="6" borderId="0" xfId="0" applyFont="1" applyFill="1" applyAlignment="1">
      <alignment horizontal="center" vertical="center" wrapText="1"/>
    </xf>
    <xf numFmtId="0" fontId="3" fillId="7" borderId="0" xfId="0" applyFont="1" applyFill="1" applyAlignment="1">
      <alignment vertical="top" wrapText="1"/>
    </xf>
    <xf numFmtId="0" fontId="1" fillId="6" borderId="0" xfId="0" applyFont="1" applyFill="1" applyAlignment="1" applyProtection="1">
      <alignment horizontal="left" vertical="center" wrapText="1"/>
      <protection locked="0"/>
    </xf>
    <xf numFmtId="0" fontId="0" fillId="7" borderId="0" xfId="0" applyFill="1" applyProtection="1">
      <protection locked="0"/>
    </xf>
    <xf numFmtId="0" fontId="0" fillId="7" borderId="0" xfId="0" applyFill="1" applyProtection="1">
      <protection locked="0"/>
    </xf>
    <xf numFmtId="0" fontId="2" fillId="8" borderId="0" xfId="0" applyFont="1" applyFill="1" applyProtection="1">
      <protection locked="0"/>
    </xf>
    <xf numFmtId="0" fontId="3" fillId="9" borderId="0" xfId="0" applyFont="1" applyFill="1" applyAlignment="1" applyProtection="1">
      <alignment vertical="top" wrapText="1"/>
      <protection locked="0"/>
    </xf>
    <xf numFmtId="0" fontId="4" fillId="6" borderId="0" xfId="0" applyFont="1" applyFill="1" applyAlignment="1" applyProtection="1">
      <alignment horizontal="center" vertical="center" wrapText="1"/>
      <protection locked="0"/>
    </xf>
    <xf numFmtId="0" fontId="3" fillId="7" borderId="0" xfId="0" applyFont="1" applyFill="1" applyAlignment="1" applyProtection="1">
      <alignment vertical="top" wrapText="1"/>
      <protection locked="0"/>
    </xf>
    <xf numFmtId="9" fontId="3" fillId="7" borderId="0" xfId="0" applyNumberFormat="1" applyFont="1" applyFill="1" applyAlignment="1" applyProtection="1">
      <alignment vertical="top" wrapText="1"/>
      <protection locked="0"/>
    </xf>
    <xf numFmtId="0" fontId="2" fillId="9" borderId="0" xfId="0" applyFont="1" applyFill="1" applyAlignment="1" applyProtection="1">
      <alignment vertical="top" wrapText="1"/>
      <protection locked="0"/>
    </xf>
    <xf numFmtId="9" fontId="2" fillId="9" borderId="0" xfId="0" applyNumberFormat="1" applyFont="1" applyFill="1" applyAlignment="1" applyProtection="1">
      <alignment vertical="top" wrapText="1"/>
      <protection locked="0"/>
    </xf>
    <xf numFmtId="2" fontId="3" fillId="7" borderId="0" xfId="0" applyNumberFormat="1" applyFont="1" applyFill="1" applyAlignment="1" applyProtection="1">
      <alignment vertical="top" wrapText="1"/>
      <protection locked="0"/>
    </xf>
    <xf numFmtId="164" fontId="3" fillId="7" borderId="0" xfId="0" applyNumberFormat="1" applyFont="1" applyFill="1" applyAlignment="1" applyProtection="1">
      <alignment vertical="top" wrapText="1"/>
      <protection locked="0"/>
    </xf>
    <xf numFmtId="0" fontId="3" fillId="7" borderId="0" xfId="0" applyFont="1" applyFill="1" applyAlignment="1" applyProtection="1">
      <alignment vertical="top"/>
      <protection locked="0"/>
    </xf>
  </cellXfs>
  <cellStyles count="1">
    <cellStyle name="Normal" xfId="0" builtinId="0"/>
  </cellStyles>
  <dxfs count="3">
    <dxf>
      <fill>
        <patternFill>
          <bgColor rgb="FFFEE2E2"/>
        </patternFill>
      </fill>
    </dxf>
    <dxf>
      <fill>
        <patternFill>
          <bgColor rgb="FFDCFCE7"/>
        </patternFill>
      </fill>
    </dxf>
    <dxf>
      <font>
        <b/>
        <color rgb="FF991B1B"/>
      </font>
      <fill>
        <patternFill>
          <bgColor rgb="FFFEE2E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0</xdr:rowOff>
    </xdr:from>
    <xdr:to>
      <xdr:col>7</xdr:col>
      <xdr:colOff>114592</xdr:colOff>
      <xdr:row>2</xdr:row>
      <xdr:rowOff>38100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268C67E-A959-4697-8527-D89AA7D72D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01300" y="0"/>
          <a:ext cx="2114842" cy="5905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0</xdr:row>
      <xdr:rowOff>0</xdr:rowOff>
    </xdr:from>
    <xdr:to>
      <xdr:col>8</xdr:col>
      <xdr:colOff>114592</xdr:colOff>
      <xdr:row>2</xdr:row>
      <xdr:rowOff>38100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CEDE5E8-00D9-44A6-922C-5D19F829FB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582900" y="0"/>
          <a:ext cx="2114842" cy="5905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0</xdr:row>
      <xdr:rowOff>0</xdr:rowOff>
    </xdr:from>
    <xdr:to>
      <xdr:col>10</xdr:col>
      <xdr:colOff>114592</xdr:colOff>
      <xdr:row>2</xdr:row>
      <xdr:rowOff>38100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4E9094D-9379-48DC-B9E5-5B9DC55447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649325" y="0"/>
          <a:ext cx="2114842" cy="5905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0</xdr:rowOff>
    </xdr:from>
    <xdr:to>
      <xdr:col>7</xdr:col>
      <xdr:colOff>114592</xdr:colOff>
      <xdr:row>2</xdr:row>
      <xdr:rowOff>38100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BAEF0A5-03F1-4473-8A14-78CFC388E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00" y="0"/>
          <a:ext cx="2114842" cy="5905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0"/>
  <sheetViews>
    <sheetView tabSelected="1" workbookViewId="0">
      <selection activeCell="E1" sqref="E1"/>
    </sheetView>
  </sheetViews>
  <sheetFormatPr baseColWidth="10" defaultColWidth="8.796875" defaultRowHeight="13.8"/>
  <cols>
    <col min="1" max="1" width="15.09765625" style="15" bestFit="1" customWidth="1"/>
    <col min="2" max="2" width="51.19921875" style="15" bestFit="1" customWidth="1"/>
    <col min="3" max="3" width="61.3984375" style="15" bestFit="1" customWidth="1"/>
    <col min="4" max="16384" width="8.796875" style="15"/>
  </cols>
  <sheetData>
    <row r="1" spans="1:3" ht="24" customHeight="1">
      <c r="A1" s="13" t="s">
        <v>0</v>
      </c>
      <c r="B1" s="14"/>
      <c r="C1" s="14"/>
    </row>
    <row r="2" spans="1:3" ht="19.2" customHeight="1"/>
    <row r="3" spans="1:3" ht="19.2" customHeight="1">
      <c r="A3" s="16" t="s">
        <v>1</v>
      </c>
      <c r="B3" s="17" t="s">
        <v>2</v>
      </c>
      <c r="C3" s="17"/>
    </row>
    <row r="4" spans="1:3" ht="19.2" customHeight="1"/>
    <row r="5" spans="1:3" ht="19.2" customHeight="1">
      <c r="A5" s="18" t="s">
        <v>3</v>
      </c>
      <c r="B5" s="14"/>
      <c r="C5" s="14"/>
    </row>
    <row r="6" spans="1:3" ht="19.2" customHeight="1">
      <c r="A6" s="19" t="s">
        <v>4</v>
      </c>
      <c r="B6" s="19" t="s">
        <v>5</v>
      </c>
      <c r="C6" s="19" t="s">
        <v>6</v>
      </c>
    </row>
    <row r="7" spans="1:3" ht="19.2" customHeight="1">
      <c r="A7" s="20">
        <v>1</v>
      </c>
      <c r="B7" s="20" t="s">
        <v>7</v>
      </c>
      <c r="C7" s="20" t="s">
        <v>8</v>
      </c>
    </row>
    <row r="8" spans="1:3" ht="19.2" customHeight="1">
      <c r="A8" s="20">
        <v>2</v>
      </c>
      <c r="B8" s="20" t="s">
        <v>9</v>
      </c>
      <c r="C8" s="20" t="s">
        <v>10</v>
      </c>
    </row>
    <row r="9" spans="1:3" ht="19.2" customHeight="1">
      <c r="A9" s="20">
        <v>3</v>
      </c>
      <c r="B9" s="20" t="s">
        <v>11</v>
      </c>
      <c r="C9" s="20" t="s">
        <v>12</v>
      </c>
    </row>
    <row r="10" spans="1:3" ht="19.2" customHeight="1">
      <c r="A10" s="20">
        <v>4</v>
      </c>
      <c r="B10" s="20" t="s">
        <v>13</v>
      </c>
      <c r="C10" s="20" t="s">
        <v>14</v>
      </c>
    </row>
    <row r="11" spans="1:3" ht="19.2" customHeight="1">
      <c r="A11" s="20">
        <v>5</v>
      </c>
      <c r="B11" s="20" t="s">
        <v>15</v>
      </c>
      <c r="C11" s="20" t="s">
        <v>16</v>
      </c>
    </row>
    <row r="12" spans="1:3" ht="19.2" customHeight="1">
      <c r="A12" s="20">
        <v>6</v>
      </c>
      <c r="B12" s="20" t="s">
        <v>17</v>
      </c>
      <c r="C12" s="20" t="s">
        <v>18</v>
      </c>
    </row>
    <row r="13" spans="1:3" ht="19.2" customHeight="1"/>
    <row r="14" spans="1:3" ht="19.2" customHeight="1">
      <c r="A14" s="16" t="s">
        <v>19</v>
      </c>
      <c r="B14" s="17" t="s">
        <v>20</v>
      </c>
      <c r="C14" s="17"/>
    </row>
    <row r="15" spans="1:3" ht="19.2" customHeight="1">
      <c r="A15" s="16" t="s">
        <v>21</v>
      </c>
      <c r="B15" s="17" t="s">
        <v>22</v>
      </c>
      <c r="C15" s="17"/>
    </row>
    <row r="16" spans="1:3" ht="19.2" customHeight="1"/>
    <row r="17" ht="19.2" customHeight="1"/>
    <row r="18" ht="19.2" customHeight="1"/>
    <row r="19" ht="19.2" customHeight="1"/>
    <row r="20" ht="19.2" customHeight="1"/>
    <row r="21" ht="19.2" customHeight="1"/>
    <row r="22" ht="19.2" customHeight="1"/>
    <row r="23" ht="19.2" customHeight="1"/>
    <row r="24" ht="19.2" customHeight="1"/>
    <row r="25" ht="19.2" customHeight="1"/>
    <row r="26" ht="19.2" customHeight="1"/>
    <row r="27" ht="19.2" customHeight="1"/>
    <row r="28" ht="19.2" customHeight="1"/>
    <row r="29" ht="19.2" customHeight="1"/>
    <row r="30" ht="19.2" customHeight="1"/>
    <row r="31" ht="19.2" customHeight="1"/>
    <row r="32" ht="19.2" customHeight="1"/>
    <row r="33" ht="19.2" customHeight="1"/>
    <row r="34" ht="19.2" customHeight="1"/>
    <row r="35" ht="19.2" customHeight="1"/>
    <row r="36" ht="19.2" customHeight="1"/>
    <row r="37" ht="19.2" customHeight="1"/>
    <row r="38" ht="19.2" customHeight="1"/>
    <row r="39" ht="19.2" customHeight="1"/>
    <row r="40" ht="19.2" customHeight="1"/>
    <row r="41" ht="19.2" customHeight="1"/>
    <row r="42" ht="19.2" customHeight="1"/>
    <row r="43" ht="19.2" customHeight="1"/>
    <row r="44" ht="19.2" customHeight="1"/>
    <row r="45" ht="19.2" customHeight="1"/>
    <row r="46" ht="19.2" customHeight="1"/>
    <row r="47" ht="19.2" customHeight="1"/>
    <row r="48" ht="19.2" customHeight="1"/>
    <row r="49" ht="19.2" customHeight="1"/>
    <row r="50" ht="19.2" customHeight="1"/>
  </sheetData>
  <sheetProtection algorithmName="SHA-512" hashValue="Icvhjd7yDxd41b02w+/8zMfABMkEeaZQhNz/6M4FAHEbaiI0vXLAqRsX/f2ZbqRgP/EDc8LJV3i9uEbSPZTwEg==" saltValue="l+9QzkvXinhi9heWj+HqBg==" spinCount="100000" sheet="1" scenarios="1" formatCells="0" formatColumns="0" sort="0" autoFilter="0" pivotTables="0"/>
  <mergeCells count="5">
    <mergeCell ref="A1:C1"/>
    <mergeCell ref="B3:C3"/>
    <mergeCell ref="A5:C5"/>
    <mergeCell ref="B14:C14"/>
    <mergeCell ref="B15:C1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50"/>
  <sheetViews>
    <sheetView workbookViewId="0">
      <selection activeCell="E8" sqref="E8"/>
    </sheetView>
  </sheetViews>
  <sheetFormatPr baseColWidth="10" defaultColWidth="8.796875" defaultRowHeight="13.8"/>
  <cols>
    <col min="1" max="1" width="23.3984375" style="15" bestFit="1" customWidth="1"/>
    <col min="2" max="2" width="67.8984375" style="15" bestFit="1" customWidth="1"/>
    <col min="3" max="3" width="63.3984375" style="15" bestFit="1" customWidth="1"/>
    <col min="4" max="4" width="41.09765625" style="15" bestFit="1" customWidth="1"/>
    <col min="5" max="16384" width="8.796875" style="15"/>
  </cols>
  <sheetData>
    <row r="1" spans="1:4" ht="24" customHeight="1">
      <c r="A1" s="13" t="s">
        <v>23</v>
      </c>
      <c r="B1" s="14"/>
      <c r="C1" s="14"/>
      <c r="D1" s="14"/>
    </row>
    <row r="2" spans="1:4" ht="19.2" customHeight="1"/>
    <row r="3" spans="1:4" ht="19.2" customHeight="1">
      <c r="A3" s="19" t="s">
        <v>24</v>
      </c>
      <c r="B3" s="19" t="s">
        <v>25</v>
      </c>
      <c r="C3" s="19" t="s">
        <v>26</v>
      </c>
      <c r="D3" s="19" t="s">
        <v>27</v>
      </c>
    </row>
    <row r="4" spans="1:4" ht="19.2" customHeight="1">
      <c r="A4" s="20" t="s">
        <v>28</v>
      </c>
      <c r="B4" s="20" t="s">
        <v>29</v>
      </c>
      <c r="C4" s="20" t="s">
        <v>30</v>
      </c>
      <c r="D4" s="20" t="s">
        <v>31</v>
      </c>
    </row>
    <row r="5" spans="1:4" ht="19.2" customHeight="1">
      <c r="A5" s="20" t="s">
        <v>32</v>
      </c>
      <c r="B5" s="20" t="s">
        <v>33</v>
      </c>
      <c r="C5" s="20" t="s">
        <v>34</v>
      </c>
      <c r="D5" s="20" t="s">
        <v>35</v>
      </c>
    </row>
    <row r="6" spans="1:4" ht="19.2" customHeight="1">
      <c r="A6" s="20" t="s">
        <v>36</v>
      </c>
      <c r="B6" s="20" t="s">
        <v>37</v>
      </c>
      <c r="C6" s="20" t="s">
        <v>38</v>
      </c>
      <c r="D6" s="20" t="s">
        <v>39</v>
      </c>
    </row>
    <row r="7" spans="1:4" ht="19.2" customHeight="1">
      <c r="A7" s="20" t="s">
        <v>40</v>
      </c>
      <c r="B7" s="20" t="s">
        <v>41</v>
      </c>
      <c r="C7" s="20" t="s">
        <v>42</v>
      </c>
      <c r="D7" s="20" t="s">
        <v>43</v>
      </c>
    </row>
    <row r="8" spans="1:4" ht="19.2" customHeight="1">
      <c r="A8" s="20" t="s">
        <v>44</v>
      </c>
      <c r="B8" s="20" t="s">
        <v>45</v>
      </c>
      <c r="C8" s="20" t="s">
        <v>46</v>
      </c>
      <c r="D8" s="20" t="s">
        <v>47</v>
      </c>
    </row>
    <row r="9" spans="1:4" ht="19.2" customHeight="1">
      <c r="A9" s="20" t="s">
        <v>48</v>
      </c>
      <c r="B9" s="20" t="s">
        <v>49</v>
      </c>
      <c r="C9" s="20" t="s">
        <v>50</v>
      </c>
      <c r="D9" s="20" t="s">
        <v>51</v>
      </c>
    </row>
    <row r="10" spans="1:4" ht="19.2" customHeight="1">
      <c r="A10" s="20" t="s">
        <v>52</v>
      </c>
      <c r="B10" s="20" t="s">
        <v>53</v>
      </c>
      <c r="C10" s="20" t="s">
        <v>54</v>
      </c>
      <c r="D10" s="20" t="s">
        <v>55</v>
      </c>
    </row>
    <row r="11" spans="1:4" ht="19.2" customHeight="1"/>
    <row r="12" spans="1:4" ht="19.2" customHeight="1"/>
    <row r="13" spans="1:4" ht="19.2" customHeight="1"/>
    <row r="14" spans="1:4" ht="19.2" customHeight="1"/>
    <row r="15" spans="1:4" ht="19.2" customHeight="1"/>
    <row r="16" spans="1:4" ht="19.2" customHeight="1"/>
    <row r="17" s="15" customFormat="1" ht="19.2" customHeight="1"/>
    <row r="18" s="15" customFormat="1" ht="19.2" customHeight="1"/>
    <row r="19" s="15" customFormat="1" ht="19.2" customHeight="1"/>
    <row r="20" s="15" customFormat="1" ht="19.2" customHeight="1"/>
    <row r="21" s="15" customFormat="1" ht="19.2" customHeight="1"/>
    <row r="22" s="15" customFormat="1" ht="19.2" customHeight="1"/>
    <row r="23" s="15" customFormat="1" ht="19.2" customHeight="1"/>
    <row r="24" s="15" customFormat="1" ht="19.2" customHeight="1"/>
    <row r="25" s="15" customFormat="1" ht="19.2" customHeight="1"/>
    <row r="26" s="15" customFormat="1" ht="19.2" customHeight="1"/>
    <row r="27" s="15" customFormat="1" ht="19.2" customHeight="1"/>
    <row r="28" s="15" customFormat="1" ht="19.2" customHeight="1"/>
    <row r="29" s="15" customFormat="1" ht="19.2" customHeight="1"/>
    <row r="30" s="15" customFormat="1" ht="19.2" customHeight="1"/>
    <row r="31" s="15" customFormat="1" ht="19.2" customHeight="1"/>
    <row r="32" s="15" customFormat="1" ht="19.2" customHeight="1"/>
    <row r="33" s="15" customFormat="1" ht="19.2" customHeight="1"/>
    <row r="34" s="15" customFormat="1" ht="19.2" customHeight="1"/>
    <row r="35" s="15" customFormat="1" ht="19.2" customHeight="1"/>
    <row r="36" s="15" customFormat="1" ht="19.2" customHeight="1"/>
    <row r="37" s="15" customFormat="1" ht="19.2" customHeight="1"/>
    <row r="38" s="15" customFormat="1" ht="19.2" customHeight="1"/>
    <row r="39" s="15" customFormat="1" ht="19.2" customHeight="1"/>
    <row r="40" s="15" customFormat="1" ht="19.2" customHeight="1"/>
    <row r="41" s="15" customFormat="1" ht="19.2" customHeight="1"/>
    <row r="42" s="15" customFormat="1" ht="19.2" customHeight="1"/>
    <row r="43" s="15" customFormat="1" ht="19.2" customHeight="1"/>
    <row r="44" s="15" customFormat="1" ht="19.2" customHeight="1"/>
    <row r="45" s="15" customFormat="1" ht="19.2" customHeight="1"/>
    <row r="46" s="15" customFormat="1" ht="19.2" customHeight="1"/>
    <row r="47" s="15" customFormat="1" ht="19.2" customHeight="1"/>
    <row r="48" s="15" customFormat="1" ht="19.2" customHeight="1"/>
    <row r="49" s="15" customFormat="1" ht="19.2" customHeight="1"/>
    <row r="50" s="15" customFormat="1" ht="19.2" customHeight="1"/>
  </sheetData>
  <sheetProtection algorithmName="SHA-512" hashValue="rH18+7PrR46FajqwFc88/Mc6lJX2sGsA8cjYR8LIaiuVukEkjl6eMuSUtGaDGkIOwxQP/ac7KUf9USRsc5rQ/Q==" saltValue="7E5PEu2npdp5aHWkdRKtLw==" spinCount="100000" sheet="1" objects="1" scenarios="1" formatCells="0" formatColumns="0" formatRows="0" sort="0" autoFilter="0" pivotTables="0"/>
  <mergeCells count="1">
    <mergeCell ref="A1:D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50"/>
  <sheetViews>
    <sheetView workbookViewId="0">
      <selection activeCell="D27" sqref="D27"/>
    </sheetView>
  </sheetViews>
  <sheetFormatPr baseColWidth="10" defaultColWidth="8.796875" defaultRowHeight="13.8"/>
  <cols>
    <col min="1" max="1" width="28" style="15" customWidth="1"/>
    <col min="2" max="2" width="5.59765625" style="15" bestFit="1" customWidth="1"/>
    <col min="3" max="3" width="38.59765625" style="15" customWidth="1"/>
    <col min="4" max="4" width="34.09765625" style="15" customWidth="1"/>
    <col min="5" max="6" width="32" style="15" customWidth="1"/>
    <col min="7" max="16384" width="8.796875" style="15"/>
  </cols>
  <sheetData>
    <row r="1" spans="1:6" ht="24" customHeight="1">
      <c r="A1" s="21" t="s">
        <v>56</v>
      </c>
      <c r="B1" s="22"/>
      <c r="C1" s="22"/>
      <c r="D1" s="22"/>
      <c r="E1" s="22"/>
      <c r="F1" s="22"/>
    </row>
    <row r="2" spans="1:6" ht="19.2" customHeight="1">
      <c r="A2" s="23"/>
      <c r="B2" s="23"/>
      <c r="C2" s="23"/>
      <c r="D2" s="23"/>
      <c r="E2" s="23"/>
      <c r="F2" s="23"/>
    </row>
    <row r="3" spans="1:6" ht="19.2" customHeight="1">
      <c r="A3" s="24" t="s">
        <v>57</v>
      </c>
      <c r="B3" s="25" t="s">
        <v>58</v>
      </c>
      <c r="C3" s="25"/>
      <c r="D3" s="25"/>
      <c r="E3" s="25"/>
      <c r="F3" s="25"/>
    </row>
    <row r="4" spans="1:6" ht="19.2" customHeight="1">
      <c r="A4" s="23"/>
      <c r="B4" s="23"/>
      <c r="C4" s="23"/>
      <c r="D4" s="23"/>
      <c r="E4" s="23"/>
      <c r="F4" s="23"/>
    </row>
    <row r="5" spans="1:6" ht="19.2" customHeight="1">
      <c r="A5" s="26" t="s">
        <v>59</v>
      </c>
      <c r="B5" s="26" t="s">
        <v>60</v>
      </c>
      <c r="C5" s="26" t="s">
        <v>61</v>
      </c>
      <c r="D5" s="26" t="s">
        <v>62</v>
      </c>
      <c r="E5" s="26" t="s">
        <v>63</v>
      </c>
      <c r="F5" s="26" t="s">
        <v>64</v>
      </c>
    </row>
    <row r="6" spans="1:6" ht="19.2" customHeight="1">
      <c r="A6" s="27" t="s">
        <v>65</v>
      </c>
      <c r="B6" s="28">
        <v>0.3</v>
      </c>
      <c r="C6" s="27" t="s">
        <v>66</v>
      </c>
      <c r="D6" s="27" t="s">
        <v>67</v>
      </c>
      <c r="E6" s="27" t="s">
        <v>68</v>
      </c>
      <c r="F6" s="27" t="s">
        <v>69</v>
      </c>
    </row>
    <row r="7" spans="1:6" ht="19.2" customHeight="1">
      <c r="A7" s="27" t="s">
        <v>36</v>
      </c>
      <c r="B7" s="28">
        <v>0.25</v>
      </c>
      <c r="C7" s="27" t="s">
        <v>70</v>
      </c>
      <c r="D7" s="27" t="s">
        <v>71</v>
      </c>
      <c r="E7" s="27" t="s">
        <v>72</v>
      </c>
      <c r="F7" s="27" t="s">
        <v>73</v>
      </c>
    </row>
    <row r="8" spans="1:6" ht="19.2" customHeight="1">
      <c r="A8" s="27" t="s">
        <v>40</v>
      </c>
      <c r="B8" s="28">
        <v>0.15</v>
      </c>
      <c r="C8" s="27" t="s">
        <v>74</v>
      </c>
      <c r="D8" s="27" t="s">
        <v>75</v>
      </c>
      <c r="E8" s="27" t="s">
        <v>76</v>
      </c>
      <c r="F8" s="27" t="s">
        <v>77</v>
      </c>
    </row>
    <row r="9" spans="1:6" ht="19.2" customHeight="1">
      <c r="A9" s="27" t="s">
        <v>78</v>
      </c>
      <c r="B9" s="28">
        <v>0.2</v>
      </c>
      <c r="C9" s="27" t="s">
        <v>79</v>
      </c>
      <c r="D9" s="27" t="s">
        <v>80</v>
      </c>
      <c r="E9" s="27" t="s">
        <v>81</v>
      </c>
      <c r="F9" s="27" t="s">
        <v>82</v>
      </c>
    </row>
    <row r="10" spans="1:6" ht="19.2" customHeight="1">
      <c r="A10" s="27" t="s">
        <v>83</v>
      </c>
      <c r="B10" s="28">
        <v>0.1</v>
      </c>
      <c r="C10" s="27" t="s">
        <v>84</v>
      </c>
      <c r="D10" s="27" t="s">
        <v>85</v>
      </c>
      <c r="E10" s="27" t="s">
        <v>86</v>
      </c>
      <c r="F10" s="27" t="s">
        <v>87</v>
      </c>
    </row>
    <row r="11" spans="1:6" ht="19.2" customHeight="1">
      <c r="A11" s="29" t="s">
        <v>88</v>
      </c>
      <c r="B11" s="30">
        <f>ROUND(SUM(B6:B10),4)</f>
        <v>1</v>
      </c>
      <c r="C11" s="29"/>
      <c r="D11" s="29"/>
      <c r="E11" s="29"/>
      <c r="F11" s="29"/>
    </row>
    <row r="12" spans="1:6" ht="19.2" customHeight="1">
      <c r="A12" s="23"/>
      <c r="B12" s="23"/>
      <c r="C12" s="23"/>
      <c r="D12" s="23"/>
      <c r="E12" s="23"/>
      <c r="F12" s="23"/>
    </row>
    <row r="13" spans="1:6" ht="19.2" customHeight="1"/>
    <row r="14" spans="1:6" ht="19.2" customHeight="1"/>
    <row r="15" spans="1:6" ht="19.2" customHeight="1"/>
    <row r="16" spans="1:6" ht="19.2" customHeight="1"/>
    <row r="17" s="15" customFormat="1" ht="19.2" customHeight="1"/>
    <row r="18" s="15" customFormat="1" ht="19.2" customHeight="1"/>
    <row r="19" s="15" customFormat="1" ht="19.2" customHeight="1"/>
    <row r="20" s="15" customFormat="1" ht="19.2" customHeight="1"/>
    <row r="21" s="15" customFormat="1" ht="19.2" customHeight="1"/>
    <row r="22" s="15" customFormat="1" ht="19.2" customHeight="1"/>
    <row r="23" s="15" customFormat="1" ht="19.2" customHeight="1"/>
    <row r="24" s="15" customFormat="1" ht="19.2" customHeight="1"/>
    <row r="25" s="15" customFormat="1" ht="19.2" customHeight="1"/>
    <row r="26" s="15" customFormat="1" ht="19.2" customHeight="1"/>
    <row r="27" s="15" customFormat="1" ht="19.2" customHeight="1"/>
    <row r="28" s="15" customFormat="1" ht="19.2" customHeight="1"/>
    <row r="29" s="15" customFormat="1" ht="19.2" customHeight="1"/>
    <row r="30" s="15" customFormat="1" ht="19.2" customHeight="1"/>
    <row r="31" s="15" customFormat="1" ht="19.2" customHeight="1"/>
    <row r="32" s="15" customFormat="1" ht="19.2" customHeight="1"/>
    <row r="33" s="15" customFormat="1" ht="19.2" customHeight="1"/>
    <row r="34" s="15" customFormat="1" ht="19.2" customHeight="1"/>
    <row r="35" s="15" customFormat="1" ht="19.2" customHeight="1"/>
    <row r="36" s="15" customFormat="1" ht="19.2" customHeight="1"/>
    <row r="37" s="15" customFormat="1" ht="19.2" customHeight="1"/>
    <row r="38" s="15" customFormat="1" ht="19.2" customHeight="1"/>
    <row r="39" s="15" customFormat="1" ht="19.2" customHeight="1"/>
    <row r="40" s="15" customFormat="1" ht="19.2" customHeight="1"/>
    <row r="41" s="15" customFormat="1" ht="19.2" customHeight="1"/>
    <row r="42" s="15" customFormat="1" ht="19.2" customHeight="1"/>
    <row r="43" s="15" customFormat="1" ht="19.2" customHeight="1"/>
    <row r="44" s="15" customFormat="1" ht="19.2" customHeight="1"/>
    <row r="45" s="15" customFormat="1" ht="19.2" customHeight="1"/>
    <row r="46" s="15" customFormat="1" ht="19.2" customHeight="1"/>
    <row r="47" s="15" customFormat="1" ht="19.2" customHeight="1"/>
    <row r="48" s="15" customFormat="1" ht="19.2" customHeight="1"/>
    <row r="49" s="15" customFormat="1" ht="19.2" customHeight="1"/>
    <row r="50" s="15" customFormat="1" ht="19.2" customHeight="1"/>
  </sheetData>
  <sheetProtection algorithmName="SHA-512" hashValue="z32JPn47QwX5Gkfi10RhZeQXY7NSMn2uCi0gzP6LYTcGgU7brmFZuQ/KSWxGvmAlxBIH0B/gVIT/VQTKAYP0bg==" saltValue="UsoHXsHiP6dMkqptHh5htw==" spinCount="100000" sheet="1" objects="1" scenarios="1" formatCells="0" formatColumns="0" formatRows="0" insertColumns="0" sort="0" autoFilter="0" pivotTables="0"/>
  <mergeCells count="2">
    <mergeCell ref="A1:F1"/>
    <mergeCell ref="B3:F3"/>
  </mergeCells>
  <conditionalFormatting sqref="B11">
    <cfRule type="cellIs" dxfId="2" priority="1" operator="notEqual">
      <formula>1</formula>
    </cfRule>
  </conditionalFormatting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50"/>
  <sheetViews>
    <sheetView workbookViewId="0">
      <selection sqref="A1:S1"/>
    </sheetView>
  </sheetViews>
  <sheetFormatPr baseColWidth="10" defaultColWidth="8.796875" defaultRowHeight="13.8"/>
  <cols>
    <col min="1" max="2" width="22" customWidth="1"/>
    <col min="3" max="3" width="34" customWidth="1"/>
    <col min="4" max="4" width="20" customWidth="1"/>
    <col min="5" max="5" width="28" customWidth="1"/>
    <col min="6" max="6" width="16" customWidth="1"/>
    <col min="7" max="7" width="11" customWidth="1"/>
    <col min="8" max="8" width="18" customWidth="1"/>
    <col min="9" max="9" width="12" customWidth="1"/>
    <col min="10" max="11" width="15" customWidth="1"/>
    <col min="12" max="12" width="12" customWidth="1"/>
    <col min="13" max="13" width="15" customWidth="1"/>
    <col min="14" max="14" width="16" customWidth="1"/>
    <col min="15" max="15" width="18" customWidth="1"/>
    <col min="16" max="16" width="24" customWidth="1"/>
    <col min="17" max="17" width="18" customWidth="1"/>
    <col min="18" max="18" width="16" customWidth="1"/>
    <col min="19" max="19" width="32" customWidth="1"/>
  </cols>
  <sheetData>
    <row r="1" spans="1:19" ht="24" customHeight="1">
      <c r="A1" s="10" t="s">
        <v>89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spans="1:19" ht="19.2" customHeight="1"/>
    <row r="3" spans="1:19" ht="19.2" customHeight="1">
      <c r="A3" s="1" t="s">
        <v>90</v>
      </c>
      <c r="B3" s="12" t="s">
        <v>91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</row>
    <row r="4" spans="1:19" ht="19.2" customHeight="1"/>
    <row r="5" spans="1:19" ht="19.2" customHeight="1">
      <c r="A5" s="2" t="s">
        <v>92</v>
      </c>
      <c r="B5" s="2" t="s">
        <v>93</v>
      </c>
      <c r="C5" s="2" t="s">
        <v>28</v>
      </c>
      <c r="D5" s="2" t="s">
        <v>94</v>
      </c>
      <c r="E5" s="2" t="s">
        <v>95</v>
      </c>
      <c r="F5" s="2" t="s">
        <v>96</v>
      </c>
      <c r="G5" s="2" t="s">
        <v>97</v>
      </c>
      <c r="H5" s="2" t="s">
        <v>98</v>
      </c>
      <c r="I5" s="2" t="s">
        <v>99</v>
      </c>
      <c r="J5" s="2" t="s">
        <v>36</v>
      </c>
      <c r="K5" s="2" t="s">
        <v>40</v>
      </c>
      <c r="L5" s="2" t="s">
        <v>44</v>
      </c>
      <c r="M5" s="2" t="s">
        <v>48</v>
      </c>
      <c r="N5" s="2" t="s">
        <v>100</v>
      </c>
      <c r="O5" s="2" t="s">
        <v>101</v>
      </c>
      <c r="P5" s="2" t="s">
        <v>102</v>
      </c>
      <c r="Q5" s="2" t="s">
        <v>103</v>
      </c>
      <c r="R5" s="2" t="s">
        <v>104</v>
      </c>
      <c r="S5" s="2" t="s">
        <v>105</v>
      </c>
    </row>
    <row r="6" spans="1:19" ht="19.2" customHeight="1">
      <c r="A6" s="3" t="s">
        <v>106</v>
      </c>
      <c r="B6" s="3" t="s">
        <v>107</v>
      </c>
      <c r="C6" s="3" t="s">
        <v>108</v>
      </c>
      <c r="D6" s="3" t="s">
        <v>109</v>
      </c>
      <c r="E6" s="3" t="s">
        <v>110</v>
      </c>
      <c r="F6" s="4">
        <v>20</v>
      </c>
      <c r="G6" s="4">
        <v>3</v>
      </c>
      <c r="H6" s="7">
        <f t="shared" ref="H6:H25" si="0">IF(AND(F6="",G6=""),"",N(F6)*N(G6))</f>
        <v>60</v>
      </c>
      <c r="I6" s="5">
        <v>4</v>
      </c>
      <c r="J6" s="5">
        <v>4</v>
      </c>
      <c r="K6" s="5">
        <v>3</v>
      </c>
      <c r="L6" s="5">
        <v>5</v>
      </c>
      <c r="M6" s="5">
        <v>4</v>
      </c>
      <c r="N6" s="8">
        <f>IF(A6="","",I6*'3_Criterios'!$B$6+J6*'3_Criterios'!$B$7+K6*'3_Criterios'!$B$8+L6*'3_Criterios'!$B$9+M6*'3_Criterios'!$B$10)</f>
        <v>4.0500000000000007</v>
      </c>
      <c r="O6" s="9" t="str">
        <f t="shared" ref="O6:O25" si="1">IF(A6="","",IF(N6&gt;=4,"Probar primero",IF(N6&gt;=3.5,"Probar con control",IF(N6&gt;=2.8,"Dejar en pausa","Descartar"))))</f>
        <v>Probar primero</v>
      </c>
      <c r="P6" s="3" t="s">
        <v>111</v>
      </c>
      <c r="Q6" s="3" t="s">
        <v>112</v>
      </c>
      <c r="R6" s="6"/>
      <c r="S6" s="3" t="s">
        <v>113</v>
      </c>
    </row>
    <row r="7" spans="1:19" ht="19.2" customHeight="1">
      <c r="A7" s="3" t="s">
        <v>114</v>
      </c>
      <c r="B7" s="3" t="s">
        <v>115</v>
      </c>
      <c r="C7" s="3" t="s">
        <v>116</v>
      </c>
      <c r="D7" s="3" t="s">
        <v>117</v>
      </c>
      <c r="E7" s="3" t="s">
        <v>110</v>
      </c>
      <c r="F7" s="4">
        <v>0</v>
      </c>
      <c r="G7" s="4">
        <v>5</v>
      </c>
      <c r="H7" s="7">
        <f t="shared" si="0"/>
        <v>0</v>
      </c>
      <c r="I7" s="5">
        <v>3</v>
      </c>
      <c r="J7" s="5">
        <v>5</v>
      </c>
      <c r="K7" s="5">
        <v>4</v>
      </c>
      <c r="L7" s="5">
        <v>4</v>
      </c>
      <c r="M7" s="5">
        <v>3</v>
      </c>
      <c r="N7" s="8">
        <f>IF(A7="","",I7*'3_Criterios'!$B$6+J7*'3_Criterios'!$B$7+K7*'3_Criterios'!$B$8+L7*'3_Criterios'!$B$9+M7*'3_Criterios'!$B$10)</f>
        <v>3.8499999999999996</v>
      </c>
      <c r="O7" s="9" t="str">
        <f t="shared" si="1"/>
        <v>Probar con control</v>
      </c>
      <c r="P7" s="3" t="s">
        <v>118</v>
      </c>
      <c r="Q7" s="3" t="s">
        <v>112</v>
      </c>
      <c r="R7" s="6"/>
      <c r="S7" s="3"/>
    </row>
    <row r="8" spans="1:19" ht="19.2" customHeight="1">
      <c r="A8" s="3" t="s">
        <v>119</v>
      </c>
      <c r="B8" s="3" t="s">
        <v>120</v>
      </c>
      <c r="C8" s="3" t="s">
        <v>121</v>
      </c>
      <c r="D8" s="3" t="s">
        <v>122</v>
      </c>
      <c r="E8" s="3" t="s">
        <v>110</v>
      </c>
      <c r="F8" s="4">
        <v>49</v>
      </c>
      <c r="G8" s="4">
        <v>2</v>
      </c>
      <c r="H8" s="7">
        <f t="shared" si="0"/>
        <v>98</v>
      </c>
      <c r="I8" s="5">
        <v>5</v>
      </c>
      <c r="J8" s="5">
        <v>3</v>
      </c>
      <c r="K8" s="5">
        <v>3</v>
      </c>
      <c r="L8" s="5">
        <v>3</v>
      </c>
      <c r="M8" s="5">
        <v>4</v>
      </c>
      <c r="N8" s="8">
        <f>IF(A8="","",I8*'3_Criterios'!$B$6+J8*'3_Criterios'!$B$7+K8*'3_Criterios'!$B$8+L8*'3_Criterios'!$B$9+M8*'3_Criterios'!$B$10)</f>
        <v>3.7</v>
      </c>
      <c r="O8" s="9" t="str">
        <f t="shared" si="1"/>
        <v>Probar con control</v>
      </c>
      <c r="P8" s="3" t="s">
        <v>123</v>
      </c>
      <c r="Q8" s="3" t="s">
        <v>112</v>
      </c>
      <c r="R8" s="6"/>
      <c r="S8" s="3"/>
    </row>
    <row r="9" spans="1:19" ht="19.2" customHeight="1">
      <c r="A9" s="3"/>
      <c r="B9" s="3"/>
      <c r="C9" s="3"/>
      <c r="D9" s="3"/>
      <c r="E9" s="3"/>
      <c r="F9" s="4"/>
      <c r="G9" s="4"/>
      <c r="H9" s="7" t="str">
        <f t="shared" si="0"/>
        <v/>
      </c>
      <c r="I9" s="5"/>
      <c r="J9" s="5"/>
      <c r="K9" s="5"/>
      <c r="L9" s="5"/>
      <c r="M9" s="5"/>
      <c r="N9" s="8" t="str">
        <f>IF(A9="","",I9*'3_Criterios'!$B$6+J9*'3_Criterios'!$B$7+K9*'3_Criterios'!$B$8+L9*'3_Criterios'!$B$9+M9*'3_Criterios'!$B$10)</f>
        <v/>
      </c>
      <c r="O9" s="9" t="str">
        <f t="shared" si="1"/>
        <v/>
      </c>
      <c r="P9" s="3"/>
      <c r="Q9" s="3"/>
      <c r="R9" s="6"/>
      <c r="S9" s="3"/>
    </row>
    <row r="10" spans="1:19" ht="19.2" customHeight="1">
      <c r="A10" s="3"/>
      <c r="B10" s="3"/>
      <c r="C10" s="3"/>
      <c r="D10" s="3"/>
      <c r="E10" s="3"/>
      <c r="F10" s="4"/>
      <c r="G10" s="4"/>
      <c r="H10" s="7" t="str">
        <f t="shared" si="0"/>
        <v/>
      </c>
      <c r="I10" s="5"/>
      <c r="J10" s="5"/>
      <c r="K10" s="5"/>
      <c r="L10" s="5"/>
      <c r="M10" s="5"/>
      <c r="N10" s="8" t="str">
        <f>IF(A10="","",I10*'3_Criterios'!$B$6+J10*'3_Criterios'!$B$7+K10*'3_Criterios'!$B$8+L10*'3_Criterios'!$B$9+M10*'3_Criterios'!$B$10)</f>
        <v/>
      </c>
      <c r="O10" s="9" t="str">
        <f t="shared" si="1"/>
        <v/>
      </c>
      <c r="P10" s="3"/>
      <c r="Q10" s="3"/>
      <c r="R10" s="6"/>
      <c r="S10" s="3"/>
    </row>
    <row r="11" spans="1:19" ht="19.2" customHeight="1">
      <c r="A11" s="3"/>
      <c r="B11" s="3"/>
      <c r="C11" s="3"/>
      <c r="D11" s="3"/>
      <c r="E11" s="3"/>
      <c r="F11" s="4"/>
      <c r="G11" s="4"/>
      <c r="H11" s="7" t="str">
        <f t="shared" si="0"/>
        <v/>
      </c>
      <c r="I11" s="5"/>
      <c r="J11" s="5"/>
      <c r="K11" s="5"/>
      <c r="L11" s="5"/>
      <c r="M11" s="5"/>
      <c r="N11" s="8" t="str">
        <f>IF(A11="","",I11*'3_Criterios'!$B$6+J11*'3_Criterios'!$B$7+K11*'3_Criterios'!$B$8+L11*'3_Criterios'!$B$9+M11*'3_Criterios'!$B$10)</f>
        <v/>
      </c>
      <c r="O11" s="9" t="str">
        <f t="shared" si="1"/>
        <v/>
      </c>
      <c r="P11" s="3"/>
      <c r="Q11" s="3"/>
      <c r="R11" s="6"/>
      <c r="S11" s="3"/>
    </row>
    <row r="12" spans="1:19" ht="19.2" customHeight="1">
      <c r="A12" s="3"/>
      <c r="B12" s="3"/>
      <c r="C12" s="3"/>
      <c r="D12" s="3"/>
      <c r="E12" s="3"/>
      <c r="F12" s="4"/>
      <c r="G12" s="4"/>
      <c r="H12" s="7" t="str">
        <f t="shared" si="0"/>
        <v/>
      </c>
      <c r="I12" s="5"/>
      <c r="J12" s="5"/>
      <c r="K12" s="5"/>
      <c r="L12" s="5"/>
      <c r="M12" s="5"/>
      <c r="N12" s="8" t="str">
        <f>IF(A12="","",I12*'3_Criterios'!$B$6+J12*'3_Criterios'!$B$7+K12*'3_Criterios'!$B$8+L12*'3_Criterios'!$B$9+M12*'3_Criterios'!$B$10)</f>
        <v/>
      </c>
      <c r="O12" s="9" t="str">
        <f t="shared" si="1"/>
        <v/>
      </c>
      <c r="P12" s="3"/>
      <c r="Q12" s="3"/>
      <c r="R12" s="6"/>
      <c r="S12" s="3"/>
    </row>
    <row r="13" spans="1:19" ht="19.2" customHeight="1">
      <c r="A13" s="3"/>
      <c r="B13" s="3"/>
      <c r="C13" s="3"/>
      <c r="D13" s="3"/>
      <c r="E13" s="3"/>
      <c r="F13" s="4"/>
      <c r="G13" s="4"/>
      <c r="H13" s="7" t="str">
        <f t="shared" si="0"/>
        <v/>
      </c>
      <c r="I13" s="5"/>
      <c r="J13" s="5"/>
      <c r="K13" s="5"/>
      <c r="L13" s="5"/>
      <c r="M13" s="5"/>
      <c r="N13" s="8" t="str">
        <f>IF(A13="","",I13*'3_Criterios'!$B$6+J13*'3_Criterios'!$B$7+K13*'3_Criterios'!$B$8+L13*'3_Criterios'!$B$9+M13*'3_Criterios'!$B$10)</f>
        <v/>
      </c>
      <c r="O13" s="9" t="str">
        <f t="shared" si="1"/>
        <v/>
      </c>
      <c r="P13" s="3"/>
      <c r="Q13" s="3"/>
      <c r="R13" s="6"/>
      <c r="S13" s="3"/>
    </row>
    <row r="14" spans="1:19" ht="19.2" customHeight="1">
      <c r="A14" s="3"/>
      <c r="B14" s="3"/>
      <c r="C14" s="3"/>
      <c r="D14" s="3"/>
      <c r="E14" s="3"/>
      <c r="F14" s="4"/>
      <c r="G14" s="4"/>
      <c r="H14" s="7" t="str">
        <f t="shared" si="0"/>
        <v/>
      </c>
      <c r="I14" s="5"/>
      <c r="J14" s="5"/>
      <c r="K14" s="5"/>
      <c r="L14" s="5"/>
      <c r="M14" s="5"/>
      <c r="N14" s="8" t="str">
        <f>IF(A14="","",I14*'3_Criterios'!$B$6+J14*'3_Criterios'!$B$7+K14*'3_Criterios'!$B$8+L14*'3_Criterios'!$B$9+M14*'3_Criterios'!$B$10)</f>
        <v/>
      </c>
      <c r="O14" s="9" t="str">
        <f t="shared" si="1"/>
        <v/>
      </c>
      <c r="P14" s="3"/>
      <c r="Q14" s="3"/>
      <c r="R14" s="6"/>
      <c r="S14" s="3"/>
    </row>
    <row r="15" spans="1:19" ht="19.2" customHeight="1">
      <c r="A15" s="3"/>
      <c r="B15" s="3"/>
      <c r="C15" s="3"/>
      <c r="D15" s="3"/>
      <c r="E15" s="3"/>
      <c r="F15" s="4"/>
      <c r="G15" s="4"/>
      <c r="H15" s="7" t="str">
        <f t="shared" si="0"/>
        <v/>
      </c>
      <c r="I15" s="5"/>
      <c r="J15" s="5"/>
      <c r="K15" s="5"/>
      <c r="L15" s="5"/>
      <c r="M15" s="5"/>
      <c r="N15" s="8" t="str">
        <f>IF(A15="","",I15*'3_Criterios'!$B$6+J15*'3_Criterios'!$B$7+K15*'3_Criterios'!$B$8+L15*'3_Criterios'!$B$9+M15*'3_Criterios'!$B$10)</f>
        <v/>
      </c>
      <c r="O15" s="9" t="str">
        <f t="shared" si="1"/>
        <v/>
      </c>
      <c r="P15" s="3"/>
      <c r="Q15" s="3"/>
      <c r="R15" s="6"/>
      <c r="S15" s="3"/>
    </row>
    <row r="16" spans="1:19" ht="19.2" customHeight="1">
      <c r="A16" s="3"/>
      <c r="B16" s="3"/>
      <c r="C16" s="3"/>
      <c r="D16" s="3"/>
      <c r="E16" s="3"/>
      <c r="F16" s="4"/>
      <c r="G16" s="4"/>
      <c r="H16" s="7" t="str">
        <f t="shared" si="0"/>
        <v/>
      </c>
      <c r="I16" s="5"/>
      <c r="J16" s="5"/>
      <c r="K16" s="5"/>
      <c r="L16" s="5"/>
      <c r="M16" s="5"/>
      <c r="N16" s="8" t="str">
        <f>IF(A16="","",I16*'3_Criterios'!$B$6+J16*'3_Criterios'!$B$7+K16*'3_Criterios'!$B$8+L16*'3_Criterios'!$B$9+M16*'3_Criterios'!$B$10)</f>
        <v/>
      </c>
      <c r="O16" s="9" t="str">
        <f t="shared" si="1"/>
        <v/>
      </c>
      <c r="P16" s="3"/>
      <c r="Q16" s="3"/>
      <c r="R16" s="6"/>
      <c r="S16" s="3"/>
    </row>
    <row r="17" spans="1:19" ht="19.2" customHeight="1">
      <c r="A17" s="3"/>
      <c r="B17" s="3"/>
      <c r="C17" s="3"/>
      <c r="D17" s="3"/>
      <c r="E17" s="3"/>
      <c r="F17" s="4"/>
      <c r="G17" s="4"/>
      <c r="H17" s="7" t="str">
        <f t="shared" si="0"/>
        <v/>
      </c>
      <c r="I17" s="5"/>
      <c r="J17" s="5"/>
      <c r="K17" s="5"/>
      <c r="L17" s="5"/>
      <c r="M17" s="5"/>
      <c r="N17" s="8" t="str">
        <f>IF(A17="","",I17*'3_Criterios'!$B$6+J17*'3_Criterios'!$B$7+K17*'3_Criterios'!$B$8+L17*'3_Criterios'!$B$9+M17*'3_Criterios'!$B$10)</f>
        <v/>
      </c>
      <c r="O17" s="9" t="str">
        <f t="shared" si="1"/>
        <v/>
      </c>
      <c r="P17" s="3"/>
      <c r="Q17" s="3"/>
      <c r="R17" s="6"/>
      <c r="S17" s="3"/>
    </row>
    <row r="18" spans="1:19" ht="19.2" customHeight="1">
      <c r="A18" s="3"/>
      <c r="B18" s="3"/>
      <c r="C18" s="3"/>
      <c r="D18" s="3"/>
      <c r="E18" s="3"/>
      <c r="F18" s="4"/>
      <c r="G18" s="4"/>
      <c r="H18" s="7" t="str">
        <f t="shared" si="0"/>
        <v/>
      </c>
      <c r="I18" s="5"/>
      <c r="J18" s="5"/>
      <c r="K18" s="5"/>
      <c r="L18" s="5"/>
      <c r="M18" s="5"/>
      <c r="N18" s="8" t="str">
        <f>IF(A18="","",I18*'3_Criterios'!$B$6+J18*'3_Criterios'!$B$7+K18*'3_Criterios'!$B$8+L18*'3_Criterios'!$B$9+M18*'3_Criterios'!$B$10)</f>
        <v/>
      </c>
      <c r="O18" s="9" t="str">
        <f t="shared" si="1"/>
        <v/>
      </c>
      <c r="P18" s="3"/>
      <c r="Q18" s="3"/>
      <c r="R18" s="6"/>
      <c r="S18" s="3"/>
    </row>
    <row r="19" spans="1:19" ht="19.2" customHeight="1">
      <c r="A19" s="3"/>
      <c r="B19" s="3"/>
      <c r="C19" s="3"/>
      <c r="D19" s="3"/>
      <c r="E19" s="3"/>
      <c r="F19" s="4"/>
      <c r="G19" s="4"/>
      <c r="H19" s="7" t="str">
        <f t="shared" si="0"/>
        <v/>
      </c>
      <c r="I19" s="5"/>
      <c r="J19" s="5"/>
      <c r="K19" s="5"/>
      <c r="L19" s="5"/>
      <c r="M19" s="5"/>
      <c r="N19" s="8" t="str">
        <f>IF(A19="","",I19*'3_Criterios'!$B$6+J19*'3_Criterios'!$B$7+K19*'3_Criterios'!$B$8+L19*'3_Criterios'!$B$9+M19*'3_Criterios'!$B$10)</f>
        <v/>
      </c>
      <c r="O19" s="9" t="str">
        <f t="shared" si="1"/>
        <v/>
      </c>
      <c r="P19" s="3"/>
      <c r="Q19" s="3"/>
      <c r="R19" s="6"/>
      <c r="S19" s="3"/>
    </row>
    <row r="20" spans="1:19" ht="19.2" customHeight="1">
      <c r="A20" s="3"/>
      <c r="B20" s="3"/>
      <c r="C20" s="3"/>
      <c r="D20" s="3"/>
      <c r="E20" s="3"/>
      <c r="F20" s="4"/>
      <c r="G20" s="4"/>
      <c r="H20" s="7" t="str">
        <f t="shared" si="0"/>
        <v/>
      </c>
      <c r="I20" s="5"/>
      <c r="J20" s="5"/>
      <c r="K20" s="5"/>
      <c r="L20" s="5"/>
      <c r="M20" s="5"/>
      <c r="N20" s="8" t="str">
        <f>IF(A20="","",I20*'3_Criterios'!$B$6+J20*'3_Criterios'!$B$7+K20*'3_Criterios'!$B$8+L20*'3_Criterios'!$B$9+M20*'3_Criterios'!$B$10)</f>
        <v/>
      </c>
      <c r="O20" s="9" t="str">
        <f t="shared" si="1"/>
        <v/>
      </c>
      <c r="P20" s="3"/>
      <c r="Q20" s="3"/>
      <c r="R20" s="6"/>
      <c r="S20" s="3"/>
    </row>
    <row r="21" spans="1:19" ht="19.2" customHeight="1">
      <c r="A21" s="3"/>
      <c r="B21" s="3"/>
      <c r="C21" s="3"/>
      <c r="D21" s="3"/>
      <c r="E21" s="3"/>
      <c r="F21" s="4"/>
      <c r="G21" s="4"/>
      <c r="H21" s="7" t="str">
        <f t="shared" si="0"/>
        <v/>
      </c>
      <c r="I21" s="5"/>
      <c r="J21" s="5"/>
      <c r="K21" s="5"/>
      <c r="L21" s="5"/>
      <c r="M21" s="5"/>
      <c r="N21" s="8" t="str">
        <f>IF(A21="","",I21*'3_Criterios'!$B$6+J21*'3_Criterios'!$B$7+K21*'3_Criterios'!$B$8+L21*'3_Criterios'!$B$9+M21*'3_Criterios'!$B$10)</f>
        <v/>
      </c>
      <c r="O21" s="9" t="str">
        <f t="shared" si="1"/>
        <v/>
      </c>
      <c r="P21" s="3"/>
      <c r="Q21" s="3"/>
      <c r="R21" s="6"/>
      <c r="S21" s="3"/>
    </row>
    <row r="22" spans="1:19" ht="19.2" customHeight="1">
      <c r="A22" s="3"/>
      <c r="B22" s="3"/>
      <c r="C22" s="3"/>
      <c r="D22" s="3"/>
      <c r="E22" s="3"/>
      <c r="F22" s="4"/>
      <c r="G22" s="4"/>
      <c r="H22" s="7" t="str">
        <f t="shared" si="0"/>
        <v/>
      </c>
      <c r="I22" s="5"/>
      <c r="J22" s="5"/>
      <c r="K22" s="5"/>
      <c r="L22" s="5"/>
      <c r="M22" s="5"/>
      <c r="N22" s="8" t="str">
        <f>IF(A22="","",I22*'3_Criterios'!$B$6+J22*'3_Criterios'!$B$7+K22*'3_Criterios'!$B$8+L22*'3_Criterios'!$B$9+M22*'3_Criterios'!$B$10)</f>
        <v/>
      </c>
      <c r="O22" s="9" t="str">
        <f t="shared" si="1"/>
        <v/>
      </c>
      <c r="P22" s="3"/>
      <c r="Q22" s="3"/>
      <c r="R22" s="6"/>
      <c r="S22" s="3"/>
    </row>
    <row r="23" spans="1:19" ht="19.2" customHeight="1">
      <c r="A23" s="3"/>
      <c r="B23" s="3"/>
      <c r="C23" s="3"/>
      <c r="D23" s="3"/>
      <c r="E23" s="3"/>
      <c r="F23" s="4"/>
      <c r="G23" s="4"/>
      <c r="H23" s="7" t="str">
        <f t="shared" si="0"/>
        <v/>
      </c>
      <c r="I23" s="5"/>
      <c r="J23" s="5"/>
      <c r="K23" s="5"/>
      <c r="L23" s="5"/>
      <c r="M23" s="5"/>
      <c r="N23" s="8" t="str">
        <f>IF(A23="","",I23*'3_Criterios'!$B$6+J23*'3_Criterios'!$B$7+K23*'3_Criterios'!$B$8+L23*'3_Criterios'!$B$9+M23*'3_Criterios'!$B$10)</f>
        <v/>
      </c>
      <c r="O23" s="9" t="str">
        <f t="shared" si="1"/>
        <v/>
      </c>
      <c r="P23" s="3"/>
      <c r="Q23" s="3"/>
      <c r="R23" s="6"/>
      <c r="S23" s="3"/>
    </row>
    <row r="24" spans="1:19" ht="19.2" customHeight="1">
      <c r="A24" s="3"/>
      <c r="B24" s="3"/>
      <c r="C24" s="3"/>
      <c r="D24" s="3"/>
      <c r="E24" s="3"/>
      <c r="F24" s="4"/>
      <c r="G24" s="4"/>
      <c r="H24" s="7" t="str">
        <f t="shared" si="0"/>
        <v/>
      </c>
      <c r="I24" s="5"/>
      <c r="J24" s="5"/>
      <c r="K24" s="5"/>
      <c r="L24" s="5"/>
      <c r="M24" s="5"/>
      <c r="N24" s="8" t="str">
        <f>IF(A24="","",I24*'3_Criterios'!$B$6+J24*'3_Criterios'!$B$7+K24*'3_Criterios'!$B$8+L24*'3_Criterios'!$B$9+M24*'3_Criterios'!$B$10)</f>
        <v/>
      </c>
      <c r="O24" s="9" t="str">
        <f t="shared" si="1"/>
        <v/>
      </c>
      <c r="P24" s="3"/>
      <c r="Q24" s="3"/>
      <c r="R24" s="6"/>
      <c r="S24" s="3"/>
    </row>
    <row r="25" spans="1:19" ht="19.2" customHeight="1">
      <c r="A25" s="3"/>
      <c r="B25" s="3"/>
      <c r="C25" s="3"/>
      <c r="D25" s="3"/>
      <c r="E25" s="3"/>
      <c r="F25" s="4"/>
      <c r="G25" s="4"/>
      <c r="H25" s="7" t="str">
        <f t="shared" si="0"/>
        <v/>
      </c>
      <c r="I25" s="5"/>
      <c r="J25" s="5"/>
      <c r="K25" s="5"/>
      <c r="L25" s="5"/>
      <c r="M25" s="5"/>
      <c r="N25" s="8" t="str">
        <f>IF(A25="","",I25*'3_Criterios'!$B$6+J25*'3_Criterios'!$B$7+K25*'3_Criterios'!$B$8+L25*'3_Criterios'!$B$9+M25*'3_Criterios'!$B$10)</f>
        <v/>
      </c>
      <c r="O25" s="9" t="str">
        <f t="shared" si="1"/>
        <v/>
      </c>
      <c r="P25" s="3"/>
      <c r="Q25" s="3"/>
      <c r="R25" s="6"/>
      <c r="S25" s="3"/>
    </row>
    <row r="26" spans="1:19" ht="19.2" customHeight="1"/>
    <row r="27" spans="1:19" ht="19.2" customHeight="1"/>
    <row r="28" spans="1:19" ht="19.2" customHeight="1"/>
    <row r="29" spans="1:19" ht="19.2" customHeight="1"/>
    <row r="30" spans="1:19" ht="19.2" customHeight="1"/>
    <row r="31" spans="1:19" ht="19.2" customHeight="1"/>
    <row r="32" spans="1:19" ht="19.2" customHeight="1"/>
    <row r="33" ht="19.2" customHeight="1"/>
    <row r="34" ht="19.2" customHeight="1"/>
    <row r="35" ht="19.2" customHeight="1"/>
    <row r="36" ht="19.2" customHeight="1"/>
    <row r="37" ht="19.2" customHeight="1"/>
    <row r="38" ht="19.2" customHeight="1"/>
    <row r="39" ht="19.2" customHeight="1"/>
    <row r="40" ht="19.2" customHeight="1"/>
    <row r="41" ht="19.2" customHeight="1"/>
    <row r="42" ht="19.2" customHeight="1"/>
    <row r="43" ht="19.2" customHeight="1"/>
    <row r="44" ht="19.2" customHeight="1"/>
    <row r="45" ht="19.2" customHeight="1"/>
    <row r="46" ht="19.2" customHeight="1"/>
    <row r="47" ht="19.2" customHeight="1"/>
    <row r="48" ht="19.2" customHeight="1"/>
    <row r="49" ht="19.2" customHeight="1"/>
    <row r="50" ht="19.2" customHeight="1"/>
  </sheetData>
  <mergeCells count="2">
    <mergeCell ref="A1:S1"/>
    <mergeCell ref="B3:S3"/>
  </mergeCells>
  <conditionalFormatting sqref="N6:N25">
    <cfRule type="colorScale" priority="1">
      <colorScale>
        <cfvo type="min"/>
        <cfvo type="percentile" val="50"/>
        <cfvo type="max"/>
        <color rgb="FFFEE2E2"/>
        <color rgb="FFFEF3C7"/>
        <color rgb="FFDCFCE7"/>
      </colorScale>
    </cfRule>
  </conditionalFormatting>
  <conditionalFormatting sqref="O6:O25">
    <cfRule type="expression" dxfId="1" priority="2">
      <formula>O6="Probar primero"</formula>
    </cfRule>
    <cfRule type="expression" dxfId="0" priority="3">
      <formula>O6="Descartar"</formula>
    </cfRule>
  </conditionalFormatting>
  <dataValidations count="6">
    <dataValidation type="list" sqref="B6:B25" xr:uid="{00000000-0002-0000-0300-000000000000}">
      <formula1>"Asistente general,Función integrada,Herramienta especializada,Automatización"</formula1>
    </dataValidation>
    <dataValidation type="list" sqref="D6:D25" xr:uid="{00000000-0002-0000-0300-000001000000}">
      <formula1>"Comercial,Marketing,Operación,Administración,Servicio al cliente,Finanzas,RRHH,Dirección"</formula1>
    </dataValidation>
    <dataValidation sqref="I6:M25" xr:uid="{00000000-0002-0000-0300-000002000000}">
      <formula1>1</formula1>
      <formula2>5</formula2>
    </dataValidation>
    <dataValidation type="decimal" operator="greaterThanOrEqual" sqref="F6:F25" xr:uid="{00000000-0002-0000-0300-000007000000}">
      <formula1>0</formula1>
    </dataValidation>
    <dataValidation operator="greaterThanOrEqual" sqref="G6:G25" xr:uid="{00000000-0002-0000-0300-000008000000}">
      <formula1>1</formula1>
    </dataValidation>
    <dataValidation type="date" operator="greaterThanOrEqual" sqref="R6:R25" xr:uid="{00000000-0002-0000-0300-000009000000}">
      <formula1>1900-1-1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50"/>
  <sheetViews>
    <sheetView workbookViewId="0">
      <selection activeCell="E6" sqref="E6"/>
    </sheetView>
  </sheetViews>
  <sheetFormatPr baseColWidth="10" defaultColWidth="8.796875" defaultRowHeight="13.8"/>
  <cols>
    <col min="1" max="1" width="28" style="15" customWidth="1"/>
    <col min="2" max="2" width="40.19921875" style="15" customWidth="1"/>
    <col min="3" max="3" width="48" style="15" customWidth="1"/>
    <col min="4" max="16384" width="8.796875" style="15"/>
  </cols>
  <sheetData>
    <row r="1" spans="1:3" ht="24" customHeight="1">
      <c r="A1" s="21" t="s">
        <v>124</v>
      </c>
      <c r="B1" s="22"/>
      <c r="C1" s="22"/>
    </row>
    <row r="2" spans="1:3" ht="19.2" customHeight="1">
      <c r="A2" s="23"/>
      <c r="B2" s="23"/>
      <c r="C2" s="23"/>
    </row>
    <row r="3" spans="1:3" ht="19.2" customHeight="1">
      <c r="A3" s="26" t="s">
        <v>125</v>
      </c>
      <c r="B3" s="26" t="s">
        <v>126</v>
      </c>
      <c r="C3" s="23"/>
    </row>
    <row r="4" spans="1:3" ht="19.2" customHeight="1">
      <c r="A4" s="27" t="s">
        <v>127</v>
      </c>
      <c r="B4" s="27" t="str">
        <f>IFERROR(INDEX('4_Comparador'!$A$6:$A$25,MATCH(MAX('4_Comparador'!$N$6:$N$25),'4_Comparador'!$N$6:$N$25,0)),"")</f>
        <v>Herramienta A</v>
      </c>
      <c r="C4" s="23"/>
    </row>
    <row r="5" spans="1:3" ht="19.2" customHeight="1">
      <c r="A5" s="27" t="s">
        <v>128</v>
      </c>
      <c r="B5" s="31">
        <f>IFERROR(MAX('4_Comparador'!$N$6:$N$25),"")</f>
        <v>4.0500000000000007</v>
      </c>
      <c r="C5" s="23"/>
    </row>
    <row r="6" spans="1:3" ht="19.2" customHeight="1">
      <c r="A6" s="27" t="s">
        <v>129</v>
      </c>
      <c r="B6" s="27">
        <f>COUNTA('4_Comparador'!$A$6:$A$25)</f>
        <v>3</v>
      </c>
      <c r="C6" s="23"/>
    </row>
    <row r="7" spans="1:3" ht="19.2" customHeight="1">
      <c r="A7" s="27" t="s">
        <v>130</v>
      </c>
      <c r="B7" s="32">
        <f>SUM('4_Comparador'!$H$6:$H$25)</f>
        <v>158</v>
      </c>
      <c r="C7" s="23"/>
    </row>
    <row r="8" spans="1:3" ht="19.2" customHeight="1">
      <c r="A8" s="27" t="s">
        <v>21</v>
      </c>
      <c r="B8" s="33" t="str">
        <f>IF(B4="","Completa el comparador","Prioriza una prueba controlada con "&amp;B4&amp;" si el caso de uso y el riesgo están claros.")</f>
        <v>Prioriza una prueba controlada con Herramienta A si el caso de uso y el riesgo están claros.</v>
      </c>
      <c r="C8" s="23"/>
    </row>
    <row r="9" spans="1:3" ht="19.2" customHeight="1">
      <c r="A9" s="23"/>
      <c r="B9" s="23"/>
      <c r="C9" s="23"/>
    </row>
    <row r="10" spans="1:3" ht="19.2" customHeight="1">
      <c r="A10" s="26" t="s">
        <v>131</v>
      </c>
      <c r="B10" s="26" t="s">
        <v>132</v>
      </c>
      <c r="C10" s="26" t="s">
        <v>25</v>
      </c>
    </row>
    <row r="11" spans="1:3" ht="19.2" customHeight="1">
      <c r="A11" s="27" t="s">
        <v>133</v>
      </c>
      <c r="B11" s="27">
        <f>COUNTIF('4_Comparador'!$O$6:$O$25,A11)</f>
        <v>1</v>
      </c>
      <c r="C11" s="27" t="s">
        <v>134</v>
      </c>
    </row>
    <row r="12" spans="1:3" ht="19.2" customHeight="1">
      <c r="A12" s="27" t="s">
        <v>135</v>
      </c>
      <c r="B12" s="27">
        <f>COUNTIF('4_Comparador'!$O$6:$O$25,A12)</f>
        <v>2</v>
      </c>
      <c r="C12" s="27" t="s">
        <v>136</v>
      </c>
    </row>
    <row r="13" spans="1:3" ht="19.2" customHeight="1">
      <c r="A13" s="27" t="s">
        <v>137</v>
      </c>
      <c r="B13" s="27">
        <f>COUNTIF('4_Comparador'!$O$6:$O$25,A13)</f>
        <v>0</v>
      </c>
      <c r="C13" s="27" t="s">
        <v>138</v>
      </c>
    </row>
    <row r="14" spans="1:3" ht="19.2" customHeight="1">
      <c r="A14" s="27" t="s">
        <v>139</v>
      </c>
      <c r="B14" s="27">
        <f>COUNTIF('4_Comparador'!$O$6:$O$25,A14)</f>
        <v>0</v>
      </c>
      <c r="C14" s="27" t="s">
        <v>140</v>
      </c>
    </row>
    <row r="15" spans="1:3" ht="19.2" customHeight="1">
      <c r="A15" s="23"/>
      <c r="B15" s="23"/>
      <c r="C15" s="23"/>
    </row>
    <row r="16" spans="1:3" ht="19.2" customHeight="1">
      <c r="A16" s="23"/>
      <c r="B16" s="23"/>
      <c r="C16" s="23"/>
    </row>
    <row r="17" spans="1:3" ht="19.2" customHeight="1">
      <c r="A17" s="23"/>
      <c r="B17" s="23"/>
      <c r="C17" s="23"/>
    </row>
    <row r="18" spans="1:3" ht="19.2" customHeight="1">
      <c r="A18" s="23"/>
      <c r="B18" s="23"/>
      <c r="C18" s="23"/>
    </row>
    <row r="19" spans="1:3" ht="19.2" customHeight="1">
      <c r="A19" s="23"/>
      <c r="B19" s="23"/>
      <c r="C19" s="23"/>
    </row>
    <row r="20" spans="1:3" ht="19.2" customHeight="1"/>
    <row r="21" spans="1:3" ht="19.2" customHeight="1"/>
    <row r="22" spans="1:3" ht="19.2" customHeight="1"/>
    <row r="23" spans="1:3" ht="19.2" customHeight="1"/>
    <row r="24" spans="1:3" ht="19.2" customHeight="1"/>
    <row r="25" spans="1:3" ht="19.2" customHeight="1"/>
    <row r="26" spans="1:3" ht="19.2" customHeight="1"/>
    <row r="27" spans="1:3" ht="19.2" customHeight="1"/>
    <row r="28" spans="1:3" ht="19.2" customHeight="1"/>
    <row r="29" spans="1:3" ht="19.2" customHeight="1"/>
    <row r="30" spans="1:3" ht="19.2" customHeight="1"/>
    <row r="31" spans="1:3" ht="19.2" customHeight="1"/>
    <row r="32" spans="1:3" ht="19.2" customHeight="1"/>
    <row r="33" ht="19.2" customHeight="1"/>
    <row r="34" ht="19.2" customHeight="1"/>
    <row r="35" ht="19.2" customHeight="1"/>
    <row r="36" ht="19.2" customHeight="1"/>
    <row r="37" ht="19.2" customHeight="1"/>
    <row r="38" ht="19.2" customHeight="1"/>
    <row r="39" ht="19.2" customHeight="1"/>
    <row r="40" ht="19.2" customHeight="1"/>
    <row r="41" ht="19.2" customHeight="1"/>
    <row r="42" ht="19.2" customHeight="1"/>
    <row r="43" ht="19.2" customHeight="1"/>
    <row r="44" ht="19.2" customHeight="1"/>
    <row r="45" ht="19.2" customHeight="1"/>
    <row r="46" ht="19.2" customHeight="1"/>
    <row r="47" ht="19.2" customHeight="1"/>
    <row r="48" ht="19.2" customHeight="1"/>
    <row r="49" ht="19.2" customHeight="1"/>
    <row r="50" ht="19.2" customHeight="1"/>
  </sheetData>
  <sheetProtection algorithmName="SHA-512" hashValue="wWP3UTjkBqAMatoxHfORwosVIiaVQIeo5CCrG9RVs9uAi9CoCX6wNZEqY0rCmzHdxeDPFOILntsdwNsoGTep0w==" saltValue="xNBx3d48ppXLN5d3k+9yMA==" spinCount="100000" sheet="1" objects="1" scenarios="1" formatCells="0" formatColumns="0" formatRows="0" sort="0" autoFilter="0" pivotTables="0"/>
  <mergeCells count="1">
    <mergeCell ref="A1:C1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50"/>
  <sheetViews>
    <sheetView workbookViewId="0">
      <selection activeCell="G10" sqref="G10"/>
    </sheetView>
  </sheetViews>
  <sheetFormatPr baseColWidth="10" defaultColWidth="8.796875" defaultRowHeight="13.8"/>
  <cols>
    <col min="1" max="1" width="22" customWidth="1"/>
    <col min="2" max="2" width="34" customWidth="1"/>
    <col min="3" max="3" width="18" customWidth="1"/>
    <col min="4" max="6" width="16" customWidth="1"/>
    <col min="7" max="7" width="57.3984375" customWidth="1"/>
    <col min="8" max="8" width="42" customWidth="1"/>
    <col min="9" max="9" width="18" customWidth="1"/>
  </cols>
  <sheetData>
    <row r="1" spans="1:9" ht="24" customHeight="1">
      <c r="A1" s="10" t="s">
        <v>141</v>
      </c>
      <c r="B1" s="11"/>
      <c r="C1" s="11"/>
      <c r="D1" s="11"/>
      <c r="E1" s="11"/>
      <c r="F1" s="11"/>
      <c r="G1" s="11"/>
      <c r="H1" s="11"/>
      <c r="I1" s="11"/>
    </row>
    <row r="2" spans="1:9" ht="19.2" customHeight="1"/>
    <row r="3" spans="1:9" ht="19.2" customHeight="1">
      <c r="A3" s="1" t="s">
        <v>1</v>
      </c>
      <c r="B3" s="12" t="s">
        <v>142</v>
      </c>
      <c r="C3" s="12"/>
      <c r="D3" s="12"/>
      <c r="E3" s="12"/>
      <c r="F3" s="12"/>
      <c r="G3" s="12"/>
      <c r="H3" s="12"/>
      <c r="I3" s="12"/>
    </row>
    <row r="4" spans="1:9" ht="19.2" customHeight="1"/>
    <row r="5" spans="1:9" ht="19.2" customHeight="1">
      <c r="A5" s="2" t="s">
        <v>92</v>
      </c>
      <c r="B5" s="2" t="s">
        <v>28</v>
      </c>
      <c r="C5" s="2" t="s">
        <v>103</v>
      </c>
      <c r="D5" s="2" t="s">
        <v>143</v>
      </c>
      <c r="E5" s="2" t="s">
        <v>144</v>
      </c>
      <c r="F5" s="2" t="s">
        <v>145</v>
      </c>
      <c r="G5" s="2" t="s">
        <v>146</v>
      </c>
      <c r="H5" s="2" t="s">
        <v>147</v>
      </c>
      <c r="I5" s="2" t="s">
        <v>148</v>
      </c>
    </row>
    <row r="6" spans="1:9" ht="19.2" customHeight="1">
      <c r="A6" s="3" t="s">
        <v>106</v>
      </c>
      <c r="B6" s="3" t="s">
        <v>108</v>
      </c>
      <c r="C6" s="3" t="s">
        <v>112</v>
      </c>
      <c r="D6" s="6"/>
      <c r="E6" s="6"/>
      <c r="F6" s="3" t="s">
        <v>149</v>
      </c>
      <c r="G6" s="3" t="s">
        <v>150</v>
      </c>
      <c r="H6" s="3"/>
      <c r="I6" s="3"/>
    </row>
    <row r="7" spans="1:9" ht="19.2" customHeight="1">
      <c r="A7" s="3"/>
      <c r="B7" s="3"/>
      <c r="C7" s="3"/>
      <c r="D7" s="6"/>
      <c r="E7" s="6"/>
      <c r="F7" s="3" t="s">
        <v>149</v>
      </c>
      <c r="G7" s="3"/>
      <c r="H7" s="3"/>
      <c r="I7" s="3"/>
    </row>
    <row r="8" spans="1:9" ht="19.2" customHeight="1">
      <c r="A8" s="3"/>
      <c r="B8" s="3"/>
      <c r="C8" s="3"/>
      <c r="D8" s="6"/>
      <c r="E8" s="6"/>
      <c r="F8" s="3" t="s">
        <v>149</v>
      </c>
      <c r="G8" s="3"/>
      <c r="H8" s="3"/>
      <c r="I8" s="3"/>
    </row>
    <row r="9" spans="1:9" ht="19.2" customHeight="1">
      <c r="A9" s="3"/>
      <c r="B9" s="3"/>
      <c r="C9" s="3"/>
      <c r="D9" s="6"/>
      <c r="E9" s="6"/>
      <c r="F9" s="3" t="s">
        <v>149</v>
      </c>
      <c r="G9" s="3"/>
      <c r="H9" s="3"/>
      <c r="I9" s="3"/>
    </row>
    <row r="10" spans="1:9" ht="19.2" customHeight="1">
      <c r="A10" s="3"/>
      <c r="B10" s="3"/>
      <c r="C10" s="3"/>
      <c r="D10" s="6"/>
      <c r="E10" s="6"/>
      <c r="F10" s="3" t="s">
        <v>149</v>
      </c>
      <c r="G10" s="3"/>
      <c r="H10" s="3"/>
      <c r="I10" s="3"/>
    </row>
    <row r="11" spans="1:9" ht="19.2" customHeight="1">
      <c r="A11" s="3"/>
      <c r="B11" s="3"/>
      <c r="C11" s="3"/>
      <c r="D11" s="6"/>
      <c r="E11" s="6"/>
      <c r="F11" s="3" t="s">
        <v>149</v>
      </c>
      <c r="G11" s="3"/>
      <c r="H11" s="3"/>
      <c r="I11" s="3"/>
    </row>
    <row r="12" spans="1:9" ht="19.2" customHeight="1">
      <c r="A12" s="3"/>
      <c r="B12" s="3"/>
      <c r="C12" s="3"/>
      <c r="D12" s="6"/>
      <c r="E12" s="6"/>
      <c r="F12" s="3" t="s">
        <v>149</v>
      </c>
      <c r="G12" s="3"/>
      <c r="H12" s="3"/>
      <c r="I12" s="3"/>
    </row>
    <row r="13" spans="1:9" ht="19.2" customHeight="1">
      <c r="A13" s="3"/>
      <c r="B13" s="3"/>
      <c r="C13" s="3"/>
      <c r="D13" s="6"/>
      <c r="E13" s="6"/>
      <c r="F13" s="3" t="s">
        <v>149</v>
      </c>
      <c r="G13" s="3"/>
      <c r="H13" s="3"/>
      <c r="I13" s="3"/>
    </row>
    <row r="14" spans="1:9" ht="19.2" customHeight="1">
      <c r="A14" s="3"/>
      <c r="B14" s="3"/>
      <c r="C14" s="3"/>
      <c r="D14" s="6"/>
      <c r="E14" s="6"/>
      <c r="F14" s="3" t="s">
        <v>149</v>
      </c>
      <c r="G14" s="3"/>
      <c r="H14" s="3"/>
      <c r="I14" s="3"/>
    </row>
    <row r="15" spans="1:9" ht="19.2" customHeight="1">
      <c r="A15" s="3"/>
      <c r="B15" s="3"/>
      <c r="C15" s="3"/>
      <c r="D15" s="6"/>
      <c r="E15" s="6"/>
      <c r="F15" s="3" t="s">
        <v>149</v>
      </c>
      <c r="G15" s="3"/>
      <c r="H15" s="3"/>
      <c r="I15" s="3"/>
    </row>
    <row r="16" spans="1:9" ht="19.2" customHeight="1">
      <c r="A16" s="3"/>
      <c r="B16" s="3"/>
      <c r="C16" s="3"/>
      <c r="D16" s="6"/>
      <c r="E16" s="6"/>
      <c r="F16" s="3" t="s">
        <v>149</v>
      </c>
      <c r="G16" s="3"/>
      <c r="H16" s="3"/>
      <c r="I16" s="3"/>
    </row>
    <row r="17" spans="1:9" ht="19.2" customHeight="1">
      <c r="A17" s="3"/>
      <c r="B17" s="3"/>
      <c r="C17" s="3"/>
      <c r="D17" s="6"/>
      <c r="E17" s="6"/>
      <c r="F17" s="3" t="s">
        <v>149</v>
      </c>
      <c r="G17" s="3"/>
      <c r="H17" s="3"/>
      <c r="I17" s="3"/>
    </row>
    <row r="18" spans="1:9" ht="19.2" customHeight="1">
      <c r="A18" s="3"/>
      <c r="B18" s="3"/>
      <c r="C18" s="3"/>
      <c r="D18" s="6"/>
      <c r="E18" s="6"/>
      <c r="F18" s="3" t="s">
        <v>149</v>
      </c>
      <c r="G18" s="3"/>
      <c r="H18" s="3"/>
      <c r="I18" s="3"/>
    </row>
    <row r="19" spans="1:9" ht="19.2" customHeight="1">
      <c r="A19" s="3"/>
      <c r="B19" s="3"/>
      <c r="C19" s="3"/>
      <c r="D19" s="6"/>
      <c r="E19" s="6"/>
      <c r="F19" s="3" t="s">
        <v>149</v>
      </c>
      <c r="G19" s="3"/>
      <c r="H19" s="3"/>
      <c r="I19" s="3"/>
    </row>
    <row r="20" spans="1:9" ht="19.2" customHeight="1">
      <c r="A20" s="3"/>
      <c r="B20" s="3"/>
      <c r="C20" s="3"/>
      <c r="D20" s="6"/>
      <c r="E20" s="6"/>
      <c r="F20" s="3" t="s">
        <v>149</v>
      </c>
      <c r="G20" s="3"/>
      <c r="H20" s="3"/>
      <c r="I20" s="3"/>
    </row>
    <row r="21" spans="1:9" ht="19.2" customHeight="1">
      <c r="A21" s="3"/>
      <c r="B21" s="3"/>
      <c r="C21" s="3"/>
      <c r="D21" s="6"/>
      <c r="E21" s="6"/>
      <c r="F21" s="3" t="s">
        <v>149</v>
      </c>
      <c r="G21" s="3"/>
      <c r="H21" s="3"/>
      <c r="I21" s="3"/>
    </row>
    <row r="22" spans="1:9" ht="19.2" customHeight="1">
      <c r="A22" s="3"/>
      <c r="B22" s="3"/>
      <c r="C22" s="3"/>
      <c r="D22" s="6"/>
      <c r="E22" s="6"/>
      <c r="F22" s="3" t="s">
        <v>149</v>
      </c>
      <c r="G22" s="3"/>
      <c r="H22" s="3"/>
      <c r="I22" s="3"/>
    </row>
    <row r="23" spans="1:9" ht="19.2" customHeight="1">
      <c r="A23" s="3"/>
      <c r="B23" s="3"/>
      <c r="C23" s="3"/>
      <c r="D23" s="6"/>
      <c r="E23" s="6"/>
      <c r="F23" s="3" t="s">
        <v>149</v>
      </c>
      <c r="G23" s="3"/>
      <c r="H23" s="3"/>
      <c r="I23" s="3"/>
    </row>
    <row r="24" spans="1:9" ht="19.2" customHeight="1">
      <c r="A24" s="3"/>
      <c r="B24" s="3"/>
      <c r="C24" s="3"/>
      <c r="D24" s="6"/>
      <c r="E24" s="6"/>
      <c r="F24" s="3" t="s">
        <v>149</v>
      </c>
      <c r="G24" s="3"/>
      <c r="H24" s="3"/>
      <c r="I24" s="3"/>
    </row>
    <row r="25" spans="1:9" ht="19.2" customHeight="1">
      <c r="A25" s="3"/>
      <c r="B25" s="3"/>
      <c r="C25" s="3"/>
      <c r="D25" s="6"/>
      <c r="E25" s="6"/>
      <c r="F25" s="3" t="s">
        <v>149</v>
      </c>
      <c r="G25" s="3"/>
      <c r="H25" s="3"/>
      <c r="I25" s="3"/>
    </row>
    <row r="26" spans="1:9" ht="19.2" customHeight="1"/>
    <row r="27" spans="1:9" ht="19.2" customHeight="1"/>
    <row r="28" spans="1:9" ht="19.2" customHeight="1"/>
    <row r="29" spans="1:9" ht="19.2" customHeight="1"/>
    <row r="30" spans="1:9" ht="19.2" customHeight="1"/>
    <row r="31" spans="1:9" ht="19.2" customHeight="1"/>
    <row r="32" spans="1:9" ht="19.2" customHeight="1"/>
    <row r="33" ht="19.2" customHeight="1"/>
    <row r="34" ht="19.2" customHeight="1"/>
    <row r="35" ht="19.2" customHeight="1"/>
    <row r="36" ht="19.2" customHeight="1"/>
    <row r="37" ht="19.2" customHeight="1"/>
    <row r="38" ht="19.2" customHeight="1"/>
    <row r="39" ht="19.2" customHeight="1"/>
    <row r="40" ht="19.2" customHeight="1"/>
    <row r="41" ht="19.2" customHeight="1"/>
    <row r="42" ht="19.2" customHeight="1"/>
    <row r="43" ht="19.2" customHeight="1"/>
    <row r="44" ht="19.2" customHeight="1"/>
    <row r="45" ht="19.2" customHeight="1"/>
    <row r="46" ht="19.2" customHeight="1"/>
    <row r="47" ht="19.2" customHeight="1"/>
    <row r="48" ht="19.2" customHeight="1"/>
    <row r="49" ht="19.2" customHeight="1"/>
    <row r="50" ht="19.2" customHeight="1"/>
  </sheetData>
  <mergeCells count="2">
    <mergeCell ref="A1:I1"/>
    <mergeCell ref="B3:I3"/>
  </mergeCells>
  <dataValidations count="3">
    <dataValidation type="list" sqref="F6:F25" xr:uid="{00000000-0002-0000-0500-000000000000}">
      <formula1>"Pendiente,En prueba,Completado,Pausado"</formula1>
    </dataValidation>
    <dataValidation type="list" sqref="I6:I25" xr:uid="{00000000-0002-0000-0500-000001000000}">
      <formula1>"Implementar,Probar más,Pausar,Descartar"</formula1>
    </dataValidation>
    <dataValidation type="date" operator="greaterThanOrEqual" sqref="D6:E25" xr:uid="{00000000-0002-0000-0500-000002000000}">
      <formula1>1900-1-1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1_Instrucciones</vt:lpstr>
      <vt:lpstr>2_Glosario</vt:lpstr>
      <vt:lpstr>3_Criterios</vt:lpstr>
      <vt:lpstr>4_Comparador</vt:lpstr>
      <vt:lpstr>5_Decision</vt:lpstr>
      <vt:lpstr>6_Plan_piloto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Jairo Gelvez</cp:lastModifiedBy>
  <dcterms:modified xsi:type="dcterms:W3CDTF">2026-06-12T01:37:31Z</dcterms:modified>
</cp:coreProperties>
</file>